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Bezbarierové školy\4.ZŠ\VZ - vybavení\"/>
    </mc:Choice>
  </mc:AlternateContent>
  <bookViews>
    <workbookView xWindow="7416" yWindow="372" windowWidth="34632" windowHeight="20208" activeTab="2"/>
  </bookViews>
  <sheets>
    <sheet name="Úvodní list" sheetId="3" r:id="rId1"/>
    <sheet name="Jazyková a multimediální učebna" sheetId="21" r:id="rId2"/>
    <sheet name="Učebna Přírodopisu" sheetId="24"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4" l="1"/>
  <c r="H16" i="24"/>
  <c r="H17" i="24"/>
  <c r="H18" i="24"/>
  <c r="H19" i="24"/>
  <c r="F15" i="24"/>
  <c r="I15" i="24" s="1"/>
  <c r="F16" i="24"/>
  <c r="I16" i="24" s="1"/>
  <c r="F17" i="24"/>
  <c r="I17" i="24" s="1"/>
  <c r="F18" i="24"/>
  <c r="I18" i="24" s="1"/>
  <c r="F19" i="24"/>
  <c r="I19" i="24" s="1"/>
  <c r="H14" i="24"/>
  <c r="F14" i="24"/>
  <c r="I14" i="24" s="1"/>
  <c r="F10" i="24"/>
  <c r="I10" i="24" s="1"/>
  <c r="H10" i="24"/>
  <c r="H7" i="24"/>
  <c r="H8" i="24"/>
  <c r="H9" i="24"/>
  <c r="H11" i="24"/>
  <c r="F7" i="24"/>
  <c r="I7" i="24" s="1"/>
  <c r="F8" i="24"/>
  <c r="I8" i="24" s="1"/>
  <c r="F9" i="24"/>
  <c r="I9" i="24" s="1"/>
  <c r="F11" i="24"/>
  <c r="I11" i="24" s="1"/>
  <c r="H31" i="21"/>
  <c r="F31" i="21"/>
  <c r="I31" i="21" s="1"/>
  <c r="H26" i="21"/>
  <c r="H27" i="21"/>
  <c r="H28" i="21"/>
  <c r="H29" i="21"/>
  <c r="I29" i="21"/>
  <c r="H30" i="21"/>
  <c r="H32" i="21"/>
  <c r="F26" i="21"/>
  <c r="I26" i="21" s="1"/>
  <c r="F27" i="21"/>
  <c r="I27" i="21" s="1"/>
  <c r="F28" i="21"/>
  <c r="I28" i="21" s="1"/>
  <c r="F29" i="21"/>
  <c r="F30" i="21"/>
  <c r="I30" i="21" s="1"/>
  <c r="F32" i="21"/>
  <c r="I32" i="21" s="1"/>
  <c r="H25" i="21"/>
  <c r="F25" i="21"/>
  <c r="I25" i="21" s="1"/>
  <c r="H22" i="21"/>
  <c r="F22" i="21"/>
  <c r="I22" i="21" s="1"/>
  <c r="H33" i="21" l="1"/>
  <c r="I33" i="21"/>
  <c r="H20" i="24"/>
  <c r="I20" i="24"/>
  <c r="H14" i="21"/>
  <c r="F14" i="21"/>
  <c r="I14" i="21" s="1"/>
  <c r="F13" i="21"/>
  <c r="I13" i="21" s="1"/>
  <c r="H13" i="21"/>
  <c r="H12" i="21"/>
  <c r="F12" i="21"/>
  <c r="I12" i="21" s="1"/>
  <c r="F16" i="21"/>
  <c r="I16" i="21" s="1"/>
  <c r="H16" i="21"/>
  <c r="F17" i="21"/>
  <c r="I17" i="21" s="1"/>
  <c r="H17" i="21"/>
  <c r="F18" i="21"/>
  <c r="I18" i="21" s="1"/>
  <c r="H18" i="21"/>
  <c r="F19" i="21"/>
  <c r="I19" i="21" s="1"/>
  <c r="H19" i="21"/>
  <c r="F20" i="21"/>
  <c r="I20" i="21" s="1"/>
  <c r="H20" i="21"/>
  <c r="F21" i="21"/>
  <c r="I21" i="21" s="1"/>
  <c r="H21" i="21"/>
  <c r="H6" i="24" l="1"/>
  <c r="F6" i="24"/>
  <c r="I6" i="24" s="1"/>
  <c r="H5" i="24"/>
  <c r="F5" i="24"/>
  <c r="I5" i="24" s="1"/>
  <c r="I12" i="24" l="1"/>
  <c r="I21" i="24" s="1"/>
  <c r="H12" i="24"/>
  <c r="H21" i="24" s="1"/>
  <c r="H11" i="21"/>
  <c r="F11" i="21"/>
  <c r="I11" i="21" s="1"/>
  <c r="H10" i="21"/>
  <c r="F10" i="21"/>
  <c r="I10" i="21" s="1"/>
  <c r="H9" i="21"/>
  <c r="F9" i="21"/>
  <c r="I9" i="21" s="1"/>
  <c r="H8" i="21"/>
  <c r="F8" i="21"/>
  <c r="I8" i="21" s="1"/>
  <c r="B8" i="3" l="1"/>
  <c r="H5" i="21"/>
  <c r="H6" i="21"/>
  <c r="H7" i="21"/>
  <c r="F5" i="21"/>
  <c r="I5" i="21" s="1"/>
  <c r="F6" i="21"/>
  <c r="I6" i="21" s="1"/>
  <c r="F7" i="21"/>
  <c r="I7" i="21" s="1"/>
  <c r="I23" i="21" l="1"/>
  <c r="I34" i="21" s="1"/>
  <c r="H23" i="21"/>
  <c r="H34" i="21" s="1"/>
  <c r="C8" i="3"/>
  <c r="B7" i="3" l="1"/>
  <c r="B9" i="3" l="1"/>
  <c r="C7" i="3"/>
  <c r="C9" i="3" s="1"/>
</calcChain>
</file>

<file path=xl/sharedStrings.xml><?xml version="1.0" encoding="utf-8"?>
<sst xmlns="http://schemas.openxmlformats.org/spreadsheetml/2006/main" count="120" uniqueCount="88">
  <si>
    <t xml:space="preserve">Položková specifikace, předpokládané množství a ceník </t>
  </si>
  <si>
    <t>Pořadí</t>
  </si>
  <si>
    <t>Označení zboží</t>
  </si>
  <si>
    <t>Minimální požadavky zadavatele na zboží</t>
  </si>
  <si>
    <t>Jednotková cena (za 1ks) bez DPH</t>
  </si>
  <si>
    <t>Předpokládané množství</t>
  </si>
  <si>
    <t>Cena celkem za druh techniky bez DPH (Kč)</t>
  </si>
  <si>
    <t>Cena celkem za druh techniky včetně DPH (Kč)</t>
  </si>
  <si>
    <t>Jednotková cena ( za 1 ks) včetně DPH</t>
  </si>
  <si>
    <t>Celkem Kč:</t>
  </si>
  <si>
    <t>Akce:</t>
  </si>
  <si>
    <t>Místo realizace:</t>
  </si>
  <si>
    <t>Investor:</t>
  </si>
  <si>
    <t>Rozpočet na AV techniku a učební pomůcky:</t>
  </si>
  <si>
    <t xml:space="preserve">Učebna </t>
  </si>
  <si>
    <t>Cena bez DPH</t>
  </si>
  <si>
    <t>Cena s DPH</t>
  </si>
  <si>
    <t xml:space="preserve">MODERNIZACE ODBORNÝCH UČEBEN </t>
  </si>
  <si>
    <t>Učebna Přírodopisu</t>
  </si>
  <si>
    <t>PC ovládací a prezentační stanice pro učitele</t>
  </si>
  <si>
    <t>Kontrolní a prezentační monitor</t>
  </si>
  <si>
    <t>Datový switch</t>
  </si>
  <si>
    <t>PC Media server</t>
  </si>
  <si>
    <t>NAS úložiště</t>
  </si>
  <si>
    <t>HDD pro úložiště</t>
  </si>
  <si>
    <t>UPS</t>
  </si>
  <si>
    <t>19" rozvaděč</t>
  </si>
  <si>
    <t>Technologie jazykové laboratoře pro vzdálený přístup ke studíjním materiálům</t>
  </si>
  <si>
    <t>Jazyková a multimediální učebna</t>
  </si>
  <si>
    <t>Jazyková a multimediální učebna - Dodávka vybavení jazykové laboratoře</t>
  </si>
  <si>
    <t>Technologie jazykové laboratoře se sdílením obrazu a zvuku</t>
  </si>
  <si>
    <t>Ovládácí SW pro organizaci aktivit v labotatoři</t>
  </si>
  <si>
    <t>Učitelský SW</t>
  </si>
  <si>
    <t>Učitelský SW modul pro LAN přístup do databáze studijních materiálů, mimo jazykovou laboratoř. Příprava cvičení, kontrola vyplněných úkolů. S garantovaným upgradem po dobu 5-ti let. Cena včetně dopravy, instalace, nastavení.</t>
  </si>
  <si>
    <t>Zvuková karta</t>
  </si>
  <si>
    <t>Zvuková karta, vstup pro mikrofon 1x 3,5mm konektor, 4pólový výstup pro sluchátka s mikrofonem 1 x 3,5mm, stereo výstup, kompatibilita s USB 2.0 / 3.0. Cena včetně dopravy, instalace, nastavení.</t>
  </si>
  <si>
    <t>Webová kamera učitel</t>
  </si>
  <si>
    <t>Pracovní stanice pro studenty</t>
  </si>
  <si>
    <t>Dobíjecí skříňka pro tablety</t>
  </si>
  <si>
    <t>pevný disk pro provoz 24/7 a RAID kompatibilní, min. kapacita 2TB s 7.200ot/s, rozhraní SATA s přenosovou rychlosti 6Gb/s, formátu 3.5“. Cena včetně dopravy, instalace.</t>
  </si>
  <si>
    <t>datový switch s 5 porty 10/100/1000Mbit, s pasivním chlazením, detekce datových smyček, s napájecím zdrojem, záruka 5 let. Cena včetně dopravy, instalace, nastavení.</t>
  </si>
  <si>
    <t>SW modul pro internetový přístup</t>
  </si>
  <si>
    <t>AV technologie</t>
  </si>
  <si>
    <t>Prezentační SW</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</si>
  <si>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Licence na 2 roky. Cena včetně dopravy, instalace.</t>
  </si>
  <si>
    <t>Držák projektoru</t>
  </si>
  <si>
    <t>Ramenný držák ultrakrátkého projektoru pro instalaci na pylonový pojezd. Cena včetně dopravy, instalace.</t>
  </si>
  <si>
    <t>Přídavné reproduktory</t>
  </si>
  <si>
    <t>Pylonový pojezd s křídly</t>
  </si>
  <si>
    <t>HDMI rozbočovač</t>
  </si>
  <si>
    <t xml:space="preserve">Mezisoučet AV technologie: </t>
  </si>
  <si>
    <t xml:space="preserve">Mezisoučet Jazyková laboratoř: </t>
  </si>
  <si>
    <t>Stolní vizualizér</t>
  </si>
  <si>
    <t>Studentská sada pro učebnu přírodních věd - pro 3 studenty</t>
  </si>
  <si>
    <t>SW pro základní školy</t>
  </si>
  <si>
    <t>Software pro měření v přírodních vědách obsahuje více než 60 předpřipravených aktivit. Zobrazení a záznam dat v reálném čase. Zakreslení odhadu přímo do měřeného grafu. Jednoduché vytvoření elektronického laboratorního protokolu obsahující odpovědi studentů. Shodné vzhled  a funkce prostředí pro Windows, MacOS, Android i iOS. Školní multilicence. Cena včetně dopravy, instalace a zaškolení uživatele.</t>
  </si>
  <si>
    <t>Monitor</t>
  </si>
  <si>
    <t>Pracovní stanice pro studenty tablet 2v1</t>
  </si>
  <si>
    <t>Dobíjecí skříňka</t>
  </si>
  <si>
    <t xml:space="preserve">Pracovní stanice + vybavení učebny </t>
  </si>
  <si>
    <t xml:space="preserve">Mezisoučet Pracovní stanice + vybavení učebny: </t>
  </si>
  <si>
    <t>Požadavky nabízené dodavatelem                                                                                  (uchazeč doplní konkrétní označení produktu)</t>
  </si>
  <si>
    <t>Učebna Přírodopisu - Dodávka výpočetní techniky, audiovizuální techniky, laboratorních pomůcek</t>
  </si>
  <si>
    <t>Ovládací SW se společným řízením pro organizaci aktivit v laboratoři . Monitoring jednotlivých stanic, propojování připojených audio signálů a přepínání video signálů. Organizace třídy, databáze pro zasedací pořádek. Režimy  prezentace, monitoring a podpora studentů při cvičení, párování a práce min. v 5 skupinách, cvičení, testování. Ovládání příp. lokálního CD/DVD přehrávače v PC. Součástí musí být softwarový video přepínač žákovských stanic (pokud jsou součástí učebny): sdílení obsahu žákovských stanic a jejich monitoring, adresné posílání textových zpráv; záznam připojeného audio kanálu (konkrétní student; studentský pár; pracovní skupina). Audiovizuální aktivity s obrázky, audiem, videem i s textovými soubory. Individuální práce a záznam studentů - min. poslech, sledování, otevřený záznam, přehrávání správné výslovnosti textu, neomezené písemné odpovědi, dotazníky, výběr z možností, doplňovačka, určování správného pořadí u vět, slov i písmen. Databáze učebních materiálů, organizovaná dle vyučujícího a tříd. Třídění materiálů do učebních lekcí. Jazykové varianty SW. Modul pro přepínání zvukového propojení, náhodné párování a konference, nastavené párování a konference, monitorování zvukových spojení studentů učitelem Cena včetně dopravy, instalace, nastavení a zaškolení.</t>
  </si>
  <si>
    <t>Systémový náhlavní set sluchátek s mikrofonem, potlačení okolních ruchů, provedení  z pružného materiálu odolnému hrubému zacházení, uzavřená  sluchátka / náušníky. Min. parametry: Sluchátka: kmitočtový rozsah 20 - 20.000 Hz, nízké zkreslení, určeno pro jazykové učebny, kabel min. 1,3 m. Cena včetně dopravy, instalace, nastavení.</t>
  </si>
  <si>
    <t>Systémový náhlavní set - sluchátka/mikrofon - učitel</t>
  </si>
  <si>
    <t>Systémový náhlavní set - sluchátka/mikrofon - žák</t>
  </si>
  <si>
    <t>Case s min. 180W zdrojem, výkon CPU min. 9200 bodu dle nezávislého testu cpubenchmark.net, operační paměť 8GB DDR4, pevný M.2 SSD disk s kapacitou 256GB, DVD-RW optická mechanika, Gbit síťová karta, čtečka pam. karet, min. 2x DisplayPort a 1x HDMI, USB Type-C, 2x USB 3.1, 2x USB 2.0, klávesnici a myš, operační systém s podporu AD (domény). Cena včetně dopravy, instalace, nastavení.</t>
  </si>
  <si>
    <t>Monitor s viditelnou uhlopříčkou min. 60,45 cm (23.8"), ISP panel antireflexní, LED podsvícení, rozlišení 1920x1080, pozorovací úhel 178° vodorovně, 178° svisle, jas 250 cd/m2, kontrastní poměr 1000:1 statický, doba odezvy 5ms, vodorovné otáčení 90° (Pivot), výškově nastavitelný stojan. Cena včetně dopravy, instalace.</t>
  </si>
  <si>
    <t>Kamera pro videohovory v rozlišení Full HD 1080p (až 1920 x 1080 pixelů), záznam videa Full HD (až 1920 x 1080 pixelů), komprese videa H.264, automatická korekce špatného osvětlení, univerzální klip s možností připevnění ke stativu, pro přichycení k notebookům, monitorům LCD nebo CRT. Cena včetně dopravy, instalace.</t>
  </si>
  <si>
    <t>Konvertibilní zařízení s dotykovým SVA displejem min. 11,6" a LED podsvícením, rozlišení 1366 x 768, čelní kamera 720p, výkon CPU min. 2650 bodu dle nezávislého testu cpubenchmark.net, operační paměť 4GB DDR3, pevný SSD s kapacitou 128GB, Gbit síťová karta, WiFi ac + BT, min. video výstup HDMI, USB-C, USB 3.1, operační systém s podporu AD (domény). Cena včetně dopravy, instalace, nastavení.</t>
  </si>
  <si>
    <t>Dobíjecí skříň pro Notebook, prostor pro uložení až 20ks (2in1/tabletu), mobilní na kolečkách s brzdou, centrální přepěťová ochrana, větrací mřížky a termostatem řízený ventilátor, umožnuje připojit a nabíjet současně až 20 zařízení ze sítě 230V. Cena včetně dopravy, instalace.</t>
  </si>
  <si>
    <t>Pracovní stanice, case Tower, min. 380W zdrojem s účinností až 90%, sestava pro provoz 24/7, výkon 4core CPU min. 11800 dle nezávislého testu cpubenchmark.net, operační paměť min. 8GB DDR4, SSD M.2 disk s kapacitou min. 256GB, Gbit síťová karta, klávesnici a myš, operační systém s podporu AD (domény), záruka min. 3 roky s odezvou do následujícího pracovního dne od nahlášení servisní události. Cena včetně dopravy, instalace, nastavení.</t>
  </si>
  <si>
    <t>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datové linky RJ45. Cena včetně dopravy, instalace.</t>
  </si>
  <si>
    <t>19" rozvaděč stojanový 15U/600x595 skleněné dveře, šedý, včetně polic a rozvodného panelu 230V. Cena včetně dopravy, instalace.</t>
  </si>
  <si>
    <t>Internetový přístup studenta do databáze studijních materiálů, možnost vyplňování učitelem přiřazených samostatných nebo domácích úloh mimo jazykovou laboratoř. Samostatná práce a individuální záznam studentů - poslech, sledování, otevřený záznam,  neomezené písemné odpovědi, dotazníky, výběr z možností, doplňovačka, určování správného pořadí u vět, slov i písmen.Možnost nastavení přístupových práv žákům tutorem.
Profil uživatele s možností vložení fotografie, šifrování a ochrana hesel .Licence pro školní databázi min. 999 studentů. Cena včetně dopravy, instalace, nastavení.</t>
  </si>
  <si>
    <t>Uložiště dat, dvoujádrový procesor, hardwarové šifrování stroj, min. 1 x Gigabit (RJ-45), 2x USB 3.0, možnost výměny disků za provozu, přihlášení uživatelů domény, včetně softwarového vybavení pro zálohování dat. Cena včetně dopravy, instalace, nastavení.</t>
  </si>
  <si>
    <t>1x2 HDMI rozbočovač, podpora 4K/UHD, Přenos Dolby True HD, DTS HD Master Audio, Detekce EDID, HDCP kompatibilní.  Cena včetně dopravy, instalace, nastavení.</t>
  </si>
  <si>
    <t>Dokumentová kamera s flexibilním ramenem, 15x zoom, rozlišení min. Full HD 1080p, snímkovací frekvence až 30 fps, LED osvětlení snímaného objektu, ovládání ostření. Připojení přes HDMI, USB. Jednoduché ovládání vizualizéru prostřednictvím software. Cena včetně dopravy, instalace.</t>
  </si>
  <si>
    <t>Přídavné reproduktory k interaktivnímu kompletu, výkon min. 2x 20 W.  Cena včetně dopravy, instalace.</t>
  </si>
  <si>
    <t>Magnetická tabule s křídly, která s projektorem (položka 20) tvoří interaktivní tabuli, rozměr středního tabule dílu 200x120 cm (+/- 5%). Střední díl bílý určený pro projekci a popis fixy, Boční křídla k interaktivní tabuli pro popisování fixou,nebo křídou. Možnost kombinace: z venku pro psaní křídou, uvnitř pro psaní fixou - nebo naopak, celá fixová, celá křídová. Povrch tabule keramika. Tloušťka tabule je minimálně 20 mm. Sendvičová konstrukce tabulových desek. Rám tabule je z hliníku.Cena včetně dopravy, instalace, nastavení.Cena včetně dopravy, instalace, nastavení.</t>
  </si>
  <si>
    <t>Ultrakrátký interaktivní datový projektor, srovnatelná intenzita bílého i barevného světla, projekce sytá a jasná i za denního světla, rozlišení WXGA 1280x800,svítivost min. 3300 ANSI lm, životnost lampy: min. 4000 hodin, v ECO módu 5000 hodin, kontrast min: 10000:1, dotykové ovládání min. 5 prsty, 2 interaktivní pera s rychlou odezvou, nezávislé nastavení per, 2xHDMI, USB, VGA (D-SUB),  RJ-45. Cena včetně dopravy, instalace, nastavení.</t>
  </si>
  <si>
    <t>Interaktivní set - Projektor</t>
  </si>
  <si>
    <t xml:space="preserve">Interaktivní set - Tabule </t>
  </si>
  <si>
    <t>Pylonový pojezd, stabilní konstrukce z hliníkových profilů o výšce min.250cm, rozsah posunu min. 100cm, rozložení hmotnosti sestavy na stěnu a podlahu, integrovaný úchyt pro držák projektoru. Cena včetně dopravy, instalace.</t>
  </si>
  <si>
    <t>Magnetická tabule s křídly, která s projektorem (položka 3) tvoří interaktivní tabuli, rozměr středního tabule dílu 200x120 cm (+/- 5%). Střední díl bílý určený pro projekci a popis fixy, Boční křídla k interaktivní tabuli pro popisování fixou,nebo křídou. Možnost kombinace: z venku pro psaní křídou, uvnitř pro psaní fixou - nebo naopak, celá fixová, celá křídová. Povrch tabule keramika. Tloušťka tabule je minimálně 20 mm. Sendvičová konstrukce tabulových desek. Rám tabule je z hliníku.Cena včetně dopravy, instalace, nastavení.Cena včetně dopravy, instalace, nastavení.</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</si>
  <si>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USB flash disk s min. 28 žákovskými úlohami.
obsahuje min. 5 bezdrátových senzorů ( teploty, CO2, krevního tlaku, EKG a bezdrátový senzor počasí s anemometrem a GPS.). Cena včetně dopravy, instalace a zaškolení uživatele.</t>
  </si>
  <si>
    <t>Dobíjecí skříň pro Notebook, prostor pro uložení min. 10 ks (2in1/tabletu), mobilní na kolečkách s brzdou, centrální přepěťová ochrana, větrací mřížky a termostatem řízený ventilátor, umožnuje připojit a nabíjet současně min. 10 zařízení ze sítě 230V. Cena včetně dopravy, instalace.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</si>
</sst>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9"/>
      <color theme="1"/>
      <name val="Calibri"/>
      <family val="2"/>
      <charset val="238"/>
      <scheme val="minor"/>
    </font>
    <font>
      <b/>
      <sz val="9"/>
      <color theme="1"/>
      <name val="Calibri"/>
      <family val="2"/>
      <charset val="238"/>
      <scheme val="minor"/>
    </font>
    <font>
      <sz val="10"/>
      <name val="Arial"/>
      <family val="2"/>
      <charset val="238"/>
    </font>
  </fonts>
  <fills count="2">
    <fill>
      <patternFill patternType="none"/>
    </fill>
    <fill>
      <patternFill patternType="gray125"/>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6" fillId="0" borderId="0"/>
  </cellStyleXfs>
  <cellXfs count="87">
    <xf numFmtId="0" fontId="0" fillId="0" borderId="0" xfId="0"/>
    <xf numFmtId="0" fontId="0" fillId="0" borderId="0" xfId="0" applyAlignment="1">
      <alignment horizontal="center"/>
    </xf>
    <xf numFmtId="0" fontId="0" fillId="0" borderId="0" xfId="0" applyAlignment="1">
      <alignment vertical="center"/>
    </xf>
    <xf numFmtId="4" fontId="2" fillId="0" borderId="10" xfId="0" applyNumberFormat="1" applyFont="1" applyFill="1" applyBorder="1" applyAlignment="1">
      <alignment horizontal="center" vertical="center"/>
    </xf>
    <xf numFmtId="0" fontId="5" fillId="0" borderId="12" xfId="0" applyFont="1" applyFill="1" applyBorder="1" applyAlignment="1">
      <alignment vertical="center"/>
    </xf>
    <xf numFmtId="0" fontId="2" fillId="0" borderId="12" xfId="0" applyFont="1" applyFill="1" applyBorder="1" applyAlignment="1">
      <alignment vertical="center"/>
    </xf>
    <xf numFmtId="0" fontId="0" fillId="0" borderId="0" xfId="0" applyFill="1"/>
    <xf numFmtId="0" fontId="0" fillId="0" borderId="0" xfId="0" applyFill="1" applyAlignment="1">
      <alignment vertical="center"/>
    </xf>
    <xf numFmtId="0" fontId="5" fillId="0" borderId="12" xfId="0" applyFont="1" applyFill="1" applyBorder="1" applyAlignment="1">
      <alignment horizontal="right" vertical="center"/>
    </xf>
    <xf numFmtId="0" fontId="0" fillId="0" borderId="0" xfId="0" applyFill="1" applyAlignment="1"/>
    <xf numFmtId="4" fontId="2" fillId="0" borderId="12" xfId="0" applyNumberFormat="1" applyFont="1" applyFill="1" applyBorder="1" applyAlignment="1">
      <alignment vertical="center"/>
    </xf>
    <xf numFmtId="4" fontId="4" fillId="0" borderId="12" xfId="0" applyNumberFormat="1" applyFont="1" applyFill="1" applyBorder="1" applyAlignment="1">
      <alignment vertical="center"/>
    </xf>
    <xf numFmtId="9" fontId="0" fillId="0" borderId="0" xfId="0" applyNumberFormat="1" applyFill="1"/>
    <xf numFmtId="0" fontId="3" fillId="0" borderId="9" xfId="0" applyFont="1" applyFill="1" applyBorder="1" applyAlignment="1">
      <alignment horizontal="center" vertical="center" textRotation="90"/>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4" fontId="0" fillId="0" borderId="18" xfId="0" applyNumberFormat="1" applyFill="1" applyBorder="1" applyAlignment="1">
      <alignment horizontal="center" vertical="center"/>
    </xf>
    <xf numFmtId="0" fontId="3" fillId="0" borderId="6" xfId="0" applyFont="1" applyFill="1" applyBorder="1" applyAlignment="1">
      <alignment horizontal="center" vertical="center" textRotation="90"/>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4" fontId="0" fillId="0" borderId="10" xfId="0" applyNumberFormat="1" applyFill="1" applyBorder="1" applyAlignment="1">
      <alignment horizontal="center" vertical="center"/>
    </xf>
    <xf numFmtId="0" fontId="0" fillId="0" borderId="0" xfId="0" applyFill="1" applyAlignment="1">
      <alignment horizontal="center"/>
    </xf>
    <xf numFmtId="0" fontId="2" fillId="0" borderId="19" xfId="0" applyFont="1" applyFill="1" applyBorder="1" applyAlignment="1">
      <alignment horizontal="center" vertical="center"/>
    </xf>
    <xf numFmtId="0" fontId="2" fillId="0" borderId="20" xfId="0" applyFont="1" applyFill="1" applyBorder="1" applyAlignment="1">
      <alignment horizontal="left" vertical="center"/>
    </xf>
    <xf numFmtId="4"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2" xfId="0" applyFont="1" applyFill="1" applyBorder="1" applyAlignment="1">
      <alignment horizontal="left" vertical="center"/>
    </xf>
    <xf numFmtId="4"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left" vertical="center"/>
    </xf>
    <xf numFmtId="4" fontId="2" fillId="0" borderId="2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4" fontId="2" fillId="0" borderId="26"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left" vertical="center"/>
    </xf>
    <xf numFmtId="4" fontId="2" fillId="0" borderId="3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4" fontId="2"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xf>
    <xf numFmtId="4" fontId="2" fillId="0" borderId="21"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4" fontId="2" fillId="0" borderId="23" xfId="0" applyNumberFormat="1" applyFont="1" applyFill="1" applyBorder="1" applyAlignment="1">
      <alignment horizontal="center" vertical="center"/>
    </xf>
    <xf numFmtId="4" fontId="2" fillId="0" borderId="25" xfId="0" applyNumberFormat="1" applyFont="1" applyFill="1" applyBorder="1" applyAlignment="1">
      <alignment horizontal="center" vertical="center"/>
    </xf>
    <xf numFmtId="0" fontId="2" fillId="0" borderId="25" xfId="0" applyFont="1" applyFill="1" applyBorder="1" applyAlignment="1">
      <alignment horizontal="center" vertical="center"/>
    </xf>
    <xf numFmtId="4" fontId="2" fillId="0" borderId="26" xfId="0" applyNumberFormat="1" applyFont="1" applyFill="1" applyBorder="1" applyAlignment="1">
      <alignment horizontal="center" vertical="center"/>
    </xf>
    <xf numFmtId="4" fontId="2" fillId="0" borderId="31" xfId="0" applyNumberFormat="1" applyFont="1" applyFill="1" applyBorder="1" applyAlignment="1">
      <alignment horizontal="center" vertical="center"/>
    </xf>
    <xf numFmtId="0" fontId="2" fillId="0" borderId="31" xfId="0" applyFont="1" applyFill="1" applyBorder="1" applyAlignment="1">
      <alignment horizontal="center" vertical="center"/>
    </xf>
    <xf numFmtId="4" fontId="2" fillId="0" borderId="32"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25" xfId="0" applyFont="1" applyFill="1" applyBorder="1" applyAlignment="1">
      <alignment horizontal="left" vertical="center"/>
    </xf>
    <xf numFmtId="0" fontId="2" fillId="0" borderId="2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xf>
    <xf numFmtId="0" fontId="5" fillId="0" borderId="14"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3" fillId="0" borderId="3" xfId="0" applyFont="1" applyFill="1" applyBorder="1" applyAlignment="1">
      <alignment horizontal="left" vertical="center" indent="2"/>
    </xf>
    <xf numFmtId="0" fontId="3" fillId="0" borderId="4" xfId="0" applyFont="1" applyFill="1" applyBorder="1" applyAlignment="1">
      <alignment horizontal="left" vertical="center" indent="2"/>
    </xf>
    <xf numFmtId="0" fontId="3" fillId="0" borderId="5" xfId="0" applyFont="1" applyFill="1" applyBorder="1" applyAlignment="1">
      <alignment horizontal="left" vertical="center" indent="2"/>
    </xf>
    <xf numFmtId="0" fontId="5" fillId="0" borderId="3" xfId="0" applyFont="1" applyFill="1" applyBorder="1" applyAlignment="1">
      <alignment horizontal="right" vertical="center" indent="1"/>
    </xf>
    <xf numFmtId="0" fontId="5" fillId="0" borderId="4" xfId="0" applyFont="1" applyFill="1" applyBorder="1" applyAlignment="1">
      <alignment horizontal="right" vertical="center" indent="1"/>
    </xf>
    <xf numFmtId="0" fontId="5" fillId="0" borderId="5" xfId="0" applyFont="1" applyFill="1" applyBorder="1" applyAlignment="1">
      <alignment horizontal="right" vertical="center" indent="1"/>
    </xf>
    <xf numFmtId="0" fontId="1" fillId="0" borderId="16" xfId="0" applyFont="1" applyFill="1" applyBorder="1" applyAlignment="1">
      <alignment horizontal="right" vertical="center" indent="1"/>
    </xf>
    <xf numFmtId="0" fontId="1" fillId="0" borderId="17" xfId="0" applyFont="1" applyFill="1" applyBorder="1" applyAlignment="1">
      <alignment horizontal="right" vertical="center" indent="1"/>
    </xf>
    <xf numFmtId="0" fontId="1" fillId="0" borderId="15" xfId="0" applyFont="1" applyFill="1" applyBorder="1" applyAlignment="1">
      <alignment horizontal="right" vertical="center" inden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7"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 xfId="0" applyFont="1" applyFill="1" applyBorder="1" applyAlignment="1">
      <alignment horizontal="right" vertical="center" indent="1"/>
    </xf>
    <xf numFmtId="0" fontId="1" fillId="0" borderId="4" xfId="0" applyFont="1" applyFill="1" applyBorder="1" applyAlignment="1">
      <alignment horizontal="right" vertical="center" indent="1"/>
    </xf>
    <xf numFmtId="0" fontId="1" fillId="0" borderId="5" xfId="0" applyFont="1" applyFill="1" applyBorder="1" applyAlignment="1">
      <alignment horizontal="right" vertical="center" indent="1"/>
    </xf>
  </cellXfs>
  <cellStyles count="2">
    <cellStyle name="Normální" xfId="0" builtinId="0"/>
    <cellStyle name="Normální 2" xfId="1"/>
  </cellStyles>
  <dxfs count="0"/>
  <tableStyles count="0" defaultTableStyle="TableStyleMedium2" defaultPivotStyle="PivotStyleLight16"/>
  <colors>
    <mruColors>
      <color rgb="FFF1E9E7"/>
      <color rgb="FFFFFFCC"/>
      <color rgb="FFF3F2E9"/>
      <color rgb="FFE7E3DD"/>
      <color rgb="FFEEE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election activeCell="C16" sqref="C16"/>
    </sheetView>
  </sheetViews>
  <sheetFormatPr defaultColWidth="9.109375" defaultRowHeight="14.4" x14ac:dyDescent="0.3"/>
  <cols>
    <col min="1" max="1" width="23.5546875" style="6" bestFit="1" customWidth="1"/>
    <col min="2" max="3" width="20.88671875" style="6" customWidth="1"/>
    <col min="4" max="16384" width="9.109375" style="6"/>
  </cols>
  <sheetData>
    <row r="1" spans="1:5" x14ac:dyDescent="0.3">
      <c r="A1" s="4" t="s">
        <v>11</v>
      </c>
      <c r="B1" s="5"/>
      <c r="C1" s="5"/>
    </row>
    <row r="2" spans="1:5" x14ac:dyDescent="0.3">
      <c r="A2" s="4" t="s">
        <v>12</v>
      </c>
      <c r="B2" s="68"/>
      <c r="C2" s="68"/>
    </row>
    <row r="3" spans="1:5" x14ac:dyDescent="0.3">
      <c r="A3" s="4" t="s">
        <v>10</v>
      </c>
      <c r="B3" s="67" t="s">
        <v>17</v>
      </c>
      <c r="C3" s="67"/>
      <c r="D3" s="7"/>
      <c r="E3" s="7"/>
    </row>
    <row r="4" spans="1:5" x14ac:dyDescent="0.3">
      <c r="D4" s="7"/>
      <c r="E4" s="7"/>
    </row>
    <row r="5" spans="1:5" ht="20.25" customHeight="1" x14ac:dyDescent="0.3">
      <c r="A5" s="64" t="s">
        <v>13</v>
      </c>
      <c r="B5" s="65"/>
      <c r="C5" s="66"/>
    </row>
    <row r="6" spans="1:5" s="9" customFormat="1" ht="18.75" customHeight="1" x14ac:dyDescent="0.3">
      <c r="A6" s="4" t="s">
        <v>14</v>
      </c>
      <c r="B6" s="8" t="s">
        <v>15</v>
      </c>
      <c r="C6" s="8" t="s">
        <v>16</v>
      </c>
    </row>
    <row r="7" spans="1:5" x14ac:dyDescent="0.3">
      <c r="A7" s="5" t="s">
        <v>28</v>
      </c>
      <c r="B7" s="10">
        <f>'Jazyková a multimediální učebna'!H34</f>
        <v>0</v>
      </c>
      <c r="C7" s="10">
        <f t="shared" ref="C7:C8" si="0">B7*1.21</f>
        <v>0</v>
      </c>
    </row>
    <row r="8" spans="1:5" x14ac:dyDescent="0.3">
      <c r="A8" s="5" t="s">
        <v>18</v>
      </c>
      <c r="B8" s="10">
        <f>'Učebna Přírodopisu'!H21</f>
        <v>0</v>
      </c>
      <c r="C8" s="10">
        <f t="shared" si="0"/>
        <v>0</v>
      </c>
    </row>
    <row r="9" spans="1:5" ht="30" customHeight="1" x14ac:dyDescent="0.3">
      <c r="A9" s="4" t="s">
        <v>9</v>
      </c>
      <c r="B9" s="11">
        <f>SUM(B7:B8)</f>
        <v>0</v>
      </c>
      <c r="C9" s="11">
        <f>SUM(C7:C8)</f>
        <v>0</v>
      </c>
    </row>
    <row r="11" spans="1:5" x14ac:dyDescent="0.3">
      <c r="A11" s="12"/>
    </row>
  </sheetData>
  <mergeCells count="3">
    <mergeCell ref="A5:C5"/>
    <mergeCell ref="B3:C3"/>
    <mergeCell ref="B2:C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BreakPreview" topLeftCell="A13" zoomScaleNormal="100" zoomScaleSheetLayoutView="100" workbookViewId="0">
      <selection activeCell="E5" sqref="E5"/>
    </sheetView>
  </sheetViews>
  <sheetFormatPr defaultRowHeight="14.4" x14ac:dyDescent="0.3"/>
  <cols>
    <col min="1" max="1" width="4" customWidth="1"/>
    <col min="2" max="2" width="13.109375" customWidth="1"/>
    <col min="3" max="4" width="46.6640625" customWidth="1"/>
    <col min="5" max="6" width="10.88671875" style="1" customWidth="1"/>
    <col min="7" max="7" width="11.109375" customWidth="1"/>
    <col min="8" max="9" width="16.109375" customWidth="1"/>
  </cols>
  <sheetData>
    <row r="1" spans="1:9" s="2" customFormat="1" ht="21" customHeight="1" thickBot="1" x14ac:dyDescent="0.35">
      <c r="A1" s="78" t="s">
        <v>0</v>
      </c>
      <c r="B1" s="79"/>
      <c r="C1" s="79"/>
      <c r="D1" s="79"/>
      <c r="E1" s="79"/>
      <c r="F1" s="79"/>
      <c r="G1" s="79"/>
      <c r="H1" s="79"/>
      <c r="I1" s="80"/>
    </row>
    <row r="2" spans="1:9" s="2" customFormat="1" ht="21" customHeight="1" thickBot="1" x14ac:dyDescent="0.35">
      <c r="A2" s="81" t="s">
        <v>29</v>
      </c>
      <c r="B2" s="82"/>
      <c r="C2" s="82"/>
      <c r="D2" s="82"/>
      <c r="E2" s="82"/>
      <c r="F2" s="82"/>
      <c r="G2" s="82"/>
      <c r="H2" s="82"/>
      <c r="I2" s="83"/>
    </row>
    <row r="3" spans="1:9" ht="51.75" customHeight="1" thickBot="1" x14ac:dyDescent="0.35">
      <c r="A3" s="13" t="s">
        <v>1</v>
      </c>
      <c r="B3" s="14" t="s">
        <v>2</v>
      </c>
      <c r="C3" s="14" t="s">
        <v>3</v>
      </c>
      <c r="D3" s="19" t="s">
        <v>61</v>
      </c>
      <c r="E3" s="15" t="s">
        <v>4</v>
      </c>
      <c r="F3" s="15" t="s">
        <v>8</v>
      </c>
      <c r="G3" s="15" t="s">
        <v>5</v>
      </c>
      <c r="H3" s="15" t="s">
        <v>6</v>
      </c>
      <c r="I3" s="37" t="s">
        <v>7</v>
      </c>
    </row>
    <row r="4" spans="1:9" ht="15" thickBot="1" x14ac:dyDescent="0.35">
      <c r="A4" s="69" t="s">
        <v>30</v>
      </c>
      <c r="B4" s="70"/>
      <c r="C4" s="70"/>
      <c r="D4" s="70"/>
      <c r="E4" s="70"/>
      <c r="F4" s="70"/>
      <c r="G4" s="70"/>
      <c r="H4" s="70"/>
      <c r="I4" s="71"/>
    </row>
    <row r="5" spans="1:9" ht="241.5" customHeight="1" x14ac:dyDescent="0.3">
      <c r="A5" s="22">
        <v>1</v>
      </c>
      <c r="B5" s="56" t="s">
        <v>31</v>
      </c>
      <c r="C5" s="62" t="s">
        <v>63</v>
      </c>
      <c r="D5" s="23"/>
      <c r="E5" s="24">
        <v>0</v>
      </c>
      <c r="F5" s="24">
        <f t="shared" ref="F5:F22" si="0">E5*1.21</f>
        <v>0</v>
      </c>
      <c r="G5" s="25">
        <v>20</v>
      </c>
      <c r="H5" s="24">
        <f t="shared" ref="H5:H22" si="1">G5*E5</f>
        <v>0</v>
      </c>
      <c r="I5" s="26">
        <f t="shared" ref="I5:I22" si="2">G5*F5</f>
        <v>0</v>
      </c>
    </row>
    <row r="6" spans="1:9" ht="51.75" customHeight="1" x14ac:dyDescent="0.3">
      <c r="A6" s="27">
        <v>2</v>
      </c>
      <c r="B6" s="57" t="s">
        <v>32</v>
      </c>
      <c r="C6" s="63" t="s">
        <v>33</v>
      </c>
      <c r="D6" s="28"/>
      <c r="E6" s="29">
        <v>0</v>
      </c>
      <c r="F6" s="29">
        <f t="shared" si="0"/>
        <v>0</v>
      </c>
      <c r="G6" s="30">
        <v>4</v>
      </c>
      <c r="H6" s="29">
        <f t="shared" si="1"/>
        <v>0</v>
      </c>
      <c r="I6" s="31">
        <f t="shared" si="2"/>
        <v>0</v>
      </c>
    </row>
    <row r="7" spans="1:9" ht="51" x14ac:dyDescent="0.3">
      <c r="A7" s="27">
        <v>3</v>
      </c>
      <c r="B7" s="57" t="s">
        <v>65</v>
      </c>
      <c r="C7" s="63" t="s">
        <v>64</v>
      </c>
      <c r="D7" s="28"/>
      <c r="E7" s="29">
        <v>0</v>
      </c>
      <c r="F7" s="29">
        <f t="shared" si="0"/>
        <v>0</v>
      </c>
      <c r="G7" s="30">
        <v>1</v>
      </c>
      <c r="H7" s="29">
        <f t="shared" si="1"/>
        <v>0</v>
      </c>
      <c r="I7" s="31">
        <f t="shared" si="2"/>
        <v>0</v>
      </c>
    </row>
    <row r="8" spans="1:9" ht="51" x14ac:dyDescent="0.3">
      <c r="A8" s="27">
        <v>4</v>
      </c>
      <c r="B8" s="57" t="s">
        <v>66</v>
      </c>
      <c r="C8" s="63" t="s">
        <v>64</v>
      </c>
      <c r="D8" s="28"/>
      <c r="E8" s="29">
        <v>0</v>
      </c>
      <c r="F8" s="29">
        <f t="shared" si="0"/>
        <v>0</v>
      </c>
      <c r="G8" s="30">
        <v>20</v>
      </c>
      <c r="H8" s="29">
        <f t="shared" si="1"/>
        <v>0</v>
      </c>
      <c r="I8" s="31">
        <f t="shared" si="2"/>
        <v>0</v>
      </c>
    </row>
    <row r="9" spans="1:9" ht="61.2" x14ac:dyDescent="0.3">
      <c r="A9" s="27">
        <v>5</v>
      </c>
      <c r="B9" s="57" t="s">
        <v>19</v>
      </c>
      <c r="C9" s="63" t="s">
        <v>67</v>
      </c>
      <c r="D9" s="28"/>
      <c r="E9" s="29">
        <v>0</v>
      </c>
      <c r="F9" s="29">
        <f t="shared" si="0"/>
        <v>0</v>
      </c>
      <c r="G9" s="30">
        <v>1</v>
      </c>
      <c r="H9" s="29">
        <f t="shared" si="1"/>
        <v>0</v>
      </c>
      <c r="I9" s="31">
        <f t="shared" si="2"/>
        <v>0</v>
      </c>
    </row>
    <row r="10" spans="1:9" ht="30.6" x14ac:dyDescent="0.3">
      <c r="A10" s="27">
        <v>6</v>
      </c>
      <c r="B10" s="57" t="s">
        <v>34</v>
      </c>
      <c r="C10" s="63" t="s">
        <v>35</v>
      </c>
      <c r="D10" s="28"/>
      <c r="E10" s="29">
        <v>0</v>
      </c>
      <c r="F10" s="29">
        <f t="shared" si="0"/>
        <v>0</v>
      </c>
      <c r="G10" s="30">
        <v>1</v>
      </c>
      <c r="H10" s="29">
        <f t="shared" si="1"/>
        <v>0</v>
      </c>
      <c r="I10" s="31">
        <f t="shared" si="2"/>
        <v>0</v>
      </c>
    </row>
    <row r="11" spans="1:9" ht="51" x14ac:dyDescent="0.3">
      <c r="A11" s="27">
        <v>7</v>
      </c>
      <c r="B11" s="57" t="s">
        <v>20</v>
      </c>
      <c r="C11" s="63" t="s">
        <v>68</v>
      </c>
      <c r="D11" s="28"/>
      <c r="E11" s="29">
        <v>0</v>
      </c>
      <c r="F11" s="29">
        <f t="shared" si="0"/>
        <v>0</v>
      </c>
      <c r="G11" s="30">
        <v>2</v>
      </c>
      <c r="H11" s="29">
        <f t="shared" si="1"/>
        <v>0</v>
      </c>
      <c r="I11" s="31">
        <f t="shared" si="2"/>
        <v>0</v>
      </c>
    </row>
    <row r="12" spans="1:9" ht="51" x14ac:dyDescent="0.3">
      <c r="A12" s="27">
        <v>8</v>
      </c>
      <c r="B12" s="57" t="s">
        <v>36</v>
      </c>
      <c r="C12" s="63" t="s">
        <v>69</v>
      </c>
      <c r="D12" s="28"/>
      <c r="E12" s="29">
        <v>0</v>
      </c>
      <c r="F12" s="29">
        <f t="shared" si="0"/>
        <v>0</v>
      </c>
      <c r="G12" s="30">
        <v>1</v>
      </c>
      <c r="H12" s="29">
        <f t="shared" si="1"/>
        <v>0</v>
      </c>
      <c r="I12" s="31">
        <f t="shared" si="2"/>
        <v>0</v>
      </c>
    </row>
    <row r="13" spans="1:9" ht="61.2" x14ac:dyDescent="0.3">
      <c r="A13" s="27">
        <v>9</v>
      </c>
      <c r="B13" s="57" t="s">
        <v>37</v>
      </c>
      <c r="C13" s="63" t="s">
        <v>70</v>
      </c>
      <c r="D13" s="28"/>
      <c r="E13" s="29">
        <v>0</v>
      </c>
      <c r="F13" s="29">
        <f t="shared" si="0"/>
        <v>0</v>
      </c>
      <c r="G13" s="30">
        <v>20</v>
      </c>
      <c r="H13" s="29">
        <f t="shared" si="1"/>
        <v>0</v>
      </c>
      <c r="I13" s="31">
        <f t="shared" si="2"/>
        <v>0</v>
      </c>
    </row>
    <row r="14" spans="1:9" ht="41.4" thickBot="1" x14ac:dyDescent="0.35">
      <c r="A14" s="32">
        <v>10</v>
      </c>
      <c r="B14" s="58" t="s">
        <v>38</v>
      </c>
      <c r="C14" s="63" t="s">
        <v>71</v>
      </c>
      <c r="D14" s="33"/>
      <c r="E14" s="34">
        <v>0</v>
      </c>
      <c r="F14" s="34">
        <f t="shared" si="0"/>
        <v>0</v>
      </c>
      <c r="G14" s="35">
        <v>1</v>
      </c>
      <c r="H14" s="34">
        <f t="shared" si="1"/>
        <v>0</v>
      </c>
      <c r="I14" s="36">
        <f t="shared" si="2"/>
        <v>0</v>
      </c>
    </row>
    <row r="15" spans="1:9" ht="15" thickBot="1" x14ac:dyDescent="0.35">
      <c r="A15" s="69" t="s">
        <v>27</v>
      </c>
      <c r="B15" s="70"/>
      <c r="C15" s="70"/>
      <c r="D15" s="70"/>
      <c r="E15" s="70"/>
      <c r="F15" s="70"/>
      <c r="G15" s="70"/>
      <c r="H15" s="70"/>
      <c r="I15" s="71"/>
    </row>
    <row r="16" spans="1:9" ht="71.400000000000006" x14ac:dyDescent="0.3">
      <c r="A16" s="22">
        <v>11</v>
      </c>
      <c r="B16" s="56" t="s">
        <v>22</v>
      </c>
      <c r="C16" s="63" t="s">
        <v>72</v>
      </c>
      <c r="D16" s="23"/>
      <c r="E16" s="24">
        <v>0</v>
      </c>
      <c r="F16" s="24">
        <f t="shared" si="0"/>
        <v>0</v>
      </c>
      <c r="G16" s="25">
        <v>1</v>
      </c>
      <c r="H16" s="24">
        <f t="shared" si="1"/>
        <v>0</v>
      </c>
      <c r="I16" s="26">
        <f t="shared" si="2"/>
        <v>0</v>
      </c>
    </row>
    <row r="17" spans="1:9" ht="40.799999999999997" x14ac:dyDescent="0.3">
      <c r="A17" s="27">
        <v>12</v>
      </c>
      <c r="B17" s="57" t="s">
        <v>23</v>
      </c>
      <c r="C17" s="63" t="s">
        <v>76</v>
      </c>
      <c r="D17" s="28"/>
      <c r="E17" s="29">
        <v>0</v>
      </c>
      <c r="F17" s="29">
        <f t="shared" si="0"/>
        <v>0</v>
      </c>
      <c r="G17" s="30">
        <v>1</v>
      </c>
      <c r="H17" s="29">
        <f t="shared" si="1"/>
        <v>0</v>
      </c>
      <c r="I17" s="31">
        <f t="shared" si="2"/>
        <v>0</v>
      </c>
    </row>
    <row r="18" spans="1:9" ht="45" customHeight="1" x14ac:dyDescent="0.3">
      <c r="A18" s="27">
        <v>13</v>
      </c>
      <c r="B18" s="57" t="s">
        <v>24</v>
      </c>
      <c r="C18" s="63" t="s">
        <v>39</v>
      </c>
      <c r="D18" s="28"/>
      <c r="E18" s="29">
        <v>0</v>
      </c>
      <c r="F18" s="29">
        <f t="shared" si="0"/>
        <v>0</v>
      </c>
      <c r="G18" s="30">
        <v>2</v>
      </c>
      <c r="H18" s="29">
        <f t="shared" si="1"/>
        <v>0</v>
      </c>
      <c r="I18" s="31">
        <f t="shared" si="2"/>
        <v>0</v>
      </c>
    </row>
    <row r="19" spans="1:9" ht="51" x14ac:dyDescent="0.3">
      <c r="A19" s="27">
        <v>14</v>
      </c>
      <c r="B19" s="57" t="s">
        <v>25</v>
      </c>
      <c r="C19" s="63" t="s">
        <v>73</v>
      </c>
      <c r="D19" s="28"/>
      <c r="E19" s="29">
        <v>0</v>
      </c>
      <c r="F19" s="29">
        <f t="shared" si="0"/>
        <v>0</v>
      </c>
      <c r="G19" s="30">
        <v>1</v>
      </c>
      <c r="H19" s="29">
        <f t="shared" si="1"/>
        <v>0</v>
      </c>
      <c r="I19" s="31">
        <f t="shared" si="2"/>
        <v>0</v>
      </c>
    </row>
    <row r="20" spans="1:9" ht="39.75" customHeight="1" x14ac:dyDescent="0.3">
      <c r="A20" s="27">
        <v>15</v>
      </c>
      <c r="B20" s="57" t="s">
        <v>21</v>
      </c>
      <c r="C20" s="63" t="s">
        <v>40</v>
      </c>
      <c r="D20" s="28"/>
      <c r="E20" s="29">
        <v>0</v>
      </c>
      <c r="F20" s="29">
        <f t="shared" si="0"/>
        <v>0</v>
      </c>
      <c r="G20" s="30">
        <v>1</v>
      </c>
      <c r="H20" s="29">
        <f t="shared" si="1"/>
        <v>0</v>
      </c>
      <c r="I20" s="31">
        <f t="shared" si="2"/>
        <v>0</v>
      </c>
    </row>
    <row r="21" spans="1:9" ht="30.75" customHeight="1" x14ac:dyDescent="0.3">
      <c r="A21" s="27">
        <v>16</v>
      </c>
      <c r="B21" s="57" t="s">
        <v>26</v>
      </c>
      <c r="C21" s="63" t="s">
        <v>74</v>
      </c>
      <c r="D21" s="28"/>
      <c r="E21" s="29">
        <v>0</v>
      </c>
      <c r="F21" s="29">
        <f t="shared" si="0"/>
        <v>0</v>
      </c>
      <c r="G21" s="30">
        <v>1</v>
      </c>
      <c r="H21" s="29">
        <f t="shared" si="1"/>
        <v>0</v>
      </c>
      <c r="I21" s="31">
        <f t="shared" si="2"/>
        <v>0</v>
      </c>
    </row>
    <row r="22" spans="1:9" ht="102.6" thickBot="1" x14ac:dyDescent="0.35">
      <c r="A22" s="32">
        <v>17</v>
      </c>
      <c r="B22" s="58" t="s">
        <v>41</v>
      </c>
      <c r="C22" s="63" t="s">
        <v>75</v>
      </c>
      <c r="D22" s="33"/>
      <c r="E22" s="34">
        <v>0</v>
      </c>
      <c r="F22" s="34">
        <f t="shared" si="0"/>
        <v>0</v>
      </c>
      <c r="G22" s="35">
        <v>1</v>
      </c>
      <c r="H22" s="34">
        <f t="shared" si="1"/>
        <v>0</v>
      </c>
      <c r="I22" s="36">
        <f t="shared" si="2"/>
        <v>0</v>
      </c>
    </row>
    <row r="23" spans="1:9" ht="15" thickBot="1" x14ac:dyDescent="0.35">
      <c r="A23" s="72" t="s">
        <v>51</v>
      </c>
      <c r="B23" s="73"/>
      <c r="C23" s="73"/>
      <c r="D23" s="73"/>
      <c r="E23" s="73"/>
      <c r="F23" s="73"/>
      <c r="G23" s="74"/>
      <c r="H23" s="3">
        <f>SUM(H16:H22,H5:H14)</f>
        <v>0</v>
      </c>
      <c r="I23" s="3">
        <f>SUM(I16:I22,I5:I14)</f>
        <v>0</v>
      </c>
    </row>
    <row r="24" spans="1:9" ht="15" thickBot="1" x14ac:dyDescent="0.35">
      <c r="A24" s="69" t="s">
        <v>42</v>
      </c>
      <c r="B24" s="70"/>
      <c r="C24" s="70"/>
      <c r="D24" s="70"/>
      <c r="E24" s="70"/>
      <c r="F24" s="70"/>
      <c r="G24" s="70"/>
      <c r="H24" s="70"/>
      <c r="I24" s="71"/>
    </row>
    <row r="25" spans="1:9" ht="91.8" x14ac:dyDescent="0.3">
      <c r="A25" s="22">
        <v>18</v>
      </c>
      <c r="B25" s="56" t="s">
        <v>83</v>
      </c>
      <c r="C25" s="63" t="s">
        <v>80</v>
      </c>
      <c r="D25" s="23"/>
      <c r="E25" s="24">
        <v>0</v>
      </c>
      <c r="F25" s="24">
        <f>E25*1.21</f>
        <v>0</v>
      </c>
      <c r="G25" s="25">
        <v>1</v>
      </c>
      <c r="H25" s="24">
        <f>E25*G25</f>
        <v>0</v>
      </c>
      <c r="I25" s="26">
        <f>F25*G25</f>
        <v>0</v>
      </c>
    </row>
    <row r="26" spans="1:9" ht="51" x14ac:dyDescent="0.3">
      <c r="A26" s="27">
        <v>19</v>
      </c>
      <c r="B26" s="57" t="s">
        <v>43</v>
      </c>
      <c r="C26" s="63" t="s">
        <v>44</v>
      </c>
      <c r="D26" s="28"/>
      <c r="E26" s="29">
        <v>0</v>
      </c>
      <c r="F26" s="29">
        <f t="shared" ref="F26:F32" si="3">E26*1.21</f>
        <v>0</v>
      </c>
      <c r="G26" s="30">
        <v>1</v>
      </c>
      <c r="H26" s="29">
        <f t="shared" ref="H26:H32" si="4">E26*G26</f>
        <v>0</v>
      </c>
      <c r="I26" s="31">
        <f t="shared" ref="I26:I32" si="5">F26*G26</f>
        <v>0</v>
      </c>
    </row>
    <row r="27" spans="1:9" ht="82.5" customHeight="1" x14ac:dyDescent="0.3">
      <c r="A27" s="27">
        <v>20</v>
      </c>
      <c r="B27" s="57" t="s">
        <v>82</v>
      </c>
      <c r="C27" s="63" t="s">
        <v>81</v>
      </c>
      <c r="D27" s="28"/>
      <c r="E27" s="29">
        <v>0</v>
      </c>
      <c r="F27" s="29">
        <f t="shared" si="3"/>
        <v>0</v>
      </c>
      <c r="G27" s="30">
        <v>1</v>
      </c>
      <c r="H27" s="29">
        <f t="shared" si="4"/>
        <v>0</v>
      </c>
      <c r="I27" s="31">
        <f t="shared" si="5"/>
        <v>0</v>
      </c>
    </row>
    <row r="28" spans="1:9" ht="27" customHeight="1" x14ac:dyDescent="0.3">
      <c r="A28" s="27">
        <v>21</v>
      </c>
      <c r="B28" s="57" t="s">
        <v>45</v>
      </c>
      <c r="C28" s="63" t="s">
        <v>46</v>
      </c>
      <c r="D28" s="28"/>
      <c r="E28" s="29">
        <v>0</v>
      </c>
      <c r="F28" s="29">
        <f t="shared" si="3"/>
        <v>0</v>
      </c>
      <c r="G28" s="30">
        <v>1</v>
      </c>
      <c r="H28" s="29">
        <f t="shared" si="4"/>
        <v>0</v>
      </c>
      <c r="I28" s="31">
        <f t="shared" si="5"/>
        <v>0</v>
      </c>
    </row>
    <row r="29" spans="1:9" ht="27.75" customHeight="1" x14ac:dyDescent="0.3">
      <c r="A29" s="27">
        <v>22</v>
      </c>
      <c r="B29" s="57" t="s">
        <v>47</v>
      </c>
      <c r="C29" s="63" t="s">
        <v>79</v>
      </c>
      <c r="D29" s="28"/>
      <c r="E29" s="29">
        <v>0</v>
      </c>
      <c r="F29" s="29">
        <f t="shared" si="3"/>
        <v>0</v>
      </c>
      <c r="G29" s="30">
        <v>1</v>
      </c>
      <c r="H29" s="29">
        <f t="shared" si="4"/>
        <v>0</v>
      </c>
      <c r="I29" s="31">
        <f t="shared" si="5"/>
        <v>0</v>
      </c>
    </row>
    <row r="30" spans="1:9" ht="51" customHeight="1" x14ac:dyDescent="0.3">
      <c r="A30" s="27">
        <v>23</v>
      </c>
      <c r="B30" s="57" t="s">
        <v>48</v>
      </c>
      <c r="C30" s="63" t="s">
        <v>84</v>
      </c>
      <c r="D30" s="28"/>
      <c r="E30" s="29">
        <v>0</v>
      </c>
      <c r="F30" s="29">
        <f t="shared" si="3"/>
        <v>0</v>
      </c>
      <c r="G30" s="30">
        <v>1</v>
      </c>
      <c r="H30" s="29">
        <f t="shared" si="4"/>
        <v>0</v>
      </c>
      <c r="I30" s="31">
        <f t="shared" si="5"/>
        <v>0</v>
      </c>
    </row>
    <row r="31" spans="1:9" ht="58.5" customHeight="1" x14ac:dyDescent="0.3">
      <c r="A31" s="38">
        <v>24</v>
      </c>
      <c r="B31" s="59" t="s">
        <v>52</v>
      </c>
      <c r="C31" s="63" t="s">
        <v>78</v>
      </c>
      <c r="D31" s="39"/>
      <c r="E31" s="40">
        <v>0</v>
      </c>
      <c r="F31" s="40">
        <f t="shared" si="3"/>
        <v>0</v>
      </c>
      <c r="G31" s="41">
        <v>1</v>
      </c>
      <c r="H31" s="40">
        <f t="shared" si="4"/>
        <v>0</v>
      </c>
      <c r="I31" s="42">
        <f t="shared" si="5"/>
        <v>0</v>
      </c>
    </row>
    <row r="32" spans="1:9" ht="39" customHeight="1" thickBot="1" x14ac:dyDescent="0.35">
      <c r="A32" s="32">
        <v>25</v>
      </c>
      <c r="B32" s="58" t="s">
        <v>49</v>
      </c>
      <c r="C32" s="63" t="s">
        <v>77</v>
      </c>
      <c r="D32" s="33"/>
      <c r="E32" s="34">
        <v>0</v>
      </c>
      <c r="F32" s="34">
        <f t="shared" si="3"/>
        <v>0</v>
      </c>
      <c r="G32" s="35">
        <v>1</v>
      </c>
      <c r="H32" s="34">
        <f t="shared" si="4"/>
        <v>0</v>
      </c>
      <c r="I32" s="36">
        <f t="shared" si="5"/>
        <v>0</v>
      </c>
    </row>
    <row r="33" spans="1:9" ht="15" thickBot="1" x14ac:dyDescent="0.35">
      <c r="A33" s="72" t="s">
        <v>50</v>
      </c>
      <c r="B33" s="73"/>
      <c r="C33" s="73"/>
      <c r="D33" s="73"/>
      <c r="E33" s="73"/>
      <c r="F33" s="73"/>
      <c r="G33" s="74"/>
      <c r="H33" s="3">
        <f>SUM(H25:H32)</f>
        <v>0</v>
      </c>
      <c r="I33" s="3">
        <f>SUM(I25:I32)</f>
        <v>0</v>
      </c>
    </row>
    <row r="34" spans="1:9" ht="15" thickBot="1" x14ac:dyDescent="0.35">
      <c r="A34" s="75" t="s">
        <v>9</v>
      </c>
      <c r="B34" s="76"/>
      <c r="C34" s="76"/>
      <c r="D34" s="76"/>
      <c r="E34" s="76"/>
      <c r="F34" s="76"/>
      <c r="G34" s="77"/>
      <c r="H34" s="16">
        <f>SUM(H33,H23)</f>
        <v>0</v>
      </c>
      <c r="I34" s="16">
        <f>SUM(I33,I23)</f>
        <v>0</v>
      </c>
    </row>
  </sheetData>
  <sheetProtection algorithmName="SHA-512" hashValue="4lwvLokguhTYu4lnVt7kfbWtA9URfH2kmekUNs15nozzBPXaSXc3ZaRml1Hpyterf2NrxzM1/a+0yyNQyEUPIA==" saltValue="oF30YrS29Dx5mfkVmC4E/g==" spinCount="100000" sheet="1" objects="1" scenarios="1"/>
  <protectedRanges>
    <protectedRange sqref="D1:E1048576" name="Oblast1"/>
  </protectedRanges>
  <mergeCells count="8">
    <mergeCell ref="A15:I15"/>
    <mergeCell ref="A23:G23"/>
    <mergeCell ref="A34:G34"/>
    <mergeCell ref="A1:I1"/>
    <mergeCell ref="A2:I2"/>
    <mergeCell ref="A4:I4"/>
    <mergeCell ref="A24:I24"/>
    <mergeCell ref="A33:G33"/>
  </mergeCells>
  <pageMargins left="0.7" right="0.7" top="0.78740157499999996" bottom="0.78740157499999996"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view="pageBreakPreview" zoomScaleNormal="100" zoomScaleSheetLayoutView="100" workbookViewId="0">
      <selection activeCell="C6" sqref="C6"/>
    </sheetView>
  </sheetViews>
  <sheetFormatPr defaultColWidth="9.109375" defaultRowHeight="14.4" x14ac:dyDescent="0.3"/>
  <cols>
    <col min="1" max="1" width="4" style="6" customWidth="1"/>
    <col min="2" max="2" width="13.109375" style="6" customWidth="1"/>
    <col min="3" max="4" width="46.6640625" style="6" customWidth="1"/>
    <col min="5" max="6" width="10.88671875" style="21" customWidth="1"/>
    <col min="7" max="7" width="11.109375" style="6" customWidth="1"/>
    <col min="8" max="9" width="16.109375" style="6" customWidth="1"/>
    <col min="10" max="16384" width="9.109375" style="6"/>
  </cols>
  <sheetData>
    <row r="1" spans="1:9" s="7" customFormat="1" ht="21" customHeight="1" thickBot="1" x14ac:dyDescent="0.35">
      <c r="A1" s="78" t="s">
        <v>0</v>
      </c>
      <c r="B1" s="79"/>
      <c r="C1" s="79"/>
      <c r="D1" s="79"/>
      <c r="E1" s="79"/>
      <c r="F1" s="79"/>
      <c r="G1" s="79"/>
      <c r="H1" s="79"/>
      <c r="I1" s="80"/>
    </row>
    <row r="2" spans="1:9" s="7" customFormat="1" ht="21" customHeight="1" thickBot="1" x14ac:dyDescent="0.35">
      <c r="A2" s="81" t="s">
        <v>62</v>
      </c>
      <c r="B2" s="82"/>
      <c r="C2" s="82"/>
      <c r="D2" s="82"/>
      <c r="E2" s="82"/>
      <c r="F2" s="82"/>
      <c r="G2" s="82"/>
      <c r="H2" s="82"/>
      <c r="I2" s="83"/>
    </row>
    <row r="3" spans="1:9" ht="51.75" customHeight="1" thickBot="1" x14ac:dyDescent="0.35">
      <c r="A3" s="17" t="s">
        <v>1</v>
      </c>
      <c r="B3" s="18" t="s">
        <v>2</v>
      </c>
      <c r="C3" s="18" t="s">
        <v>3</v>
      </c>
      <c r="D3" s="19" t="s">
        <v>61</v>
      </c>
      <c r="E3" s="19" t="s">
        <v>4</v>
      </c>
      <c r="F3" s="19" t="s">
        <v>8</v>
      </c>
      <c r="G3" s="19" t="s">
        <v>5</v>
      </c>
      <c r="H3" s="19" t="s">
        <v>6</v>
      </c>
      <c r="I3" s="43" t="s">
        <v>7</v>
      </c>
    </row>
    <row r="4" spans="1:9" ht="15" thickBot="1" x14ac:dyDescent="0.35">
      <c r="A4" s="69" t="s">
        <v>42</v>
      </c>
      <c r="B4" s="70"/>
      <c r="C4" s="70"/>
      <c r="D4" s="70"/>
      <c r="E4" s="70"/>
      <c r="F4" s="70"/>
      <c r="G4" s="70"/>
      <c r="H4" s="70"/>
      <c r="I4" s="71"/>
    </row>
    <row r="5" spans="1:9" ht="105.75" customHeight="1" x14ac:dyDescent="0.3">
      <c r="A5" s="22">
        <v>1</v>
      </c>
      <c r="B5" s="56" t="s">
        <v>83</v>
      </c>
      <c r="C5" s="63" t="s">
        <v>85</v>
      </c>
      <c r="D5" s="23"/>
      <c r="E5" s="44">
        <v>0</v>
      </c>
      <c r="F5" s="44">
        <f>E5*1.21</f>
        <v>0</v>
      </c>
      <c r="G5" s="45">
        <v>1</v>
      </c>
      <c r="H5" s="44">
        <f>G5*E5</f>
        <v>0</v>
      </c>
      <c r="I5" s="46">
        <f>G5*F5</f>
        <v>0</v>
      </c>
    </row>
    <row r="6" spans="1:9" ht="71.25" customHeight="1" x14ac:dyDescent="0.3">
      <c r="A6" s="27">
        <v>2</v>
      </c>
      <c r="B6" s="60" t="s">
        <v>43</v>
      </c>
      <c r="C6" s="63" t="s">
        <v>44</v>
      </c>
      <c r="D6" s="28"/>
      <c r="E6" s="47">
        <v>0</v>
      </c>
      <c r="F6" s="47">
        <f>E6*1.21</f>
        <v>0</v>
      </c>
      <c r="G6" s="48">
        <v>1</v>
      </c>
      <c r="H6" s="47">
        <f>G6*E6</f>
        <v>0</v>
      </c>
      <c r="I6" s="49">
        <f>G6*F6</f>
        <v>0</v>
      </c>
    </row>
    <row r="7" spans="1:9" ht="82.5" customHeight="1" x14ac:dyDescent="0.3">
      <c r="A7" s="27">
        <v>3</v>
      </c>
      <c r="B7" s="57" t="s">
        <v>82</v>
      </c>
      <c r="C7" s="63" t="s">
        <v>81</v>
      </c>
      <c r="D7" s="28"/>
      <c r="E7" s="47">
        <v>0</v>
      </c>
      <c r="F7" s="47">
        <f t="shared" ref="F7:F11" si="0">E7*1.21</f>
        <v>0</v>
      </c>
      <c r="G7" s="48">
        <v>1</v>
      </c>
      <c r="H7" s="47">
        <f t="shared" ref="H7:H11" si="1">G7*E7</f>
        <v>0</v>
      </c>
      <c r="I7" s="49">
        <f t="shared" ref="I7:I11" si="2">G7*F7</f>
        <v>0</v>
      </c>
    </row>
    <row r="8" spans="1:9" ht="28.5" customHeight="1" x14ac:dyDescent="0.3">
      <c r="A8" s="27">
        <v>4</v>
      </c>
      <c r="B8" s="60" t="s">
        <v>45</v>
      </c>
      <c r="C8" s="63" t="s">
        <v>46</v>
      </c>
      <c r="D8" s="28"/>
      <c r="E8" s="47">
        <v>0</v>
      </c>
      <c r="F8" s="47">
        <f t="shared" si="0"/>
        <v>0</v>
      </c>
      <c r="G8" s="48">
        <v>1</v>
      </c>
      <c r="H8" s="47">
        <f t="shared" si="1"/>
        <v>0</v>
      </c>
      <c r="I8" s="49">
        <f t="shared" si="2"/>
        <v>0</v>
      </c>
    </row>
    <row r="9" spans="1:9" ht="27.75" customHeight="1" x14ac:dyDescent="0.3">
      <c r="A9" s="27">
        <v>5</v>
      </c>
      <c r="B9" s="57" t="s">
        <v>47</v>
      </c>
      <c r="C9" s="63" t="s">
        <v>79</v>
      </c>
      <c r="D9" s="28"/>
      <c r="E9" s="47">
        <v>0</v>
      </c>
      <c r="F9" s="47">
        <f t="shared" si="0"/>
        <v>0</v>
      </c>
      <c r="G9" s="48">
        <v>1</v>
      </c>
      <c r="H9" s="47">
        <f t="shared" si="1"/>
        <v>0</v>
      </c>
      <c r="I9" s="49">
        <f t="shared" si="2"/>
        <v>0</v>
      </c>
    </row>
    <row r="10" spans="1:9" ht="50.25" customHeight="1" x14ac:dyDescent="0.3">
      <c r="A10" s="38">
        <v>6</v>
      </c>
      <c r="B10" s="59" t="s">
        <v>48</v>
      </c>
      <c r="C10" s="63" t="s">
        <v>84</v>
      </c>
      <c r="D10" s="39"/>
      <c r="E10" s="53">
        <v>0</v>
      </c>
      <c r="F10" s="53">
        <f t="shared" si="0"/>
        <v>0</v>
      </c>
      <c r="G10" s="54">
        <v>1</v>
      </c>
      <c r="H10" s="53">
        <f t="shared" si="1"/>
        <v>0</v>
      </c>
      <c r="I10" s="55">
        <f t="shared" si="2"/>
        <v>0</v>
      </c>
    </row>
    <row r="11" spans="1:9" ht="60.75" customHeight="1" thickBot="1" x14ac:dyDescent="0.35">
      <c r="A11" s="32">
        <v>7</v>
      </c>
      <c r="B11" s="61" t="s">
        <v>52</v>
      </c>
      <c r="C11" s="63" t="s">
        <v>78</v>
      </c>
      <c r="D11" s="33"/>
      <c r="E11" s="50">
        <v>0</v>
      </c>
      <c r="F11" s="50">
        <f t="shared" si="0"/>
        <v>0</v>
      </c>
      <c r="G11" s="51">
        <v>1</v>
      </c>
      <c r="H11" s="50">
        <f t="shared" si="1"/>
        <v>0</v>
      </c>
      <c r="I11" s="52">
        <f t="shared" si="2"/>
        <v>0</v>
      </c>
    </row>
    <row r="12" spans="1:9" ht="15" thickBot="1" x14ac:dyDescent="0.35">
      <c r="A12" s="72" t="s">
        <v>50</v>
      </c>
      <c r="B12" s="73"/>
      <c r="C12" s="73"/>
      <c r="D12" s="73"/>
      <c r="E12" s="73"/>
      <c r="F12" s="73"/>
      <c r="G12" s="74"/>
      <c r="H12" s="3">
        <f>SUM(H5:H11)</f>
        <v>0</v>
      </c>
      <c r="I12" s="3">
        <f>SUM(I5:I11)</f>
        <v>0</v>
      </c>
    </row>
    <row r="13" spans="1:9" ht="15" thickBot="1" x14ac:dyDescent="0.35">
      <c r="A13" s="69" t="s">
        <v>59</v>
      </c>
      <c r="B13" s="70"/>
      <c r="C13" s="70"/>
      <c r="D13" s="70"/>
      <c r="E13" s="70"/>
      <c r="F13" s="70"/>
      <c r="G13" s="70"/>
      <c r="H13" s="70"/>
      <c r="I13" s="71"/>
    </row>
    <row r="14" spans="1:9" ht="81.599999999999994" x14ac:dyDescent="0.3">
      <c r="A14" s="22">
        <v>8</v>
      </c>
      <c r="B14" s="56" t="s">
        <v>53</v>
      </c>
      <c r="C14" s="63" t="s">
        <v>86</v>
      </c>
      <c r="D14" s="23"/>
      <c r="E14" s="44">
        <v>0</v>
      </c>
      <c r="F14" s="44">
        <f>E14*1.21</f>
        <v>0</v>
      </c>
      <c r="G14" s="45">
        <v>11</v>
      </c>
      <c r="H14" s="44">
        <f>E14*G14</f>
        <v>0</v>
      </c>
      <c r="I14" s="46">
        <f>F14*G14</f>
        <v>0</v>
      </c>
    </row>
    <row r="15" spans="1:9" ht="83.25" customHeight="1" x14ac:dyDescent="0.3">
      <c r="A15" s="27">
        <v>9</v>
      </c>
      <c r="B15" s="57" t="s">
        <v>54</v>
      </c>
      <c r="C15" s="63" t="s">
        <v>55</v>
      </c>
      <c r="D15" s="28"/>
      <c r="E15" s="47">
        <v>0</v>
      </c>
      <c r="F15" s="47">
        <f t="shared" ref="F15:F19" si="3">E15*1.21</f>
        <v>0</v>
      </c>
      <c r="G15" s="48">
        <v>1</v>
      </c>
      <c r="H15" s="47">
        <f t="shared" ref="H15:H19" si="4">E15*G15</f>
        <v>0</v>
      </c>
      <c r="I15" s="49">
        <f t="shared" ref="I15:I19" si="5">F15*G15</f>
        <v>0</v>
      </c>
    </row>
    <row r="16" spans="1:9" ht="61.2" x14ac:dyDescent="0.3">
      <c r="A16" s="27">
        <v>10</v>
      </c>
      <c r="B16" s="57" t="s">
        <v>19</v>
      </c>
      <c r="C16" s="63" t="s">
        <v>67</v>
      </c>
      <c r="D16" s="28"/>
      <c r="E16" s="47">
        <v>0</v>
      </c>
      <c r="F16" s="47">
        <f t="shared" si="3"/>
        <v>0</v>
      </c>
      <c r="G16" s="48">
        <v>1</v>
      </c>
      <c r="H16" s="47">
        <f t="shared" si="4"/>
        <v>0</v>
      </c>
      <c r="I16" s="49">
        <f t="shared" si="5"/>
        <v>0</v>
      </c>
    </row>
    <row r="17" spans="1:9" ht="63" customHeight="1" x14ac:dyDescent="0.3">
      <c r="A17" s="27">
        <v>11</v>
      </c>
      <c r="B17" s="57" t="s">
        <v>56</v>
      </c>
      <c r="C17" s="63" t="s">
        <v>68</v>
      </c>
      <c r="D17" s="28"/>
      <c r="E17" s="47">
        <v>0</v>
      </c>
      <c r="F17" s="47">
        <f t="shared" si="3"/>
        <v>0</v>
      </c>
      <c r="G17" s="48">
        <v>1</v>
      </c>
      <c r="H17" s="47">
        <f t="shared" si="4"/>
        <v>0</v>
      </c>
      <c r="I17" s="49">
        <f t="shared" si="5"/>
        <v>0</v>
      </c>
    </row>
    <row r="18" spans="1:9" ht="84" customHeight="1" x14ac:dyDescent="0.3">
      <c r="A18" s="27">
        <v>12</v>
      </c>
      <c r="B18" s="57" t="s">
        <v>57</v>
      </c>
      <c r="C18" s="63" t="s">
        <v>70</v>
      </c>
      <c r="D18" s="28"/>
      <c r="E18" s="47">
        <v>0</v>
      </c>
      <c r="F18" s="47">
        <f t="shared" si="3"/>
        <v>0</v>
      </c>
      <c r="G18" s="48">
        <v>10</v>
      </c>
      <c r="H18" s="47">
        <f t="shared" si="4"/>
        <v>0</v>
      </c>
      <c r="I18" s="49">
        <f t="shared" si="5"/>
        <v>0</v>
      </c>
    </row>
    <row r="19" spans="1:9" ht="62.25" customHeight="1" thickBot="1" x14ac:dyDescent="0.35">
      <c r="A19" s="32">
        <v>13</v>
      </c>
      <c r="B19" s="58" t="s">
        <v>58</v>
      </c>
      <c r="C19" s="63" t="s">
        <v>87</v>
      </c>
      <c r="D19" s="33"/>
      <c r="E19" s="50">
        <v>0</v>
      </c>
      <c r="F19" s="50">
        <f t="shared" si="3"/>
        <v>0</v>
      </c>
      <c r="G19" s="51">
        <v>1</v>
      </c>
      <c r="H19" s="50">
        <f t="shared" si="4"/>
        <v>0</v>
      </c>
      <c r="I19" s="52">
        <f t="shared" si="5"/>
        <v>0</v>
      </c>
    </row>
    <row r="20" spans="1:9" ht="15" thickBot="1" x14ac:dyDescent="0.35">
      <c r="A20" s="72" t="s">
        <v>60</v>
      </c>
      <c r="B20" s="73"/>
      <c r="C20" s="73"/>
      <c r="D20" s="73"/>
      <c r="E20" s="73"/>
      <c r="F20" s="73"/>
      <c r="G20" s="74"/>
      <c r="H20" s="3">
        <f>SUM(H14:H19)</f>
        <v>0</v>
      </c>
      <c r="I20" s="3">
        <f>SUM(I14:I19)</f>
        <v>0</v>
      </c>
    </row>
    <row r="21" spans="1:9" ht="15" thickBot="1" x14ac:dyDescent="0.35">
      <c r="A21" s="84" t="s">
        <v>9</v>
      </c>
      <c r="B21" s="85"/>
      <c r="C21" s="85"/>
      <c r="D21" s="85"/>
      <c r="E21" s="85"/>
      <c r="F21" s="85"/>
      <c r="G21" s="86"/>
      <c r="H21" s="20">
        <f>SUM(H20,H12)</f>
        <v>0</v>
      </c>
      <c r="I21" s="20">
        <f>SUM(I20,I12)</f>
        <v>0</v>
      </c>
    </row>
  </sheetData>
  <sheetProtection algorithmName="SHA-512" hashValue="F4raENfFXycCJqGpofDYvBlCXrzGIwB7waemHDjXEVwMo+SzZcNT3OlzodBf9EAJjEfa4gAUJ2dt0YeC3pGYLQ==" saltValue="RXtPk0g+MrZ8+nqAO+JIPQ==" spinCount="100000" sheet="1" objects="1" scenarios="1"/>
  <protectedRanges>
    <protectedRange sqref="D1:E1048576" name="Oblast1"/>
  </protectedRanges>
  <mergeCells count="7">
    <mergeCell ref="A21:G21"/>
    <mergeCell ref="A1:I1"/>
    <mergeCell ref="A2:I2"/>
    <mergeCell ref="A4:I4"/>
    <mergeCell ref="A13:I13"/>
    <mergeCell ref="A12:G12"/>
    <mergeCell ref="A20:G20"/>
  </mergeCells>
  <pageMargins left="0.7" right="0.7" top="0.78740157499999996" bottom="0.78740157499999996"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Úvodní list</vt:lpstr>
      <vt:lpstr>Jazyková a multimediální učebna</vt:lpstr>
      <vt:lpstr>Učebna Přírodopisu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Zatloukalová Eva, Ing.</dc:creator>
  <cp:lastModifiedBy>Zatloukalová Eva, Ing.</cp:lastModifiedBy>
  <cp:lastPrinted>2017-01-25T05:05:53Z</cp:lastPrinted>
  <dcterms:created xsi:type="dcterms:W3CDTF">2016-10-06T14:54:13Z</dcterms:created>
  <dcterms:modified xsi:type="dcterms:W3CDTF">2022-09-20T13:25:23Z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