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1DB80233-1C52-4E03-A6DD-47AFCFA88481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-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01 - 01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01 - 01 Pol'!$A$1:$X$548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538" i="12"/>
  <c r="BA535" i="12"/>
  <c r="BA533" i="12"/>
  <c r="BA526" i="12"/>
  <c r="BA486" i="12"/>
  <c r="BA484" i="12"/>
  <c r="BA477" i="12"/>
  <c r="BA474" i="12"/>
  <c r="BA472" i="12"/>
  <c r="BA470" i="12"/>
  <c r="BA458" i="12"/>
  <c r="BA149" i="12"/>
  <c r="BA48" i="12"/>
  <c r="G9" i="12"/>
  <c r="G8" i="12" s="1"/>
  <c r="I9" i="12"/>
  <c r="K9" i="12"/>
  <c r="K8" i="12" s="1"/>
  <c r="M9" i="12"/>
  <c r="O9" i="12"/>
  <c r="O8" i="12" s="1"/>
  <c r="Q9" i="12"/>
  <c r="V9" i="12"/>
  <c r="V8" i="12" s="1"/>
  <c r="G11" i="12"/>
  <c r="I11" i="12"/>
  <c r="I8" i="12" s="1"/>
  <c r="K11" i="12"/>
  <c r="M11" i="12"/>
  <c r="O11" i="12"/>
  <c r="Q11" i="12"/>
  <c r="Q8" i="12" s="1"/>
  <c r="V11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2" i="12"/>
  <c r="M42" i="12" s="1"/>
  <c r="I42" i="12"/>
  <c r="I41" i="12" s="1"/>
  <c r="K42" i="12"/>
  <c r="K41" i="12" s="1"/>
  <c r="O42" i="12"/>
  <c r="Q42" i="12"/>
  <c r="Q41" i="12" s="1"/>
  <c r="V42" i="12"/>
  <c r="V41" i="12" s="1"/>
  <c r="G43" i="12"/>
  <c r="I43" i="12"/>
  <c r="K43" i="12"/>
  <c r="M43" i="12"/>
  <c r="O43" i="12"/>
  <c r="Q43" i="12"/>
  <c r="V43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O41" i="12" s="1"/>
  <c r="Q47" i="12"/>
  <c r="V4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I64" i="12"/>
  <c r="K64" i="12"/>
  <c r="Q64" i="12"/>
  <c r="V64" i="12"/>
  <c r="G65" i="12"/>
  <c r="G64" i="12" s="1"/>
  <c r="I65" i="12"/>
  <c r="K65" i="12"/>
  <c r="M65" i="12"/>
  <c r="M64" i="12" s="1"/>
  <c r="O65" i="12"/>
  <c r="O64" i="12" s="1"/>
  <c r="Q65" i="12"/>
  <c r="V65" i="12"/>
  <c r="G67" i="12"/>
  <c r="M67" i="12" s="1"/>
  <c r="I67" i="12"/>
  <c r="I66" i="12" s="1"/>
  <c r="K67" i="12"/>
  <c r="K66" i="12" s="1"/>
  <c r="O67" i="12"/>
  <c r="Q67" i="12"/>
  <c r="Q66" i="12" s="1"/>
  <c r="V67" i="12"/>
  <c r="V66" i="12" s="1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O66" i="12" s="1"/>
  <c r="Q73" i="12"/>
  <c r="V73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1" i="12"/>
  <c r="M81" i="12" s="1"/>
  <c r="I81" i="12"/>
  <c r="I80" i="12" s="1"/>
  <c r="K81" i="12"/>
  <c r="O81" i="12"/>
  <c r="O80" i="12" s="1"/>
  <c r="Q81" i="12"/>
  <c r="Q80" i="12" s="1"/>
  <c r="V81" i="12"/>
  <c r="G134" i="12"/>
  <c r="M134" i="12" s="1"/>
  <c r="I134" i="12"/>
  <c r="K134" i="12"/>
  <c r="K80" i="12" s="1"/>
  <c r="O134" i="12"/>
  <c r="Q134" i="12"/>
  <c r="V134" i="12"/>
  <c r="V80" i="12" s="1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5" i="12"/>
  <c r="I145" i="12"/>
  <c r="K145" i="12"/>
  <c r="M145" i="12"/>
  <c r="O145" i="12"/>
  <c r="Q145" i="12"/>
  <c r="V145" i="12"/>
  <c r="G148" i="12"/>
  <c r="I148" i="12"/>
  <c r="K148" i="12"/>
  <c r="M148" i="12"/>
  <c r="O148" i="12"/>
  <c r="Q148" i="12"/>
  <c r="V148" i="12"/>
  <c r="G163" i="12"/>
  <c r="M163" i="12" s="1"/>
  <c r="I163" i="12"/>
  <c r="K163" i="12"/>
  <c r="O163" i="12"/>
  <c r="Q163" i="12"/>
  <c r="V163" i="12"/>
  <c r="G223" i="12"/>
  <c r="O223" i="12"/>
  <c r="G224" i="12"/>
  <c r="I224" i="12"/>
  <c r="I223" i="12" s="1"/>
  <c r="K224" i="12"/>
  <c r="K223" i="12" s="1"/>
  <c r="M224" i="12"/>
  <c r="M223" i="12" s="1"/>
  <c r="O224" i="12"/>
  <c r="Q224" i="12"/>
  <c r="Q223" i="12" s="1"/>
  <c r="V224" i="12"/>
  <c r="V223" i="12" s="1"/>
  <c r="G237" i="12"/>
  <c r="G236" i="12" s="1"/>
  <c r="I237" i="12"/>
  <c r="I236" i="12" s="1"/>
  <c r="K237" i="12"/>
  <c r="M237" i="12"/>
  <c r="O237" i="12"/>
  <c r="O236" i="12" s="1"/>
  <c r="Q237" i="12"/>
  <c r="Q236" i="12" s="1"/>
  <c r="V237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I240" i="12"/>
  <c r="K240" i="12"/>
  <c r="K236" i="12" s="1"/>
  <c r="M240" i="12"/>
  <c r="O240" i="12"/>
  <c r="Q240" i="12"/>
  <c r="V240" i="12"/>
  <c r="V236" i="12" s="1"/>
  <c r="G242" i="12"/>
  <c r="M242" i="12" s="1"/>
  <c r="M241" i="12" s="1"/>
  <c r="I242" i="12"/>
  <c r="I241" i="12" s="1"/>
  <c r="K242" i="12"/>
  <c r="K241" i="12" s="1"/>
  <c r="O242" i="12"/>
  <c r="O241" i="12" s="1"/>
  <c r="Q242" i="12"/>
  <c r="Q241" i="12" s="1"/>
  <c r="V242" i="12"/>
  <c r="V241" i="12" s="1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Q244" i="12"/>
  <c r="V244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I250" i="12"/>
  <c r="K250" i="12"/>
  <c r="M250" i="12"/>
  <c r="O250" i="12"/>
  <c r="Q250" i="12"/>
  <c r="V250" i="12"/>
  <c r="G252" i="12"/>
  <c r="G251" i="12" s="1"/>
  <c r="I252" i="12"/>
  <c r="I251" i="12" s="1"/>
  <c r="K252" i="12"/>
  <c r="M252" i="12"/>
  <c r="O252" i="12"/>
  <c r="O251" i="12" s="1"/>
  <c r="Q252" i="12"/>
  <c r="Q251" i="12" s="1"/>
  <c r="V252" i="12"/>
  <c r="G254" i="12"/>
  <c r="M254" i="12" s="1"/>
  <c r="I254" i="12"/>
  <c r="K254" i="12"/>
  <c r="O254" i="12"/>
  <c r="Q254" i="12"/>
  <c r="V254" i="12"/>
  <c r="G318" i="12"/>
  <c r="I318" i="12"/>
  <c r="K318" i="12"/>
  <c r="K251" i="12" s="1"/>
  <c r="M318" i="12"/>
  <c r="O318" i="12"/>
  <c r="Q318" i="12"/>
  <c r="V318" i="12"/>
  <c r="G332" i="12"/>
  <c r="I332" i="12"/>
  <c r="K332" i="12"/>
  <c r="M332" i="12"/>
  <c r="O332" i="12"/>
  <c r="Q332" i="12"/>
  <c r="V332" i="12"/>
  <c r="V251" i="12" s="1"/>
  <c r="G335" i="12"/>
  <c r="M335" i="12" s="1"/>
  <c r="M334" i="12" s="1"/>
  <c r="I335" i="12"/>
  <c r="I334" i="12" s="1"/>
  <c r="K335" i="12"/>
  <c r="K334" i="12" s="1"/>
  <c r="O335" i="12"/>
  <c r="O334" i="12" s="1"/>
  <c r="Q335" i="12"/>
  <c r="Q334" i="12" s="1"/>
  <c r="V335" i="12"/>
  <c r="V334" i="12" s="1"/>
  <c r="G337" i="12"/>
  <c r="I337" i="12"/>
  <c r="K337" i="12"/>
  <c r="M337" i="12"/>
  <c r="O337" i="12"/>
  <c r="Q337" i="12"/>
  <c r="V337" i="12"/>
  <c r="K340" i="12"/>
  <c r="V340" i="12"/>
  <c r="G341" i="12"/>
  <c r="G340" i="12" s="1"/>
  <c r="I341" i="12"/>
  <c r="I340" i="12" s="1"/>
  <c r="K341" i="12"/>
  <c r="M341" i="12"/>
  <c r="O341" i="12"/>
  <c r="O340" i="12" s="1"/>
  <c r="Q341" i="12"/>
  <c r="Q340" i="12" s="1"/>
  <c r="V341" i="12"/>
  <c r="G343" i="12"/>
  <c r="M343" i="12" s="1"/>
  <c r="I343" i="12"/>
  <c r="K343" i="12"/>
  <c r="O343" i="12"/>
  <c r="Q343" i="12"/>
  <c r="V343" i="12"/>
  <c r="I367" i="12"/>
  <c r="Q367" i="12"/>
  <c r="G368" i="12"/>
  <c r="G367" i="12" s="1"/>
  <c r="I368" i="12"/>
  <c r="K368" i="12"/>
  <c r="K367" i="12" s="1"/>
  <c r="M368" i="12"/>
  <c r="M367" i="12" s="1"/>
  <c r="O368" i="12"/>
  <c r="O367" i="12" s="1"/>
  <c r="Q368" i="12"/>
  <c r="V368" i="12"/>
  <c r="V367" i="12" s="1"/>
  <c r="G392" i="12"/>
  <c r="I392" i="12"/>
  <c r="K392" i="12"/>
  <c r="M392" i="12"/>
  <c r="O392" i="12"/>
  <c r="Q392" i="12"/>
  <c r="V392" i="12"/>
  <c r="G394" i="12"/>
  <c r="O394" i="12"/>
  <c r="G395" i="12"/>
  <c r="I395" i="12"/>
  <c r="I394" i="12" s="1"/>
  <c r="K395" i="12"/>
  <c r="K394" i="12" s="1"/>
  <c r="M395" i="12"/>
  <c r="M394" i="12" s="1"/>
  <c r="O395" i="12"/>
  <c r="Q395" i="12"/>
  <c r="Q394" i="12" s="1"/>
  <c r="V395" i="12"/>
  <c r="V394" i="12" s="1"/>
  <c r="G396" i="12"/>
  <c r="I396" i="12"/>
  <c r="K396" i="12"/>
  <c r="M396" i="12"/>
  <c r="O396" i="12"/>
  <c r="Q396" i="12"/>
  <c r="V396" i="12"/>
  <c r="G398" i="12"/>
  <c r="M398" i="12" s="1"/>
  <c r="M397" i="12" s="1"/>
  <c r="I398" i="12"/>
  <c r="I397" i="12" s="1"/>
  <c r="K398" i="12"/>
  <c r="K397" i="12" s="1"/>
  <c r="O398" i="12"/>
  <c r="O397" i="12" s="1"/>
  <c r="Q398" i="12"/>
  <c r="Q397" i="12" s="1"/>
  <c r="V398" i="12"/>
  <c r="V397" i="12" s="1"/>
  <c r="G446" i="12"/>
  <c r="I446" i="12"/>
  <c r="K446" i="12"/>
  <c r="M446" i="12"/>
  <c r="O446" i="12"/>
  <c r="Q446" i="12"/>
  <c r="V446" i="12"/>
  <c r="G457" i="12"/>
  <c r="G456" i="12" s="1"/>
  <c r="I457" i="12"/>
  <c r="I456" i="12" s="1"/>
  <c r="K457" i="12"/>
  <c r="M457" i="12"/>
  <c r="O457" i="12"/>
  <c r="O456" i="12" s="1"/>
  <c r="Q457" i="12"/>
  <c r="Q456" i="12" s="1"/>
  <c r="V457" i="12"/>
  <c r="G469" i="12"/>
  <c r="M469" i="12" s="1"/>
  <c r="I469" i="12"/>
  <c r="K469" i="12"/>
  <c r="O469" i="12"/>
  <c r="Q469" i="12"/>
  <c r="V469" i="12"/>
  <c r="G471" i="12"/>
  <c r="I471" i="12"/>
  <c r="K471" i="12"/>
  <c r="M471" i="12"/>
  <c r="O471" i="12"/>
  <c r="Q471" i="12"/>
  <c r="V471" i="12"/>
  <c r="G473" i="12"/>
  <c r="I473" i="12"/>
  <c r="K473" i="12"/>
  <c r="K456" i="12" s="1"/>
  <c r="M473" i="12"/>
  <c r="O473" i="12"/>
  <c r="Q473" i="12"/>
  <c r="V473" i="12"/>
  <c r="V456" i="12" s="1"/>
  <c r="G476" i="12"/>
  <c r="I476" i="12"/>
  <c r="K476" i="12"/>
  <c r="M476" i="12"/>
  <c r="O476" i="12"/>
  <c r="Q476" i="12"/>
  <c r="V476" i="12"/>
  <c r="G480" i="12"/>
  <c r="M480" i="12" s="1"/>
  <c r="I480" i="12"/>
  <c r="K480" i="12"/>
  <c r="O480" i="12"/>
  <c r="Q480" i="12"/>
  <c r="V480" i="12"/>
  <c r="G483" i="12"/>
  <c r="I483" i="12"/>
  <c r="K483" i="12"/>
  <c r="M483" i="12"/>
  <c r="O483" i="12"/>
  <c r="Q483" i="12"/>
  <c r="V483" i="12"/>
  <c r="G485" i="12"/>
  <c r="I485" i="12"/>
  <c r="K485" i="12"/>
  <c r="M485" i="12"/>
  <c r="O485" i="12"/>
  <c r="Q485" i="12"/>
  <c r="V485" i="12"/>
  <c r="G489" i="12"/>
  <c r="I489" i="12"/>
  <c r="K489" i="12"/>
  <c r="M489" i="12"/>
  <c r="O489" i="12"/>
  <c r="Q489" i="12"/>
  <c r="V489" i="12"/>
  <c r="G493" i="12"/>
  <c r="I493" i="12"/>
  <c r="I492" i="12" s="1"/>
  <c r="K493" i="12"/>
  <c r="K492" i="12" s="1"/>
  <c r="M493" i="12"/>
  <c r="M492" i="12" s="1"/>
  <c r="O493" i="12"/>
  <c r="Q493" i="12"/>
  <c r="Q492" i="12" s="1"/>
  <c r="V493" i="12"/>
  <c r="V492" i="12" s="1"/>
  <c r="G495" i="12"/>
  <c r="I495" i="12"/>
  <c r="K495" i="12"/>
  <c r="M495" i="12"/>
  <c r="O495" i="12"/>
  <c r="Q495" i="12"/>
  <c r="V495" i="12"/>
  <c r="G499" i="12"/>
  <c r="I499" i="12"/>
  <c r="K499" i="12"/>
  <c r="M499" i="12"/>
  <c r="O499" i="12"/>
  <c r="Q499" i="12"/>
  <c r="V499" i="12"/>
  <c r="G504" i="12"/>
  <c r="M504" i="12" s="1"/>
  <c r="I504" i="12"/>
  <c r="K504" i="12"/>
  <c r="O504" i="12"/>
  <c r="O492" i="12" s="1"/>
  <c r="Q504" i="12"/>
  <c r="V504" i="12"/>
  <c r="G508" i="12"/>
  <c r="I508" i="12"/>
  <c r="K508" i="12"/>
  <c r="M508" i="12"/>
  <c r="O508" i="12"/>
  <c r="Q508" i="12"/>
  <c r="V508" i="12"/>
  <c r="G512" i="12"/>
  <c r="I512" i="12"/>
  <c r="K512" i="12"/>
  <c r="M512" i="12"/>
  <c r="O512" i="12"/>
  <c r="Q512" i="12"/>
  <c r="V512" i="12"/>
  <c r="G516" i="12"/>
  <c r="I516" i="12"/>
  <c r="K516" i="12"/>
  <c r="M516" i="12"/>
  <c r="O516" i="12"/>
  <c r="Q516" i="12"/>
  <c r="V516" i="12"/>
  <c r="G521" i="12"/>
  <c r="I521" i="12"/>
  <c r="I520" i="12" s="1"/>
  <c r="K521" i="12"/>
  <c r="K520" i="12" s="1"/>
  <c r="M521" i="12"/>
  <c r="M520" i="12" s="1"/>
  <c r="O521" i="12"/>
  <c r="Q521" i="12"/>
  <c r="Q520" i="12" s="1"/>
  <c r="V521" i="12"/>
  <c r="V520" i="12" s="1"/>
  <c r="G522" i="12"/>
  <c r="I522" i="12"/>
  <c r="K522" i="12"/>
  <c r="M522" i="12"/>
  <c r="O522" i="12"/>
  <c r="Q522" i="12"/>
  <c r="V522" i="12"/>
  <c r="G523" i="12"/>
  <c r="I523" i="12"/>
  <c r="K523" i="12"/>
  <c r="M523" i="12"/>
  <c r="O523" i="12"/>
  <c r="Q523" i="12"/>
  <c r="V523" i="12"/>
  <c r="G524" i="12"/>
  <c r="M524" i="12" s="1"/>
  <c r="I524" i="12"/>
  <c r="K524" i="12"/>
  <c r="O524" i="12"/>
  <c r="O520" i="12" s="1"/>
  <c r="Q524" i="12"/>
  <c r="V524" i="12"/>
  <c r="G525" i="12"/>
  <c r="I525" i="12"/>
  <c r="K525" i="12"/>
  <c r="M525" i="12"/>
  <c r="O525" i="12"/>
  <c r="Q525" i="12"/>
  <c r="V525" i="12"/>
  <c r="G527" i="12"/>
  <c r="I527" i="12"/>
  <c r="K527" i="12"/>
  <c r="M527" i="12"/>
  <c r="O527" i="12"/>
  <c r="Q527" i="12"/>
  <c r="V527" i="12"/>
  <c r="G529" i="12"/>
  <c r="M529" i="12" s="1"/>
  <c r="M528" i="12" s="1"/>
  <c r="I529" i="12"/>
  <c r="I528" i="12" s="1"/>
  <c r="K529" i="12"/>
  <c r="K528" i="12" s="1"/>
  <c r="O529" i="12"/>
  <c r="O528" i="12" s="1"/>
  <c r="Q529" i="12"/>
  <c r="Q528" i="12" s="1"/>
  <c r="V529" i="12"/>
  <c r="V528" i="12" s="1"/>
  <c r="G531" i="12"/>
  <c r="I531" i="12"/>
  <c r="K531" i="12"/>
  <c r="M531" i="12"/>
  <c r="O531" i="12"/>
  <c r="Q531" i="12"/>
  <c r="V531" i="12"/>
  <c r="G532" i="12"/>
  <c r="I532" i="12"/>
  <c r="K532" i="12"/>
  <c r="M532" i="12"/>
  <c r="O532" i="12"/>
  <c r="Q532" i="12"/>
  <c r="V532" i="12"/>
  <c r="G534" i="12"/>
  <c r="I534" i="12"/>
  <c r="K534" i="12"/>
  <c r="M534" i="12"/>
  <c r="O534" i="12"/>
  <c r="Q534" i="12"/>
  <c r="V534" i="12"/>
  <c r="G536" i="12"/>
  <c r="M536" i="12" s="1"/>
  <c r="I536" i="12"/>
  <c r="K536" i="12"/>
  <c r="O536" i="12"/>
  <c r="Q536" i="12"/>
  <c r="V536" i="12"/>
  <c r="AE538" i="12"/>
  <c r="AF538" i="12"/>
  <c r="I20" i="1"/>
  <c r="I19" i="1"/>
  <c r="I18" i="1"/>
  <c r="I17" i="1"/>
  <c r="I16" i="1"/>
  <c r="I67" i="1"/>
  <c r="J65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6" i="1" l="1"/>
  <c r="J58" i="1"/>
  <c r="J50" i="1"/>
  <c r="J64" i="1"/>
  <c r="J66" i="1"/>
  <c r="J54" i="1"/>
  <c r="J62" i="1"/>
  <c r="J52" i="1"/>
  <c r="J60" i="1"/>
  <c r="J49" i="1"/>
  <c r="J51" i="1"/>
  <c r="J53" i="1"/>
  <c r="J55" i="1"/>
  <c r="J57" i="1"/>
  <c r="J59" i="1"/>
  <c r="J61" i="1"/>
  <c r="J63" i="1"/>
  <c r="G28" i="1"/>
  <c r="G26" i="1"/>
  <c r="A26" i="1"/>
  <c r="A23" i="1"/>
  <c r="M236" i="12"/>
  <c r="M8" i="12"/>
  <c r="M456" i="12"/>
  <c r="M251" i="12"/>
  <c r="M66" i="12"/>
  <c r="M80" i="12"/>
  <c r="M41" i="12"/>
  <c r="M340" i="12"/>
  <c r="G80" i="12"/>
  <c r="G528" i="12"/>
  <c r="G397" i="12"/>
  <c r="G334" i="12"/>
  <c r="G241" i="12"/>
  <c r="G66" i="12"/>
  <c r="G41" i="12"/>
  <c r="G520" i="12"/>
  <c r="G492" i="12"/>
  <c r="I21" i="1"/>
  <c r="I39" i="1"/>
  <c r="I42" i="1" s="1"/>
  <c r="J40" i="1" s="1"/>
  <c r="J41" i="1"/>
  <c r="J67" i="1" l="1"/>
  <c r="J39" i="1"/>
  <c r="J42" i="1" s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B26AA24B-5331-4292-B90C-27511159335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C67DEC-3E23-4926-B98A-22A4AAD7C10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<sst xmlns="http://schemas.openxmlformats.org/spreadsheetml/2006/main" count="1711" uniqueCount="532">
  <si>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</si>
  <si>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</si>
  <si>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</si>
  <si>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</si>
  <si>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</si>
  <si>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</si>
  <si>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</si>
  <si>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</si>
  <si>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</si>
  <si>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</si>
  <si>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</si>
  <si>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</si>
  <si>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</si>
  <si>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</si>
  <si>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</si>
  <si>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</si>
  <si>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</si>
  <si>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</si>
  <si>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</si>
  <si>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</si>
  <si>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</si>
  <si>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</si>
  <si>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</si>
  <si>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</si>
  <si>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</si>
  <si>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</si>
  <si>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</si>
  <si>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</si>
  <si>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</si>
  <si>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</si>
  <si>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</si>
  <si>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</si>
  <si>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</si>
  <si>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</si>
  <si>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</si>
  <si>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</si>
  <si>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</si>
  <si>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</si>
  <si>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</si>
  <si>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</si>
  <si>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</si>
  <si>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</si>
  <si>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</si>
  <si>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01 - 01</t>
  </si>
  <si>
    <t>Dominikánský klášter - sanace</t>
  </si>
  <si>
    <t>SO 01</t>
  </si>
  <si>
    <t>Dominikánský klášter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</si>
  <si>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</si>
  <si>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</si>
  <si>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</si>
  <si>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</si>
  <si>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</si>
  <si>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</si>
  <si>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</si>
  <si>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</si>
  <si>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</si>
  <si>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</si>
  <si>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</si>
  <si>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</si>
  <si>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</si>
  <si>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</si>
  <si>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</si>
  <si>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</si>
  <si>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</si>
  <si>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</si>
  <si>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</si>
  <si>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</si>
  <si>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</si>
  <si>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8</t>
  </si>
  <si>
    <t>Trubní vedení</t>
  </si>
  <si>
    <t>91</t>
  </si>
  <si>
    <t>Doplňující práce na komunikaci</t>
  </si>
  <si>
    <t>96</t>
  </si>
  <si>
    <t>Bourání konstrukcí</t>
  </si>
  <si>
    <t>S01</t>
  </si>
  <si>
    <t>Prorážení otvorů</t>
  </si>
  <si>
    <t>SA</t>
  </si>
  <si>
    <t>Sanace</t>
  </si>
  <si>
    <t>711</t>
  </si>
  <si>
    <t>Izolace proti vodě</t>
  </si>
  <si>
    <t>721</t>
  </si>
  <si>
    <t>Vnitřní kanalizace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</si>
  <si>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</si>
  <si>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</si>
  <si>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</si>
  <si>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</si>
  <si>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</si>
  <si>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</si>
  <si>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</si>
  <si>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</si>
  <si>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</si>
  <si>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</si>
  <si>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</si>
  <si>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</si>
  <si>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</si>
  <si>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</si>
  <si>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</si>
  <si>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</si>
  <si>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</si>
  <si>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</si>
  <si>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</si>
  <si>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</si>
  <si>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</si>
  <si>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</si>
  <si>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</si>
  <si>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</si>
  <si>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</si>
  <si>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</si>
  <si>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</si>
  <si>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</si>
  <si>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</si>
  <si>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</si>
  <si>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</si>
  <si>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</si>
  <si>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</si>
  <si>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</si>
  <si>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</si>
  <si>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</si>
  <si>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132201119R00</t>
  </si>
  <si>
    <t>Příplatek za lepivost - hloubení rýh 60 cm v hor.3</t>
  </si>
  <si>
    <t>m3</t>
  </si>
  <si>
    <t>RTS 22/ II</t>
  </si>
  <si>
    <t>Práce</t>
  </si>
  <si>
    <t>POL1_</t>
  </si>
  <si>
    <t>Odkaz na mn. položky pořadí 2 : 136,27600</t>
  </si>
  <si>
    <t>VV</t>
  </si>
  <si>
    <t>139601102R00</t>
  </si>
  <si>
    <t>Výkop jam, rýh a šachet v hornině tř. 3</t>
  </si>
  <si>
    <t>západní strana : 42,9*0,90*0,60</t>
  </si>
  <si>
    <t>42,9*0,20*0,40</t>
  </si>
  <si>
    <t>jižní strana : 64,2*0,90*0,60</t>
  </si>
  <si>
    <t>64,2*0,20*0,40</t>
  </si>
  <si>
    <t>východní strana : 40,1*0,90*0,60</t>
  </si>
  <si>
    <t>40,1*0,20*0,40</t>
  </si>
  <si>
    <t>Mezisoučet</t>
  </si>
  <si>
    <t>dvorní část : 72,6*0,90*0,60</t>
  </si>
  <si>
    <t>72,6*0,20*0,40</t>
  </si>
  <si>
    <t>161101101R00</t>
  </si>
  <si>
    <t>Svislé přemístění výkopku z hor.1-4 do 2,5 m</t>
  </si>
  <si>
    <t>162201102R00</t>
  </si>
  <si>
    <t>Vodorovné přemístění výkopku z hor.1-4 do 50 m</t>
  </si>
  <si>
    <t>167101101R00</t>
  </si>
  <si>
    <t>Nakládání výkopku z hor.1-4 v množství do 100 m3</t>
  </si>
  <si>
    <t>175101101R00</t>
  </si>
  <si>
    <t>Obsyp objektů bez prohození sypaniny z hornin tř. 1 až 4 hutnění na 96%PS</t>
  </si>
  <si>
    <t>199000002R00</t>
  </si>
  <si>
    <t>Poplatek za skládku - ostatní zemina</t>
  </si>
  <si>
    <t>235681111R00</t>
  </si>
  <si>
    <t>Těsnění stěn ze zhutněné sypaniny,dodání jílu</t>
  </si>
  <si>
    <t>583418034R</t>
  </si>
  <si>
    <t>Kamenivo drcené frakce  16/32 B</t>
  </si>
  <si>
    <t xml:space="preserve">t     </t>
  </si>
  <si>
    <t>SPCM</t>
  </si>
  <si>
    <t>RTS 21/ II</t>
  </si>
  <si>
    <t>Specifikace</t>
  </si>
  <si>
    <t>POL3_</t>
  </si>
  <si>
    <t>dvorní část : 72,6*0,90*0,60*1,6</t>
  </si>
  <si>
    <t>212971110R00</t>
  </si>
  <si>
    <t>Opláštění trativodů z geotext., do sklonu 1:2,5</t>
  </si>
  <si>
    <t>m2</t>
  </si>
  <si>
    <t>721176222R00</t>
  </si>
  <si>
    <t>Potrubí KG svodné (ležaté) v zemi, D 110 x 3,2 mm</t>
  </si>
  <si>
    <t>m</t>
  </si>
  <si>
    <t>Potrubí včetně tvarovek. Bez zednických výpomocí.</t>
  </si>
  <si>
    <t>POP</t>
  </si>
  <si>
    <t>3,0*2,20</t>
  </si>
  <si>
    <t>230011039R00</t>
  </si>
  <si>
    <t>Trubka drenážní, pevné dno, d 100 mm TRIKER, vč. kolen</t>
  </si>
  <si>
    <t>219991111S00</t>
  </si>
  <si>
    <t>Položení plošného geodrénu pro odvod průsakových vod</t>
  </si>
  <si>
    <t>Vlastní</t>
  </si>
  <si>
    <t>Indiv</t>
  </si>
  <si>
    <t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</si>
  <si>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západní strana : 42,9*1,0</t>
  </si>
  <si>
    <t>42,9*1,0</t>
  </si>
  <si>
    <t>jižní strana : 64,2*1,0</t>
  </si>
  <si>
    <t>64,2*1,0</t>
  </si>
  <si>
    <t>východní strana : 40,1*1,0</t>
  </si>
  <si>
    <t>40,1*1,0</t>
  </si>
  <si>
    <t>dvorní část : 72,6*1,0</t>
  </si>
  <si>
    <t>72,6*1,0</t>
  </si>
  <si>
    <t>28697100R</t>
  </si>
  <si>
    <t>Dno šachtové pro KG 315/100 mm přímý tok T1 PP</t>
  </si>
  <si>
    <t>kus</t>
  </si>
  <si>
    <t>286971400R</t>
  </si>
  <si>
    <t>Roura šachtová korugovaná  bez hrdla 315/2000 mm</t>
  </si>
  <si>
    <t>55241700R</t>
  </si>
  <si>
    <t>Poklop litina 315/1,5 t do šachtové roury Wavin</t>
  </si>
  <si>
    <t>583426851R</t>
  </si>
  <si>
    <t>Kamenivo drcené 16/32 Libodřice, STC</t>
  </si>
  <si>
    <t>t</t>
  </si>
  <si>
    <t>72,6*0,3*0,6*1,6</t>
  </si>
  <si>
    <t>69366198R</t>
  </si>
  <si>
    <t>Geotextilie 300 g/m2 š. 200cm 100% PP</t>
  </si>
  <si>
    <t>452311141R00</t>
  </si>
  <si>
    <t>Desky podkladní pod potrubí z betonu C 16/20</t>
  </si>
  <si>
    <t>113106121R00</t>
  </si>
  <si>
    <t>Rozebrání dlažeb z betonových dlaždic na sucho</t>
  </si>
  <si>
    <t>50,8*0,5</t>
  </si>
  <si>
    <t>113106211R00</t>
  </si>
  <si>
    <t>Rozebrání dlažeb z velkých kostek v kam. těženém</t>
  </si>
  <si>
    <t>25,5*1,0</t>
  </si>
  <si>
    <t>114203102R00</t>
  </si>
  <si>
    <t>Rozebrání dlažeb z lom. kamene na sucho</t>
  </si>
  <si>
    <t>29,9*1,0*0,2</t>
  </si>
  <si>
    <t>591111111R00</t>
  </si>
  <si>
    <t>Kladení dlažby z lom. kamenne, velkých kostek, lože z kamen.tl. 5 cm</t>
  </si>
  <si>
    <t>597101114RT1</t>
  </si>
  <si>
    <t>Montáž odvodňovacího žlabu - polymerbeton E 600 včetně beton.lože C25/30, zatížení E 600, F 900 kN</t>
  </si>
  <si>
    <t>západní fasáda : 14,8</t>
  </si>
  <si>
    <t>632922913R00</t>
  </si>
  <si>
    <t>Kladení dlaždic 50 x 50 cm</t>
  </si>
  <si>
    <t>601015103R00</t>
  </si>
  <si>
    <t>Postřik stěn vápenný trass ručně</t>
  </si>
  <si>
    <t>západní fasáda : 40,4*1,50</t>
  </si>
  <si>
    <t>jižní fasáda : 49,6*1,50</t>
  </si>
  <si>
    <t>východní fasáda : 29,7*1,50</t>
  </si>
  <si>
    <t>omítky nádvoří : 27,7*2,00</t>
  </si>
  <si>
    <t>omítky nádvoří : 44,9*1,00</t>
  </si>
  <si>
    <t>m.č. S05 : 18,1*3,80</t>
  </si>
  <si>
    <t>m.č. S06 : 29,0*3,80</t>
  </si>
  <si>
    <t>6,4*3,50</t>
  </si>
  <si>
    <t>4,7*0,70</t>
  </si>
  <si>
    <t>5,85*2,10</t>
  </si>
  <si>
    <t>m.č. 101 : 18,2*1,50</t>
  </si>
  <si>
    <t>m.č. 102 : 5,4*0,50</t>
  </si>
  <si>
    <t>m.č. 103 : 9,0*0,50</t>
  </si>
  <si>
    <t>m.č. 104 : 8,2*0,50</t>
  </si>
  <si>
    <t>m.č. 105 : 8,7*0,50</t>
  </si>
  <si>
    <t>m.č. 106 : 4,2*1,00</t>
  </si>
  <si>
    <t>m.č. 107 : 7,4*0,50</t>
  </si>
  <si>
    <t>m.č. 108 : 5,6*0,50</t>
  </si>
  <si>
    <t>m.č. 109 : 3,6*0,50</t>
  </si>
  <si>
    <t>m.č. 110 : 17,7*0,50</t>
  </si>
  <si>
    <t>m.č. 113 : 23,8*0,50</t>
  </si>
  <si>
    <t>m.č. 114 : 46,1*0,50</t>
  </si>
  <si>
    <t>m.č. 115 : 10,9*0,5</t>
  </si>
  <si>
    <t>m.č. 116 : 11,4*1,50</t>
  </si>
  <si>
    <t>10,8*0,50</t>
  </si>
  <si>
    <t>m.č. 117 : 4,7*0,50</t>
  </si>
  <si>
    <t>m.č. 118 : 4,9*0,50</t>
  </si>
  <si>
    <t>m.č. 119 : 12,7*0,50</t>
  </si>
  <si>
    <t>m.č. 120 : 17,4*2,00</t>
  </si>
  <si>
    <t>m.č. 121 : 12,4*2,00</t>
  </si>
  <si>
    <t>m.č. 122 : 10,1*0,50</t>
  </si>
  <si>
    <t>m.č. 123 : 9,4*1,50</t>
  </si>
  <si>
    <t>m.č. 124 : 6,8*1,50</t>
  </si>
  <si>
    <t>m.č. 125 : 8,4*1,50</t>
  </si>
  <si>
    <t>m.č. 126 : 3,9*1,50</t>
  </si>
  <si>
    <t>m.č. 127 : 11,7*1,50</t>
  </si>
  <si>
    <t>m.č. 128 : 14,4*1,50</t>
  </si>
  <si>
    <t>3,1*3,50</t>
  </si>
  <si>
    <t>m.č. 129 : 3,1*1,50</t>
  </si>
  <si>
    <t>m.č. 130 : 2,0*0,50</t>
  </si>
  <si>
    <t>m.č. 131 : 0,9*0,50</t>
  </si>
  <si>
    <t>m.č. 132 : 6,0*1,00</t>
  </si>
  <si>
    <t>m.č. 133 : 41,8*0,50</t>
  </si>
  <si>
    <t>m.č. 134 : 16,0*0,50</t>
  </si>
  <si>
    <t>m.č. 135 : 14,1*0,50</t>
  </si>
  <si>
    <t>m.č. 136 : 18,1*0,50</t>
  </si>
  <si>
    <t>8,3*1,50</t>
  </si>
  <si>
    <t>m.č. 137 : 63,8*0,50</t>
  </si>
  <si>
    <t>602015103R00</t>
  </si>
  <si>
    <t>Podhoz stěn vápenný trass ručně</t>
  </si>
  <si>
    <t>Odkaz na mn. položky pořadí 26 : 894,00500</t>
  </si>
  <si>
    <t>602015122R00</t>
  </si>
  <si>
    <t>Přílpatek k omítce trass ručně, tl. 1,0 cm</t>
  </si>
  <si>
    <t>602015122RT7</t>
  </si>
  <si>
    <t>Omítka stěn jádrová trass ručně tloušťka vrstvy 30 mm</t>
  </si>
  <si>
    <t>602015173R00</t>
  </si>
  <si>
    <t>Štuk vnější i vnitřní štuk trass, ručně, tl.3 mm</t>
  </si>
  <si>
    <t>610411129R00</t>
  </si>
  <si>
    <t>Nástřik protisolným roztokem</t>
  </si>
  <si>
    <t>první vrstva</t>
  </si>
  <si>
    <t>druhá vrstva</t>
  </si>
  <si>
    <t>Odkaz na mn. položky pořadí 31 : 894,00500</t>
  </si>
  <si>
    <t>R - 61243</t>
  </si>
  <si>
    <t>Odsolení zdiva vápennou omítkovou úpravou</t>
  </si>
  <si>
    <t>Omítka odsolovací nanášená ručně, jednovrstvá tl. 20-30mm, zatřená, hubená vápenná omítka v poměru 1:3:8 (vápno: nastavený přírod. Materiál:písek), zpětné očištění zdiva</t>
  </si>
  <si>
    <t>jižní fasáda : 14*1,0*1,50</t>
  </si>
  <si>
    <t>m.č. S05 : 15,4*3,80</t>
  </si>
  <si>
    <t>m.č. S06 : 24,9*3,80</t>
  </si>
  <si>
    <t>m.č. 121 : 5,6*2,00</t>
  </si>
  <si>
    <t>m.č. 123 : 5,9*1,50</t>
  </si>
  <si>
    <t>m.č. 124 : 3,4*1,50</t>
  </si>
  <si>
    <t>m.č. 127 : 3,4*1,50</t>
  </si>
  <si>
    <t>m.č. 129 : 2,9*1,50</t>
  </si>
  <si>
    <t>San. odsol.2</t>
  </si>
  <si>
    <t>Snížení salinity zdiva propařováním</t>
  </si>
  <si>
    <t/>
  </si>
  <si>
    <t>m.č. S01 : 18,9*3,80</t>
  </si>
  <si>
    <t>m.č. S02 : 8,1*3,80</t>
  </si>
  <si>
    <t>m.č. S03 : 14,3*3,80</t>
  </si>
  <si>
    <t>m.č. S08 : 21,8*3,80</t>
  </si>
  <si>
    <t>m.č. S09 : 31,8*3,80</t>
  </si>
  <si>
    <t>m.č. S10 : 22,9*3,80</t>
  </si>
  <si>
    <t>R-01</t>
  </si>
  <si>
    <t xml:space="preserve">Desinfekce prostor proti plísním aktivním ozónem </t>
  </si>
  <si>
    <t>kompletní výměra suterénních prostor</t>
  </si>
  <si>
    <t>m.č. S01 : 19,90</t>
  </si>
  <si>
    <t>m.č. S02 : 7,21</t>
  </si>
  <si>
    <t>m.č. S03 : 8,23</t>
  </si>
  <si>
    <t>m.č. S04 : 11,94</t>
  </si>
  <si>
    <t>m.č. S05 : 19,59</t>
  </si>
  <si>
    <t>m.č. S06 : 37,59</t>
  </si>
  <si>
    <t>m.č. S07 : 166,52</t>
  </si>
  <si>
    <t>m.č. S08 : 26,79</t>
  </si>
  <si>
    <t>m.č. S09 : 32,29</t>
  </si>
  <si>
    <t>m.č. S10 : 17,98</t>
  </si>
  <si>
    <t>871318111R00</t>
  </si>
  <si>
    <t>Kladení drenážního potrubí z plastických hmot</t>
  </si>
  <si>
    <t>894432111R00</t>
  </si>
  <si>
    <t>Osazení plastové šachty revizní prům.315 mm, Wavin</t>
  </si>
  <si>
    <t>899101111R00</t>
  </si>
  <si>
    <t>Osazení poklopu s rámem do 50 kg</t>
  </si>
  <si>
    <t>212759010</t>
  </si>
  <si>
    <t>Napojení drenážního systému na stávající kanalizaci</t>
  </si>
  <si>
    <t>ks</t>
  </si>
  <si>
    <t>900      R01</t>
  </si>
  <si>
    <t>HZS - zakrývání soklové části fólií nebo geotextílií proti poškození zakrývání vnitřních povrchů, stavební dělník v tarifní třídě 4</t>
  </si>
  <si>
    <t>hod</t>
  </si>
  <si>
    <t>900      R02</t>
  </si>
  <si>
    <t>HZS - oprava dešťové kanalizace nádvoří, napojení gajgru na kanalizační šachtu bude účtováno dle skutečnosti</t>
  </si>
  <si>
    <t>711132311R00</t>
  </si>
  <si>
    <t>Fólie oddělující soklovou část od zeminy, pás fólie cca 30 cm</t>
  </si>
  <si>
    <t>západní strana : 42,9*0,3</t>
  </si>
  <si>
    <t>jižní strana : 64,2*0,3</t>
  </si>
  <si>
    <t>východní strana : 40,1*0,3</t>
  </si>
  <si>
    <t>900      RT1</t>
  </si>
  <si>
    <t>HZS - překotvení instalací v zóně sanace bude útováno dle skutečností</t>
  </si>
  <si>
    <t>905      R01</t>
  </si>
  <si>
    <t>HZS - revize a kontrola rozvodů vniřních instalací a elektrorozvodů před před povrchovými úpravami Revize</t>
  </si>
  <si>
    <t>HZS - dodavatelská dokumentace pro obnovu vnitřního větracího kanálku, Revize + návrh obnovy</t>
  </si>
  <si>
    <t>R-položka</t>
  </si>
  <si>
    <t>POL12_1</t>
  </si>
  <si>
    <t>216904391R00</t>
  </si>
  <si>
    <t>Příplatek za ruční dočištění ocelovými kartáči</t>
  </si>
  <si>
    <t>Odkaz na mn. položky pořadí 47 : 1341,64500</t>
  </si>
  <si>
    <t>289902111R00</t>
  </si>
  <si>
    <t>Otlučení nebo odsekání omítek stěn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</si>
  <si>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</si>
  <si>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</si>
  <si>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</si>
  <si>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</si>
  <si>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978011191R00</t>
  </si>
  <si>
    <t>Otlučení omítek vnitřních vápenných - odsolovacích</t>
  </si>
  <si>
    <t>978023411R00</t>
  </si>
  <si>
    <t>Vysekání a úprava spár zdiva cihelného mimo komín.</t>
  </si>
  <si>
    <t>970031018R00</t>
  </si>
  <si>
    <t>Vrtání jádrové do zdiva cihelného d 14-18 mm</t>
  </si>
  <si>
    <t>1,2+1,2+1,2+1,3+1,5+1,5+1,2+0,79+0,83+0,3+0,15+1,0+1,6</t>
  </si>
  <si>
    <t>970031035R00</t>
  </si>
  <si>
    <t>Vrtání jádrové do zdiva cihelného d 35-39 mm , pro katody systému elektroosmózy ( 1ks / 1,0bm )</t>
  </si>
  <si>
    <t>Standardní provedení je hloubka 1,0m pro instalaci 1ks katody, hlubší vývrty viz. výkaz výměr</t>
  </si>
  <si>
    <t>Odkaz na mn. položky pořadí 64 : 77,00000</t>
  </si>
  <si>
    <t>281606211.SA02T00</t>
  </si>
  <si>
    <t>Injektáž - vyčištění otvorů stlačeným vzduchem, d=16-18 mm</t>
  </si>
  <si>
    <t xml:space="preserve">m2    </t>
  </si>
  <si>
    <t>Odkaz na mn. položky pořadí 53 : 101,40000</t>
  </si>
  <si>
    <t>281606214.T01</t>
  </si>
  <si>
    <t>Nízkotlaká dvouřadá chemická injektáž zdiva, vrty d=12mm osově 150mm, řady 80mm na sebou infúzní clona akrylátovým gelem spotřeba min. 15 l/m2</t>
  </si>
  <si>
    <t>VC</t>
  </si>
  <si>
    <t>4,2*0,65</t>
  </si>
  <si>
    <t>3,4*1,00</t>
  </si>
  <si>
    <t>12,2*0,90</t>
  </si>
  <si>
    <t>2,2*0,75</t>
  </si>
  <si>
    <t>5,2*0,80</t>
  </si>
  <si>
    <t>3,2*0,95</t>
  </si>
  <si>
    <t>1,2*0,58</t>
  </si>
  <si>
    <t>7,0*0,74</t>
  </si>
  <si>
    <t>1,1*0,43</t>
  </si>
  <si>
    <t>3,2*0,53</t>
  </si>
  <si>
    <t>3,1*0,41</t>
  </si>
  <si>
    <t>1,8*0,35</t>
  </si>
  <si>
    <t>1,6*1,60</t>
  </si>
  <si>
    <t>4,6*1,05</t>
  </si>
  <si>
    <t>10,5*0,72</t>
  </si>
  <si>
    <t>4,9*1,14</t>
  </si>
  <si>
    <t>11,8*0,70</t>
  </si>
  <si>
    <t>4,5*1,02</t>
  </si>
  <si>
    <t>14,0*0,72</t>
  </si>
  <si>
    <t>15,7*1,10</t>
  </si>
  <si>
    <t>1,8*0,57</t>
  </si>
  <si>
    <t>1,8*1,00</t>
  </si>
  <si>
    <t>4,2*0,46</t>
  </si>
  <si>
    <t>612451121R00</t>
  </si>
  <si>
    <t>Pordrovnání zdiva, omítka hladká zatřená, pro aplika stěrek</t>
  </si>
  <si>
    <t>4,2*0,3</t>
  </si>
  <si>
    <t>3,4*0,3</t>
  </si>
  <si>
    <t>12,2*0,3</t>
  </si>
  <si>
    <t>2,2*0,3</t>
  </si>
  <si>
    <t>5,2*0,3</t>
  </si>
  <si>
    <t>3,2*0,3</t>
  </si>
  <si>
    <t>1,2*0,3</t>
  </si>
  <si>
    <t>7,0*0,3</t>
  </si>
  <si>
    <t>1,1*0,3</t>
  </si>
  <si>
    <t>3,1*0,3</t>
  </si>
  <si>
    <t>1,8*0,3</t>
  </si>
  <si>
    <t>1,6*0,3</t>
  </si>
  <si>
    <t>4,6*0,3</t>
  </si>
  <si>
    <t>10,5*0,3</t>
  </si>
  <si>
    <t>4,9*0,3</t>
  </si>
  <si>
    <t>11,8*0,3</t>
  </si>
  <si>
    <t>4,5*0,3</t>
  </si>
  <si>
    <t>14,0*0,3</t>
  </si>
  <si>
    <t>15,7*0,3</t>
  </si>
  <si>
    <t>711212015RT1</t>
  </si>
  <si>
    <t>Stěrka hydroizolační silikátová ,aplikace hladítkem, vnitřní detail po injektážích</t>
  </si>
  <si>
    <t>Odkaz na mn. položky pořadí 54 : 36,96000</t>
  </si>
  <si>
    <t>900      RT3</t>
  </si>
  <si>
    <t>HZS - oprava poškozené kanalizace místnosti č. 109, napojení na stávající kanalizaci,  , vč. vysekání drážky, zazdění, zapravení, účtováno dle skutečností</t>
  </si>
  <si>
    <t>h</t>
  </si>
  <si>
    <t>721100013RA0</t>
  </si>
  <si>
    <t>Kanalizace vnitřní, oprava porušené kanalizace od WC místnosti č. 109</t>
  </si>
  <si>
    <t>Agregovaná položka</t>
  </si>
  <si>
    <t>POL2_</t>
  </si>
  <si>
    <t>622412312RT1</t>
  </si>
  <si>
    <t>Nátěr stěn vnitřní, slož.1-2 , minerální silikát na hladký povrch</t>
  </si>
  <si>
    <t>včetně penetrace podkladu</t>
  </si>
  <si>
    <t>+ 10% rozsahu vnitřních omítek : 614,155*1,1</t>
  </si>
  <si>
    <t>622412312RT2</t>
  </si>
  <si>
    <t>Nátěr stěn vnějších, slož.1-2 , minerální silikát na hrubý povrch</t>
  </si>
  <si>
    <t>+ 10% rozsahu vnějších omítek : 279,85*1,1</t>
  </si>
  <si>
    <t>R - 2101</t>
  </si>
  <si>
    <t>Vysoušení extrémně zavlhlého zdiva nad 10% hm.vl. topnými sál.panely se snížením na hodnitu cca 7,5% hm. vlhkosti</t>
  </si>
  <si>
    <t xml:space="preserve">m2  </t>
  </si>
  <si>
    <t>mikrovln.technol. v kombinaci s topnými sál.panely - vysoušení zdiva na cca 7% hm. vlhkosti, měření vlhkosti gravimetrickou metodou popř. mikrovlnnou technologií</t>
  </si>
  <si>
    <t>m.č. S05 : 15,4*3,8</t>
  </si>
  <si>
    <t>m.č. S06 : 24,9*3,8</t>
  </si>
  <si>
    <t>m.č. 121 : 5,6*2,0</t>
  </si>
  <si>
    <t>m.č. 123 : 5,9*1,5</t>
  </si>
  <si>
    <t>m.č. 124 : 3,4*1,5</t>
  </si>
  <si>
    <t>m.č. 125 : 8,4*1,5</t>
  </si>
  <si>
    <t>m.č. 126 : 3,9*1,5</t>
  </si>
  <si>
    <t>m.č. 127 : 3,4*1,5</t>
  </si>
  <si>
    <t>m.č. 129 : 2,9*1,5</t>
  </si>
  <si>
    <t>jižní fasáda : 14,0*1,0*1,5</t>
  </si>
  <si>
    <t>R - 2102</t>
  </si>
  <si>
    <t>Snížení relativní vlhkosti vnitřního prostředí (po odstranění omítek) kondenzačními odvlhčovači  ,vč. obsluhy, montáže a demontáže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</si>
  <si>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</si>
  <si>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</si>
  <si>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R - EL. 1001</t>
  </si>
  <si>
    <t>D+M mírné drátové elektroosmózy - řídící jednotka systému elektroosmózy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</si>
  <si>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</si>
  <si>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</si>
  <si>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</si>
  <si>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bm</t>
  </si>
  <si>
    <t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</si>
  <si>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2,4+2,4+11,4+5,3+1,4+8,1+2,8+13,6+3,0+4,1+3,0+8,0+3,1+3,0+3,0+7,8+2,9+3,5+3,0+33,6+10,5+6,7+9,0+2,9+21,1+15,1+10,2+8,3+10,0+3,7+2,4+0,7+3,0+5,7+6,0+0,9+21,4+2,2+2,2+3,2+6,4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</si>
  <si>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</si>
  <si>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</si>
  <si>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</si>
  <si>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suterén : 49,0</t>
  </si>
  <si>
    <t>přízemí : 28,0</t>
  </si>
  <si>
    <t>R - EL. 1004</t>
  </si>
  <si>
    <t xml:space="preserve">D+M mírné drátové elektroosmózy - propojovací vedení systému </t>
  </si>
  <si>
    <t>vč. dodávky systémových vodičů a těsněných spojů</t>
  </si>
  <si>
    <t>1,2+1,3+1,2+1,4+1,2+1,3+1,3+1,5+1,6+0,8+1,2+0,9+1,2+3,3+1,0+1,1+1,0+1,0+2,5+1,9+1,1+0,8+0,8+0,2+1,0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</si>
  <si>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</si>
  <si>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</si>
  <si>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</si>
  <si>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</si>
  <si>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 , systémem mírné (drátové) elektroosmózy</t>
  </si>
  <si>
    <t>Cena za 1 pozici ve 3 výškových úrovních, součástí zhotovení je provedení zaměření výchozí vlhkosti se záznamem v protokolu. Přesné umístění bude konzultováno při realizaci</t>
  </si>
  <si>
    <t>suterén : 5,0</t>
  </si>
  <si>
    <t>přízemí : 3,0</t>
  </si>
  <si>
    <t>R-21010</t>
  </si>
  <si>
    <t>Dočasná instalace elektroosmotického vysoušecího přístroje ,vč. napojení na elektroinstalaci, montáže a demontáže</t>
  </si>
  <si>
    <t>dočasný přístroj v suterénu M1 : 62,98+419,05+139,26</t>
  </si>
  <si>
    <t>dočasný přístroj v přízemín M2 : 253,38+34,20+260,57</t>
  </si>
  <si>
    <t>979011221R00</t>
  </si>
  <si>
    <t>Svislá doprava suti a vybour. hmot za 1.PP nošením</t>
  </si>
  <si>
    <t>216,955*0,045*1,8</t>
  </si>
  <si>
    <t>979081111R00</t>
  </si>
  <si>
    <t>Odvoz suti a vybour. hmot na skládku do 1 km</t>
  </si>
  <si>
    <t>vnější omítky : 279,85*0,045*1,8</t>
  </si>
  <si>
    <t>vnitřní omítky : 1061,795*0,045*1,8</t>
  </si>
  <si>
    <t>odsolovací omítky : 227,19*0,02*1,8</t>
  </si>
  <si>
    <t>979081121R00</t>
  </si>
  <si>
    <t>Příplatek k odvozu za každý další 1 km</t>
  </si>
  <si>
    <t>skladka do 15 km</t>
  </si>
  <si>
    <t>vnější omítky : 279,85*0,045*1,8*15,0</t>
  </si>
  <si>
    <t>vnitřní omítky : 1061,795*0,045*1,8*15,0</t>
  </si>
  <si>
    <t>odsolovací omítky : 227,19*0,02*1,8*15,0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</si>
  <si>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</si>
  <si>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</si>
  <si>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</si>
  <si>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</si>
  <si>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</si>
  <si>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</si>
  <si>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</si>
  <si>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</si>
  <si>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</si>
  <si>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</si>
  <si>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</si>
  <si>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</si>
  <si>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</si>
  <si>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</si>
  <si>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</si>
  <si>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</si>
  <si>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</si>
  <si>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</si>
  <si>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00524 R</t>
  </si>
  <si>
    <t>Předání a převzetí díla</t>
  </si>
  <si>
    <t>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</si>
  <si>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</si>
  <si>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</si>
  <si>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</si>
  <si>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</si>
  <si>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</si>
  <si>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</si>
  <si>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</si>
  <si>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</si>
  <si>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</si>
  <si>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</si>
  <si>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</si>
  <si>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</si>
  <si>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</si>
  <si>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</si>
  <si>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</si>
  <si>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kompl</t>
  </si>
  <si>
    <t>RTS 17/I</t>
  </si>
  <si>
    <t>POL99_8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</si>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</sst>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1762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527</v>
      </c>
      <c r="E5" s="94"/>
      <c r="F5" s="94"/>
      <c r="G5" s="94"/>
      <c r="H5" s="275" t="s">
        <v>42</v>
      </c>
      <c r="I5" s="279" t="s">
        <v>528</v>
      </c>
      <c r="J5" s="8"/>
    </row>
    <row r="6" spans="1:15" ht="15.75" customHeight="1" x14ac:dyDescent="0.2">
      <c r="A6" s="2"/>
      <c r="B6" s="28"/>
      <c r="C6" s="55"/>
      <c r="D6" s="86" t="s">
        <v>529</v>
      </c>
      <c r="E6" s="95"/>
      <c r="F6" s="95"/>
      <c r="G6" s="95"/>
      <c r="H6" s="275" t="s">
        <v>36</v>
      </c>
      <c r="I6" s="276" t="s">
        <v>530</v>
      </c>
      <c r="J6" s="8"/>
    </row>
    <row r="7" spans="1:15" ht="15.75" customHeight="1" x14ac:dyDescent="0.2">
      <c r="A7" s="2"/>
      <c r="B7" s="29"/>
      <c r="C7" s="56"/>
      <c r="D7" s="92" t="s">
        <v>531</v>
      </c>
      <c r="E7" s="92"/>
      <c r="F7" s="92"/>
      <c r="G7" s="92"/>
      <c r="H7" s="277"/>
      <c r="I7" s="278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SUMIF(F49:F66,A16,I49:I66)+SUMIF(F49:F66,"PSU",I49:I66)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SUMIF(F49:F66,A17,I49:I66)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SUMIF(F49:F66,A18,I49:I66)</f>
        <v>0</v>
      </c>
      <c r="J18" s="85"/>
    </row>
    <row r="19" spans="1:10" ht="23.25" customHeight="1" x14ac:dyDescent="0.2">
      <c r="A19" s="195" t="s">
        <v>89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SUMIF(F49:F66,A19,I49:I66)</f>
        <v>0</v>
      </c>
      <c r="J19" s="85"/>
    </row>
    <row r="20" spans="1:10" ht="23.25" customHeight="1" x14ac:dyDescent="0.2">
      <c r="A20" s="195" t="s">
        <v>90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SUMIF(F49:F66,A20,I49:I66)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SO 01 - 01 Pol'!AE538</f>
        <v>0</v>
      </c>
      <c r="G39" s="149">
        <f>'SO 01 SO 01 - 01 Pol'!AF538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01 SO 01 - 01 Pol'!AE538</f>
        <v>0</v>
      </c>
      <c r="G40" s="155">
        <f>'SO 01 SO 01 - 01 Pol'!AF538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01 SO 01 - 01 Pol'!AE538</f>
        <v>0</v>
      </c>
      <c r="G41" s="150">
        <f>'SO 01 SO 01 - 01 Pol'!AF538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01 SO 01 - 01 Pol'!G8</f>
        <v>0</v>
      </c>
      <c r="J49" s="189" t="str">
        <f>IF(I67=0,"",I49/I67*100)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01 SO 01 - 01 Pol'!G41</f>
        <v>0</v>
      </c>
      <c r="J50" s="189" t="str">
        <f>IF(I67=0,"",I50/I67*100)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01 SO 01 - 01 Pol'!G64</f>
        <v>0</v>
      </c>
      <c r="J51" s="189" t="str">
        <f>IF(I67=0,"",I51/I67*100)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26</v>
      </c>
      <c r="G52" s="192"/>
      <c r="H52" s="192"/>
      <c r="I52" s="192">
        <f>'SO 01 SO 01 - 01 Pol'!G66</f>
        <v>0</v>
      </c>
      <c r="J52" s="189" t="str">
        <f>IF(I67=0,"",I52/I67*100)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26</v>
      </c>
      <c r="G53" s="192"/>
      <c r="H53" s="192"/>
      <c r="I53" s="192">
        <f>'SO 01 SO 01 - 01 Pol'!G80</f>
        <v>0</v>
      </c>
      <c r="J53" s="189" t="str">
        <f>IF(I67=0,"",I53/I67*100)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26</v>
      </c>
      <c r="G54" s="192"/>
      <c r="H54" s="192"/>
      <c r="I54" s="192">
        <f>'SO 01 SO 01 - 01 Pol'!G223</f>
        <v>0</v>
      </c>
      <c r="J54" s="189" t="str">
        <f>IF(I67=0,"",I54/I67*100)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1" t="s">
        <v>26</v>
      </c>
      <c r="G55" s="192"/>
      <c r="H55" s="192"/>
      <c r="I55" s="192">
        <f>'SO 01 SO 01 - 01 Pol'!G236</f>
        <v>0</v>
      </c>
      <c r="J55" s="189" t="str">
        <f>IF(I67=0,"",I55/I67*100)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1" t="s">
        <v>26</v>
      </c>
      <c r="G56" s="192"/>
      <c r="H56" s="192"/>
      <c r="I56" s="192">
        <f>'SO 01 SO 01 - 01 Pol'!G241</f>
        <v>0</v>
      </c>
      <c r="J56" s="189" t="str">
        <f>IF(I67=0,"",I56/I67*100)</f>
        <v/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1" t="s">
        <v>26</v>
      </c>
      <c r="G57" s="192"/>
      <c r="H57" s="192"/>
      <c r="I57" s="192">
        <f>'SO 01 SO 01 - 01 Pol'!G251</f>
        <v>0</v>
      </c>
      <c r="J57" s="189" t="str">
        <f>IF(I67=0,"",I57/I67*100)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1" t="s">
        <v>26</v>
      </c>
      <c r="G58" s="192"/>
      <c r="H58" s="192"/>
      <c r="I58" s="192">
        <f>'SO 01 SO 01 - 01 Pol'!G334</f>
        <v>0</v>
      </c>
      <c r="J58" s="189" t="str">
        <f>IF(I67=0,"",I58/I67*100)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1" t="s">
        <v>26</v>
      </c>
      <c r="G59" s="192"/>
      <c r="H59" s="192"/>
      <c r="I59" s="192">
        <f>'SO 01 SO 01 - 01 Pol'!G340</f>
        <v>0</v>
      </c>
      <c r="J59" s="189" t="str">
        <f>IF(I67=0,"",I59/I67*100)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1" t="s">
        <v>27</v>
      </c>
      <c r="G60" s="192"/>
      <c r="H60" s="192"/>
      <c r="I60" s="192">
        <f>'SO 01 SO 01 - 01 Pol'!G367</f>
        <v>0</v>
      </c>
      <c r="J60" s="189" t="str">
        <f>IF(I67=0,"",I60/I67*100)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1" t="s">
        <v>27</v>
      </c>
      <c r="G61" s="192"/>
      <c r="H61" s="192"/>
      <c r="I61" s="192">
        <f>'SO 01 SO 01 - 01 Pol'!G394</f>
        <v>0</v>
      </c>
      <c r="J61" s="189" t="str">
        <f>IF(I67=0,"",I61/I67*100)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1" t="s">
        <v>27</v>
      </c>
      <c r="G62" s="192"/>
      <c r="H62" s="192"/>
      <c r="I62" s="192">
        <f>'SO 01 SO 01 - 01 Pol'!G397</f>
        <v>0</v>
      </c>
      <c r="J62" s="189" t="str">
        <f>IF(I67=0,"",I62/I67*100)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1" t="s">
        <v>28</v>
      </c>
      <c r="G63" s="192"/>
      <c r="H63" s="192"/>
      <c r="I63" s="192">
        <f>'SO 01 SO 01 - 01 Pol'!G456</f>
        <v>0</v>
      </c>
      <c r="J63" s="189" t="str">
        <f>IF(I67=0,"",I63/I67*100)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1" t="s">
        <v>88</v>
      </c>
      <c r="G64" s="192"/>
      <c r="H64" s="192"/>
      <c r="I64" s="192">
        <f>'SO 01 SO 01 - 01 Pol'!G492</f>
        <v>0</v>
      </c>
      <c r="J64" s="189" t="str">
        <f>IF(I67=0,"",I64/I67*100)</f>
        <v/>
      </c>
    </row>
    <row r="65" spans="1:10" ht="36.75" customHeight="1" x14ac:dyDescent="0.2">
      <c r="A65" s="178"/>
      <c r="B65" s="183" t="s">
        <v>89</v>
      </c>
      <c r="C65" s="184" t="s">
        <v>29</v>
      </c>
      <c r="D65" s="185"/>
      <c r="E65" s="185"/>
      <c r="F65" s="191" t="s">
        <v>89</v>
      </c>
      <c r="G65" s="192"/>
      <c r="H65" s="192"/>
      <c r="I65" s="192">
        <f>'SO 01 SO 01 - 01 Pol'!G520</f>
        <v>0</v>
      </c>
      <c r="J65" s="189" t="str">
        <f>IF(I67=0,"",I65/I67*100)</f>
        <v/>
      </c>
    </row>
    <row r="66" spans="1:10" ht="36.75" customHeight="1" x14ac:dyDescent="0.2">
      <c r="A66" s="178"/>
      <c r="B66" s="183" t="s">
        <v>90</v>
      </c>
      <c r="C66" s="184" t="s">
        <v>30</v>
      </c>
      <c r="D66" s="185"/>
      <c r="E66" s="185"/>
      <c r="F66" s="191" t="s">
        <v>90</v>
      </c>
      <c r="G66" s="192"/>
      <c r="H66" s="192"/>
      <c r="I66" s="192">
        <f>'SO 01 SO 01 - 01 Pol'!G528</f>
        <v>0</v>
      </c>
      <c r="J66" s="189" t="str">
        <f>IF(I67=0,"",I66/I67*100)</f>
        <v/>
      </c>
    </row>
    <row r="67" spans="1:10" ht="25.5" customHeight="1" x14ac:dyDescent="0.2">
      <c r="A67" s="179"/>
      <c r="B67" s="186" t="s">
        <v>1</v>
      </c>
      <c r="C67" s="187"/>
      <c r="D67" s="188"/>
      <c r="E67" s="188"/>
      <c r="F67" s="193"/>
      <c r="G67" s="194"/>
      <c r="H67" s="194"/>
      <c r="I67" s="194">
        <f>SUM(I49:I66)</f>
        <v>0</v>
      </c>
      <c r="J67" s="190">
        <f>SUM(J49:J66)</f>
        <v>0</v>
      </c>
    </row>
    <row r="68" spans="1:10" x14ac:dyDescent="0.2">
      <c r="F68" s="134"/>
      <c r="G68" s="134"/>
      <c r="H68" s="134"/>
      <c r="I68" s="134"/>
      <c r="J68" s="135"/>
    </row>
    <row r="69" spans="1:10" x14ac:dyDescent="0.2">
      <c r="F69" s="134"/>
      <c r="G69" s="134"/>
      <c r="H69" s="134"/>
      <c r="I69" s="134"/>
      <c r="J69" s="135"/>
    </row>
    <row r="70" spans="1:10" x14ac:dyDescent="0.2">
      <c r="F70" s="134"/>
      <c r="G70" s="134"/>
      <c r="H70" s="134"/>
      <c r="I70" s="134"/>
      <c r="J70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D5:G5"/>
    <mergeCell ref="D6:G6"/>
    <mergeCell ref="D7:G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959B0-390D-4864-9499-DC2C4F3E4FB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91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92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92</v>
      </c>
      <c r="AG3" t="s">
        <v>93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94</v>
      </c>
    </row>
    <row r="5" spans="1:60" x14ac:dyDescent="0.2">
      <c r="D5" s="10"/>
    </row>
    <row r="6" spans="1:60" ht="38.25" x14ac:dyDescent="0.2">
      <c r="A6" s="207" t="s">
        <v>95</v>
      </c>
      <c r="B6" s="209" t="s">
        <v>96</v>
      </c>
      <c r="C6" s="209" t="s">
        <v>97</v>
      </c>
      <c r="D6" s="208" t="s">
        <v>98</v>
      </c>
      <c r="E6" s="207" t="s">
        <v>99</v>
      </c>
      <c r="F6" s="206" t="s">
        <v>100</v>
      </c>
      <c r="G6" s="207" t="s">
        <v>31</v>
      </c>
      <c r="H6" s="210" t="s">
        <v>32</v>
      </c>
      <c r="I6" s="210" t="s">
        <v>101</v>
      </c>
      <c r="J6" s="210" t="s">
        <v>33</v>
      </c>
      <c r="K6" s="210" t="s">
        <v>102</v>
      </c>
      <c r="L6" s="210" t="s">
        <v>103</v>
      </c>
      <c r="M6" s="210" t="s">
        <v>104</v>
      </c>
      <c r="N6" s="210" t="s">
        <v>105</v>
      </c>
      <c r="O6" s="210" t="s">
        <v>106</v>
      </c>
      <c r="P6" s="210" t="s">
        <v>107</v>
      </c>
      <c r="Q6" s="210" t="s">
        <v>108</v>
      </c>
      <c r="R6" s="210" t="s">
        <v>109</v>
      </c>
      <c r="S6" s="210" t="s">
        <v>110</v>
      </c>
      <c r="T6" s="210" t="s">
        <v>111</v>
      </c>
      <c r="U6" s="210" t="s">
        <v>112</v>
      </c>
      <c r="V6" s="210" t="s">
        <v>113</v>
      </c>
      <c r="W6" s="210" t="s">
        <v>114</v>
      </c>
      <c r="X6" s="210" t="s">
        <v>115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116</v>
      </c>
      <c r="B8" s="240" t="s">
        <v>56</v>
      </c>
      <c r="C8" s="261" t="s">
        <v>57</v>
      </c>
      <c r="D8" s="241"/>
      <c r="E8" s="242"/>
      <c r="F8" s="243"/>
      <c r="G8" s="244">
        <f>SUMIF(AG9:AG40,"&lt;&gt;NOR",G9:G40)</f>
        <v>0</v>
      </c>
      <c r="H8" s="238"/>
      <c r="I8" s="238">
        <f>SUM(I9:I40)</f>
        <v>0</v>
      </c>
      <c r="J8" s="238"/>
      <c r="K8" s="238">
        <f>SUM(K9:K40)</f>
        <v>0</v>
      </c>
      <c r="L8" s="238"/>
      <c r="M8" s="238">
        <f>SUM(M9:M40)</f>
        <v>0</v>
      </c>
      <c r="N8" s="237"/>
      <c r="O8" s="237">
        <f>SUM(O9:O40)</f>
        <v>222.17</v>
      </c>
      <c r="P8" s="237"/>
      <c r="Q8" s="237">
        <f>SUM(Q9:Q40)</f>
        <v>0</v>
      </c>
      <c r="R8" s="238"/>
      <c r="S8" s="238"/>
      <c r="T8" s="238"/>
      <c r="U8" s="238"/>
      <c r="V8" s="238">
        <f>SUM(V9:V40)</f>
        <v>1510.2699999999998</v>
      </c>
      <c r="W8" s="238"/>
      <c r="X8" s="238"/>
      <c r="AG8" t="s">
        <v>117</v>
      </c>
    </row>
    <row r="9" spans="1:60" outlineLevel="1" x14ac:dyDescent="0.2">
      <c r="A9" s="245">
        <v>1</v>
      </c>
      <c r="B9" s="246" t="s">
        <v>118</v>
      </c>
      <c r="C9" s="262" t="s">
        <v>119</v>
      </c>
      <c r="D9" s="247" t="s">
        <v>120</v>
      </c>
      <c r="E9" s="248">
        <v>136.27600000000001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121</v>
      </c>
      <c r="T9" s="231" t="s">
        <v>121</v>
      </c>
      <c r="U9" s="231">
        <v>0.64680000000000004</v>
      </c>
      <c r="V9" s="231">
        <f>ROUND(E9*U9,2)</f>
        <v>88.14</v>
      </c>
      <c r="W9" s="231"/>
      <c r="X9" s="231" t="s">
        <v>122</v>
      </c>
      <c r="Y9" s="211"/>
      <c r="Z9" s="211"/>
      <c r="AA9" s="211"/>
      <c r="AB9" s="211"/>
      <c r="AC9" s="211"/>
      <c r="AD9" s="211"/>
      <c r="AE9" s="211"/>
      <c r="AF9" s="211"/>
      <c r="AG9" s="211" t="s">
        <v>123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3" t="s">
        <v>124</v>
      </c>
      <c r="D10" s="233"/>
      <c r="E10" s="234">
        <v>136.27600000000001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125</v>
      </c>
      <c r="AH10" s="211">
        <v>5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5">
        <v>2</v>
      </c>
      <c r="B11" s="246" t="s">
        <v>126</v>
      </c>
      <c r="C11" s="262" t="s">
        <v>127</v>
      </c>
      <c r="D11" s="247" t="s">
        <v>120</v>
      </c>
      <c r="E11" s="248">
        <v>136.27600000000001</v>
      </c>
      <c r="F11" s="249"/>
      <c r="G11" s="250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1"/>
      <c r="S11" s="231" t="s">
        <v>121</v>
      </c>
      <c r="T11" s="231" t="s">
        <v>121</v>
      </c>
      <c r="U11" s="231">
        <v>7.0659999999999998</v>
      </c>
      <c r="V11" s="231">
        <f>ROUND(E11*U11,2)</f>
        <v>962.93</v>
      </c>
      <c r="W11" s="231"/>
      <c r="X11" s="231" t="s">
        <v>122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123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3" t="s">
        <v>128</v>
      </c>
      <c r="D12" s="233"/>
      <c r="E12" s="234">
        <v>23.166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125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3" t="s">
        <v>129</v>
      </c>
      <c r="D13" s="233"/>
      <c r="E13" s="234">
        <v>3.4319999999999999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125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3" t="s">
        <v>130</v>
      </c>
      <c r="D14" s="233"/>
      <c r="E14" s="234">
        <v>34.667999999999999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125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63" t="s">
        <v>131</v>
      </c>
      <c r="D15" s="233"/>
      <c r="E15" s="234">
        <v>5.1360000000000001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125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3" t="s">
        <v>132</v>
      </c>
      <c r="D16" s="233"/>
      <c r="E16" s="234">
        <v>21.654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125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3" t="s">
        <v>133</v>
      </c>
      <c r="D17" s="233"/>
      <c r="E17" s="234">
        <v>3.2080000000000002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125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4" t="s">
        <v>134</v>
      </c>
      <c r="D18" s="235"/>
      <c r="E18" s="236">
        <v>91.263999999999996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125</v>
      </c>
      <c r="AH18" s="211">
        <v>1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3" t="s">
        <v>135</v>
      </c>
      <c r="D19" s="233"/>
      <c r="E19" s="234">
        <v>39.204000000000001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125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3" t="s">
        <v>136</v>
      </c>
      <c r="D20" s="233"/>
      <c r="E20" s="234">
        <v>5.8079999999999998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125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5">
        <v>3</v>
      </c>
      <c r="B21" s="246" t="s">
        <v>137</v>
      </c>
      <c r="C21" s="262" t="s">
        <v>138</v>
      </c>
      <c r="D21" s="247" t="s">
        <v>120</v>
      </c>
      <c r="E21" s="248">
        <v>136.27600000000001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121</v>
      </c>
      <c r="T21" s="231" t="s">
        <v>121</v>
      </c>
      <c r="U21" s="231">
        <v>0.34499999999999997</v>
      </c>
      <c r="V21" s="231">
        <f>ROUND(E21*U21,2)</f>
        <v>47.02</v>
      </c>
      <c r="W21" s="231"/>
      <c r="X21" s="231" t="s">
        <v>122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123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3" t="s">
        <v>124</v>
      </c>
      <c r="D22" s="233"/>
      <c r="E22" s="234">
        <v>136.27600000000001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125</v>
      </c>
      <c r="AH22" s="211">
        <v>5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5">
        <v>4</v>
      </c>
      <c r="B23" s="246" t="s">
        <v>139</v>
      </c>
      <c r="C23" s="262" t="s">
        <v>140</v>
      </c>
      <c r="D23" s="247" t="s">
        <v>120</v>
      </c>
      <c r="E23" s="248">
        <v>136.27600000000001</v>
      </c>
      <c r="F23" s="249"/>
      <c r="G23" s="250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1"/>
      <c r="S23" s="231" t="s">
        <v>121</v>
      </c>
      <c r="T23" s="231" t="s">
        <v>121</v>
      </c>
      <c r="U23" s="231">
        <v>7.3999999999999996E-2</v>
      </c>
      <c r="V23" s="231">
        <f>ROUND(E23*U23,2)</f>
        <v>10.08</v>
      </c>
      <c r="W23" s="231"/>
      <c r="X23" s="231" t="s">
        <v>122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123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63" t="s">
        <v>124</v>
      </c>
      <c r="D24" s="233"/>
      <c r="E24" s="234">
        <v>136.27600000000001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125</v>
      </c>
      <c r="AH24" s="211">
        <v>5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5">
        <v>5</v>
      </c>
      <c r="B25" s="246" t="s">
        <v>141</v>
      </c>
      <c r="C25" s="262" t="s">
        <v>142</v>
      </c>
      <c r="D25" s="247" t="s">
        <v>120</v>
      </c>
      <c r="E25" s="248">
        <v>136.27600000000001</v>
      </c>
      <c r="F25" s="249"/>
      <c r="G25" s="250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1"/>
      <c r="S25" s="231" t="s">
        <v>121</v>
      </c>
      <c r="T25" s="231" t="s">
        <v>121</v>
      </c>
      <c r="U25" s="231">
        <v>0.65200000000000002</v>
      </c>
      <c r="V25" s="231">
        <f>ROUND(E25*U25,2)</f>
        <v>88.85</v>
      </c>
      <c r="W25" s="231"/>
      <c r="X25" s="231" t="s">
        <v>122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123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3" t="s">
        <v>124</v>
      </c>
      <c r="D26" s="233"/>
      <c r="E26" s="234">
        <v>136.27600000000001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125</v>
      </c>
      <c r="AH26" s="211">
        <v>5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5">
        <v>6</v>
      </c>
      <c r="B27" s="246" t="s">
        <v>143</v>
      </c>
      <c r="C27" s="262" t="s">
        <v>144</v>
      </c>
      <c r="D27" s="247" t="s">
        <v>120</v>
      </c>
      <c r="E27" s="248">
        <v>136.27600000000001</v>
      </c>
      <c r="F27" s="249"/>
      <c r="G27" s="250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1"/>
      <c r="S27" s="231" t="s">
        <v>121</v>
      </c>
      <c r="T27" s="231" t="s">
        <v>121</v>
      </c>
      <c r="U27" s="231">
        <v>1.587</v>
      </c>
      <c r="V27" s="231">
        <f>ROUND(E27*U27,2)</f>
        <v>216.27</v>
      </c>
      <c r="W27" s="231"/>
      <c r="X27" s="231" t="s">
        <v>122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123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63" t="s">
        <v>124</v>
      </c>
      <c r="D28" s="233"/>
      <c r="E28" s="234">
        <v>136.27600000000001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125</v>
      </c>
      <c r="AH28" s="211">
        <v>5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5">
        <v>7</v>
      </c>
      <c r="B29" s="246" t="s">
        <v>145</v>
      </c>
      <c r="C29" s="262" t="s">
        <v>146</v>
      </c>
      <c r="D29" s="247" t="s">
        <v>120</v>
      </c>
      <c r="E29" s="248">
        <v>118.69199999999999</v>
      </c>
      <c r="F29" s="249"/>
      <c r="G29" s="250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1"/>
      <c r="S29" s="231" t="s">
        <v>121</v>
      </c>
      <c r="T29" s="231" t="s">
        <v>121</v>
      </c>
      <c r="U29" s="231">
        <v>0</v>
      </c>
      <c r="V29" s="231">
        <f>ROUND(E29*U29,2)</f>
        <v>0</v>
      </c>
      <c r="W29" s="231"/>
      <c r="X29" s="231" t="s">
        <v>122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123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3" t="s">
        <v>128</v>
      </c>
      <c r="D30" s="233"/>
      <c r="E30" s="234">
        <v>23.166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125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63" t="s">
        <v>130</v>
      </c>
      <c r="D31" s="233"/>
      <c r="E31" s="234">
        <v>34.667999999999999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125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3" t="s">
        <v>132</v>
      </c>
      <c r="D32" s="233"/>
      <c r="E32" s="234">
        <v>21.654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125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4" t="s">
        <v>134</v>
      </c>
      <c r="D33" s="235"/>
      <c r="E33" s="236">
        <v>79.488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125</v>
      </c>
      <c r="AH33" s="211">
        <v>1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3" t="s">
        <v>135</v>
      </c>
      <c r="D34" s="233"/>
      <c r="E34" s="234">
        <v>39.204000000000001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125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5">
        <v>8</v>
      </c>
      <c r="B35" s="246" t="s">
        <v>147</v>
      </c>
      <c r="C35" s="262" t="s">
        <v>148</v>
      </c>
      <c r="D35" s="247" t="s">
        <v>120</v>
      </c>
      <c r="E35" s="248">
        <v>79.488</v>
      </c>
      <c r="F35" s="249"/>
      <c r="G35" s="250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0">
        <v>2.0057999999999998</v>
      </c>
      <c r="O35" s="230">
        <f>ROUND(E35*N35,2)</f>
        <v>159.44</v>
      </c>
      <c r="P35" s="230">
        <v>0</v>
      </c>
      <c r="Q35" s="230">
        <f>ROUND(E35*P35,2)</f>
        <v>0</v>
      </c>
      <c r="R35" s="231"/>
      <c r="S35" s="231" t="s">
        <v>121</v>
      </c>
      <c r="T35" s="231" t="s">
        <v>121</v>
      </c>
      <c r="U35" s="231">
        <v>1.22</v>
      </c>
      <c r="V35" s="231">
        <f>ROUND(E35*U35,2)</f>
        <v>96.98</v>
      </c>
      <c r="W35" s="231"/>
      <c r="X35" s="231" t="s">
        <v>122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123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3" t="s">
        <v>128</v>
      </c>
      <c r="D36" s="233"/>
      <c r="E36" s="234">
        <v>23.166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125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63" t="s">
        <v>130</v>
      </c>
      <c r="D37" s="233"/>
      <c r="E37" s="234">
        <v>34.667999999999999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125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63" t="s">
        <v>132</v>
      </c>
      <c r="D38" s="233"/>
      <c r="E38" s="234">
        <v>21.654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125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5">
        <v>9</v>
      </c>
      <c r="B39" s="246" t="s">
        <v>149</v>
      </c>
      <c r="C39" s="262" t="s">
        <v>150</v>
      </c>
      <c r="D39" s="247" t="s">
        <v>151</v>
      </c>
      <c r="E39" s="248">
        <v>62.726399999999998</v>
      </c>
      <c r="F39" s="249"/>
      <c r="G39" s="250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0">
        <v>1</v>
      </c>
      <c r="O39" s="230">
        <f>ROUND(E39*N39,2)</f>
        <v>62.73</v>
      </c>
      <c r="P39" s="230">
        <v>0</v>
      </c>
      <c r="Q39" s="230">
        <f>ROUND(E39*P39,2)</f>
        <v>0</v>
      </c>
      <c r="R39" s="231" t="s">
        <v>152</v>
      </c>
      <c r="S39" s="231" t="s">
        <v>153</v>
      </c>
      <c r="T39" s="231" t="s">
        <v>153</v>
      </c>
      <c r="U39" s="231">
        <v>0</v>
      </c>
      <c r="V39" s="231">
        <f>ROUND(E39*U39,2)</f>
        <v>0</v>
      </c>
      <c r="W39" s="231"/>
      <c r="X39" s="231" t="s">
        <v>154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155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63" t="s">
        <v>156</v>
      </c>
      <c r="D40" s="233"/>
      <c r="E40" s="234">
        <v>62.726399999999998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125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9" t="s">
        <v>116</v>
      </c>
      <c r="B41" s="240" t="s">
        <v>58</v>
      </c>
      <c r="C41" s="261" t="s">
        <v>59</v>
      </c>
      <c r="D41" s="241"/>
      <c r="E41" s="242"/>
      <c r="F41" s="243"/>
      <c r="G41" s="244">
        <f>SUMIF(AG42:AG63,"&lt;&gt;NOR",G42:G63)</f>
        <v>0</v>
      </c>
      <c r="H41" s="238"/>
      <c r="I41" s="238">
        <f>SUM(I42:I63)</f>
        <v>0</v>
      </c>
      <c r="J41" s="238"/>
      <c r="K41" s="238">
        <f>SUM(K42:K63)</f>
        <v>0</v>
      </c>
      <c r="L41" s="238"/>
      <c r="M41" s="238">
        <f>SUM(M42:M63)</f>
        <v>0</v>
      </c>
      <c r="N41" s="237"/>
      <c r="O41" s="237">
        <f>SUM(O42:O63)</f>
        <v>21.05</v>
      </c>
      <c r="P41" s="237"/>
      <c r="Q41" s="237">
        <f>SUM(Q42:Q63)</f>
        <v>0</v>
      </c>
      <c r="R41" s="238"/>
      <c r="S41" s="238"/>
      <c r="T41" s="238"/>
      <c r="U41" s="238"/>
      <c r="V41" s="238">
        <f>SUM(V42:V63)</f>
        <v>30.830000000000002</v>
      </c>
      <c r="W41" s="238"/>
      <c r="X41" s="238"/>
      <c r="AG41" t="s">
        <v>117</v>
      </c>
    </row>
    <row r="42" spans="1:60" outlineLevel="1" x14ac:dyDescent="0.2">
      <c r="A42" s="251">
        <v>10</v>
      </c>
      <c r="B42" s="252" t="s">
        <v>157</v>
      </c>
      <c r="C42" s="265" t="s">
        <v>158</v>
      </c>
      <c r="D42" s="253" t="s">
        <v>159</v>
      </c>
      <c r="E42" s="254">
        <v>116.16</v>
      </c>
      <c r="F42" s="255"/>
      <c r="G42" s="256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1.8000000000000001E-4</v>
      </c>
      <c r="O42" s="230">
        <f>ROUND(E42*N42,2)</f>
        <v>0.02</v>
      </c>
      <c r="P42" s="230">
        <v>0</v>
      </c>
      <c r="Q42" s="230">
        <f>ROUND(E42*P42,2)</f>
        <v>0</v>
      </c>
      <c r="R42" s="231"/>
      <c r="S42" s="231" t="s">
        <v>121</v>
      </c>
      <c r="T42" s="231" t="s">
        <v>121</v>
      </c>
      <c r="U42" s="231">
        <v>7.4999999999999997E-2</v>
      </c>
      <c r="V42" s="231">
        <f>ROUND(E42*U42,2)</f>
        <v>8.7100000000000009</v>
      </c>
      <c r="W42" s="231"/>
      <c r="X42" s="231" t="s">
        <v>122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123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11</v>
      </c>
      <c r="B43" s="246" t="s">
        <v>160</v>
      </c>
      <c r="C43" s="262" t="s">
        <v>161</v>
      </c>
      <c r="D43" s="247" t="s">
        <v>162</v>
      </c>
      <c r="E43" s="248">
        <v>6.6</v>
      </c>
      <c r="F43" s="249"/>
      <c r="G43" s="250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2.0999999999999999E-3</v>
      </c>
      <c r="O43" s="230">
        <f>ROUND(E43*N43,2)</f>
        <v>0.01</v>
      </c>
      <c r="P43" s="230">
        <v>0</v>
      </c>
      <c r="Q43" s="230">
        <f>ROUND(E43*P43,2)</f>
        <v>0</v>
      </c>
      <c r="R43" s="231"/>
      <c r="S43" s="231" t="s">
        <v>121</v>
      </c>
      <c r="T43" s="231" t="s">
        <v>121</v>
      </c>
      <c r="U43" s="231">
        <v>0.8</v>
      </c>
      <c r="V43" s="231">
        <f>ROUND(E43*U43,2)</f>
        <v>5.28</v>
      </c>
      <c r="W43" s="231"/>
      <c r="X43" s="231" t="s">
        <v>122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123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6" t="s">
        <v>163</v>
      </c>
      <c r="D44" s="257"/>
      <c r="E44" s="257"/>
      <c r="F44" s="257"/>
      <c r="G44" s="257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164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3" t="s">
        <v>165</v>
      </c>
      <c r="D45" s="233"/>
      <c r="E45" s="234">
        <v>6.6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125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51">
        <v>12</v>
      </c>
      <c r="B46" s="252" t="s">
        <v>166</v>
      </c>
      <c r="C46" s="265" t="s">
        <v>167</v>
      </c>
      <c r="D46" s="253" t="s">
        <v>162</v>
      </c>
      <c r="E46" s="254">
        <v>72.599999999999994</v>
      </c>
      <c r="F46" s="255"/>
      <c r="G46" s="256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4.0000000000000003E-5</v>
      </c>
      <c r="O46" s="230">
        <f>ROUND(E46*N46,2)</f>
        <v>0</v>
      </c>
      <c r="P46" s="230">
        <v>0</v>
      </c>
      <c r="Q46" s="230">
        <f>ROUND(E46*P46,2)</f>
        <v>0</v>
      </c>
      <c r="R46" s="231"/>
      <c r="S46" s="231" t="s">
        <v>121</v>
      </c>
      <c r="T46" s="231" t="s">
        <v>121</v>
      </c>
      <c r="U46" s="231">
        <v>0.23200000000000001</v>
      </c>
      <c r="V46" s="231">
        <f>ROUND(E46*U46,2)</f>
        <v>16.84</v>
      </c>
      <c r="W46" s="231"/>
      <c r="X46" s="231" t="s">
        <v>122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123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5">
        <v>13</v>
      </c>
      <c r="B47" s="246" t="s">
        <v>168</v>
      </c>
      <c r="C47" s="262" t="s">
        <v>169</v>
      </c>
      <c r="D47" s="247" t="s">
        <v>159</v>
      </c>
      <c r="E47" s="248">
        <v>439.6</v>
      </c>
      <c r="F47" s="249"/>
      <c r="G47" s="250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1"/>
      <c r="S47" s="231" t="s">
        <v>170</v>
      </c>
      <c r="T47" s="231" t="s">
        <v>171</v>
      </c>
      <c r="U47" s="231">
        <v>0</v>
      </c>
      <c r="V47" s="231">
        <f>ROUND(E47*U47,2)</f>
        <v>0</v>
      </c>
      <c r="W47" s="231"/>
      <c r="X47" s="231" t="s">
        <v>122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123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45" outlineLevel="1" x14ac:dyDescent="0.2">
      <c r="A48" s="228"/>
      <c r="B48" s="229"/>
      <c r="C48" s="266" t="s">
        <v>172</v>
      </c>
      <c r="D48" s="257"/>
      <c r="E48" s="257"/>
      <c r="F48" s="257"/>
      <c r="G48" s="257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164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58" t="str">
        <f>C48</f>
        <v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63" t="s">
        <v>173</v>
      </c>
      <c r="D49" s="233"/>
      <c r="E49" s="234">
        <v>42.9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125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63" t="s">
        <v>174</v>
      </c>
      <c r="D50" s="233"/>
      <c r="E50" s="234">
        <v>42.9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125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63" t="s">
        <v>175</v>
      </c>
      <c r="D51" s="233"/>
      <c r="E51" s="234">
        <v>64.2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125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63" t="s">
        <v>176</v>
      </c>
      <c r="D52" s="233"/>
      <c r="E52" s="234">
        <v>64.2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125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63" t="s">
        <v>177</v>
      </c>
      <c r="D53" s="233"/>
      <c r="E53" s="234">
        <v>40.1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125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3" t="s">
        <v>178</v>
      </c>
      <c r="D54" s="233"/>
      <c r="E54" s="234">
        <v>40.1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125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64" t="s">
        <v>134</v>
      </c>
      <c r="D55" s="235"/>
      <c r="E55" s="236">
        <v>294.39999999999998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125</v>
      </c>
      <c r="AH55" s="211">
        <v>1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63" t="s">
        <v>179</v>
      </c>
      <c r="D56" s="233"/>
      <c r="E56" s="234">
        <v>72.599999999999994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125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63" t="s">
        <v>180</v>
      </c>
      <c r="D57" s="233"/>
      <c r="E57" s="234">
        <v>72.599999999999994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125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51">
        <v>14</v>
      </c>
      <c r="B58" s="252" t="s">
        <v>181</v>
      </c>
      <c r="C58" s="265" t="s">
        <v>182</v>
      </c>
      <c r="D58" s="253" t="s">
        <v>183</v>
      </c>
      <c r="E58" s="254">
        <v>4</v>
      </c>
      <c r="F58" s="255"/>
      <c r="G58" s="256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3.0000000000000001E-3</v>
      </c>
      <c r="O58" s="230">
        <f>ROUND(E58*N58,2)</f>
        <v>0.01</v>
      </c>
      <c r="P58" s="230">
        <v>0</v>
      </c>
      <c r="Q58" s="230">
        <f>ROUND(E58*P58,2)</f>
        <v>0</v>
      </c>
      <c r="R58" s="231" t="s">
        <v>152</v>
      </c>
      <c r="S58" s="231" t="s">
        <v>121</v>
      </c>
      <c r="T58" s="231" t="s">
        <v>121</v>
      </c>
      <c r="U58" s="231">
        <v>0</v>
      </c>
      <c r="V58" s="231">
        <f>ROUND(E58*U58,2)</f>
        <v>0</v>
      </c>
      <c r="W58" s="231"/>
      <c r="X58" s="231" t="s">
        <v>154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155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51">
        <v>15</v>
      </c>
      <c r="B59" s="252" t="s">
        <v>184</v>
      </c>
      <c r="C59" s="265" t="s">
        <v>185</v>
      </c>
      <c r="D59" s="253" t="s">
        <v>183</v>
      </c>
      <c r="E59" s="254">
        <v>4</v>
      </c>
      <c r="F59" s="255"/>
      <c r="G59" s="256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0">
        <v>8.2199999999999999E-3</v>
      </c>
      <c r="O59" s="230">
        <f>ROUND(E59*N59,2)</f>
        <v>0.03</v>
      </c>
      <c r="P59" s="230">
        <v>0</v>
      </c>
      <c r="Q59" s="230">
        <f>ROUND(E59*P59,2)</f>
        <v>0</v>
      </c>
      <c r="R59" s="231" t="s">
        <v>152</v>
      </c>
      <c r="S59" s="231" t="s">
        <v>121</v>
      </c>
      <c r="T59" s="231" t="s">
        <v>121</v>
      </c>
      <c r="U59" s="231">
        <v>0</v>
      </c>
      <c r="V59" s="231">
        <f>ROUND(E59*U59,2)</f>
        <v>0</v>
      </c>
      <c r="W59" s="231"/>
      <c r="X59" s="231" t="s">
        <v>154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155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51">
        <v>16</v>
      </c>
      <c r="B60" s="252" t="s">
        <v>186</v>
      </c>
      <c r="C60" s="265" t="s">
        <v>187</v>
      </c>
      <c r="D60" s="253" t="s">
        <v>183</v>
      </c>
      <c r="E60" s="254">
        <v>4</v>
      </c>
      <c r="F60" s="255"/>
      <c r="G60" s="256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8.5000000000000006E-3</v>
      </c>
      <c r="O60" s="230">
        <f>ROUND(E60*N60,2)</f>
        <v>0.03</v>
      </c>
      <c r="P60" s="230">
        <v>0</v>
      </c>
      <c r="Q60" s="230">
        <f>ROUND(E60*P60,2)</f>
        <v>0</v>
      </c>
      <c r="R60" s="231" t="s">
        <v>152</v>
      </c>
      <c r="S60" s="231" t="s">
        <v>121</v>
      </c>
      <c r="T60" s="231" t="s">
        <v>121</v>
      </c>
      <c r="U60" s="231">
        <v>0</v>
      </c>
      <c r="V60" s="231">
        <f>ROUND(E60*U60,2)</f>
        <v>0</v>
      </c>
      <c r="W60" s="231"/>
      <c r="X60" s="231" t="s">
        <v>154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155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5">
        <v>17</v>
      </c>
      <c r="B61" s="246" t="s">
        <v>188</v>
      </c>
      <c r="C61" s="262" t="s">
        <v>189</v>
      </c>
      <c r="D61" s="247" t="s">
        <v>190</v>
      </c>
      <c r="E61" s="248">
        <v>20.908799999999999</v>
      </c>
      <c r="F61" s="249"/>
      <c r="G61" s="250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0">
        <v>1</v>
      </c>
      <c r="O61" s="230">
        <f>ROUND(E61*N61,2)</f>
        <v>20.91</v>
      </c>
      <c r="P61" s="230">
        <v>0</v>
      </c>
      <c r="Q61" s="230">
        <f>ROUND(E61*P61,2)</f>
        <v>0</v>
      </c>
      <c r="R61" s="231" t="s">
        <v>152</v>
      </c>
      <c r="S61" s="231" t="s">
        <v>121</v>
      </c>
      <c r="T61" s="231" t="s">
        <v>121</v>
      </c>
      <c r="U61" s="231">
        <v>0</v>
      </c>
      <c r="V61" s="231">
        <f>ROUND(E61*U61,2)</f>
        <v>0</v>
      </c>
      <c r="W61" s="231"/>
      <c r="X61" s="231" t="s">
        <v>154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155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63" t="s">
        <v>191</v>
      </c>
      <c r="D62" s="233"/>
      <c r="E62" s="234">
        <v>20.908799999999999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11"/>
      <c r="Z62" s="211"/>
      <c r="AA62" s="211"/>
      <c r="AB62" s="211"/>
      <c r="AC62" s="211"/>
      <c r="AD62" s="211"/>
      <c r="AE62" s="211"/>
      <c r="AF62" s="211"/>
      <c r="AG62" s="211" t="s">
        <v>125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51">
        <v>18</v>
      </c>
      <c r="B63" s="252" t="s">
        <v>192</v>
      </c>
      <c r="C63" s="265" t="s">
        <v>193</v>
      </c>
      <c r="D63" s="253" t="s">
        <v>159</v>
      </c>
      <c r="E63" s="254">
        <v>133.584</v>
      </c>
      <c r="F63" s="255"/>
      <c r="G63" s="256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2.9999999999999997E-4</v>
      </c>
      <c r="O63" s="230">
        <f>ROUND(E63*N63,2)</f>
        <v>0.04</v>
      </c>
      <c r="P63" s="230">
        <v>0</v>
      </c>
      <c r="Q63" s="230">
        <f>ROUND(E63*P63,2)</f>
        <v>0</v>
      </c>
      <c r="R63" s="231" t="s">
        <v>152</v>
      </c>
      <c r="S63" s="231" t="s">
        <v>121</v>
      </c>
      <c r="T63" s="231" t="s">
        <v>121</v>
      </c>
      <c r="U63" s="231">
        <v>0</v>
      </c>
      <c r="V63" s="231">
        <f>ROUND(E63*U63,2)</f>
        <v>0</v>
      </c>
      <c r="W63" s="231"/>
      <c r="X63" s="231" t="s">
        <v>154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39" t="s">
        <v>116</v>
      </c>
      <c r="B64" s="240" t="s">
        <v>60</v>
      </c>
      <c r="C64" s="261" t="s">
        <v>61</v>
      </c>
      <c r="D64" s="241"/>
      <c r="E64" s="242"/>
      <c r="F64" s="243"/>
      <c r="G64" s="244">
        <f>SUMIF(AG65:AG65,"&lt;&gt;NOR",G65:G65)</f>
        <v>0</v>
      </c>
      <c r="H64" s="238"/>
      <c r="I64" s="238">
        <f>SUM(I65:I65)</f>
        <v>0</v>
      </c>
      <c r="J64" s="238"/>
      <c r="K64" s="238">
        <f>SUM(K65:K65)</f>
        <v>0</v>
      </c>
      <c r="L64" s="238"/>
      <c r="M64" s="238">
        <f>SUM(M65:M65)</f>
        <v>0</v>
      </c>
      <c r="N64" s="237"/>
      <c r="O64" s="237">
        <f>SUM(O65:O65)</f>
        <v>10.89</v>
      </c>
      <c r="P64" s="237"/>
      <c r="Q64" s="237">
        <f>SUM(Q65:Q65)</f>
        <v>0</v>
      </c>
      <c r="R64" s="238"/>
      <c r="S64" s="238"/>
      <c r="T64" s="238"/>
      <c r="U64" s="238"/>
      <c r="V64" s="238">
        <f>SUM(V65:V65)</f>
        <v>6.31</v>
      </c>
      <c r="W64" s="238"/>
      <c r="X64" s="238"/>
      <c r="AG64" t="s">
        <v>117</v>
      </c>
    </row>
    <row r="65" spans="1:60" outlineLevel="1" x14ac:dyDescent="0.2">
      <c r="A65" s="251">
        <v>19</v>
      </c>
      <c r="B65" s="252" t="s">
        <v>194</v>
      </c>
      <c r="C65" s="265" t="s">
        <v>195</v>
      </c>
      <c r="D65" s="253" t="s">
        <v>120</v>
      </c>
      <c r="E65" s="254">
        <v>4.3559999999999999</v>
      </c>
      <c r="F65" s="255"/>
      <c r="G65" s="256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2.5</v>
      </c>
      <c r="O65" s="230">
        <f>ROUND(E65*N65,2)</f>
        <v>10.89</v>
      </c>
      <c r="P65" s="230">
        <v>0</v>
      </c>
      <c r="Q65" s="230">
        <f>ROUND(E65*P65,2)</f>
        <v>0</v>
      </c>
      <c r="R65" s="231"/>
      <c r="S65" s="231" t="s">
        <v>121</v>
      </c>
      <c r="T65" s="231" t="s">
        <v>121</v>
      </c>
      <c r="U65" s="231">
        <v>1.4490000000000001</v>
      </c>
      <c r="V65" s="231">
        <f>ROUND(E65*U65,2)</f>
        <v>6.31</v>
      </c>
      <c r="W65" s="231"/>
      <c r="X65" s="231" t="s">
        <v>122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123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39" t="s">
        <v>116</v>
      </c>
      <c r="B66" s="240" t="s">
        <v>62</v>
      </c>
      <c r="C66" s="261" t="s">
        <v>63</v>
      </c>
      <c r="D66" s="241"/>
      <c r="E66" s="242"/>
      <c r="F66" s="243"/>
      <c r="G66" s="244">
        <f>SUMIF(AG67:AG79,"&lt;&gt;NOR",G67:G79)</f>
        <v>0</v>
      </c>
      <c r="H66" s="238"/>
      <c r="I66" s="238">
        <f>SUM(I67:I79)</f>
        <v>0</v>
      </c>
      <c r="J66" s="238"/>
      <c r="K66" s="238">
        <f>SUM(K67:K79)</f>
        <v>0</v>
      </c>
      <c r="L66" s="238"/>
      <c r="M66" s="238">
        <f>SUM(M67:M79)</f>
        <v>0</v>
      </c>
      <c r="N66" s="237"/>
      <c r="O66" s="237">
        <f>SUM(O67:O79)</f>
        <v>7.1999999999999993</v>
      </c>
      <c r="P66" s="237"/>
      <c r="Q66" s="237">
        <f>SUM(Q67:Q79)</f>
        <v>14.14</v>
      </c>
      <c r="R66" s="238"/>
      <c r="S66" s="238"/>
      <c r="T66" s="238"/>
      <c r="U66" s="238"/>
      <c r="V66" s="238">
        <f>SUM(V67:V79)</f>
        <v>75.509999999999991</v>
      </c>
      <c r="W66" s="238"/>
      <c r="X66" s="238"/>
      <c r="AG66" t="s">
        <v>117</v>
      </c>
    </row>
    <row r="67" spans="1:60" outlineLevel="1" x14ac:dyDescent="0.2">
      <c r="A67" s="245">
        <v>20</v>
      </c>
      <c r="B67" s="246" t="s">
        <v>196</v>
      </c>
      <c r="C67" s="262" t="s">
        <v>197</v>
      </c>
      <c r="D67" s="247" t="s">
        <v>159</v>
      </c>
      <c r="E67" s="248">
        <v>25.4</v>
      </c>
      <c r="F67" s="249"/>
      <c r="G67" s="250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0</v>
      </c>
      <c r="O67" s="230">
        <f>ROUND(E67*N67,2)</f>
        <v>0</v>
      </c>
      <c r="P67" s="230">
        <v>0.13800000000000001</v>
      </c>
      <c r="Q67" s="230">
        <f>ROUND(E67*P67,2)</f>
        <v>3.51</v>
      </c>
      <c r="R67" s="231"/>
      <c r="S67" s="231" t="s">
        <v>121</v>
      </c>
      <c r="T67" s="231" t="s">
        <v>121</v>
      </c>
      <c r="U67" s="231">
        <v>0.16</v>
      </c>
      <c r="V67" s="231">
        <f>ROUND(E67*U67,2)</f>
        <v>4.0599999999999996</v>
      </c>
      <c r="W67" s="231"/>
      <c r="X67" s="231" t="s">
        <v>122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123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63" t="s">
        <v>198</v>
      </c>
      <c r="D68" s="233"/>
      <c r="E68" s="234">
        <v>25.4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125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5">
        <v>21</v>
      </c>
      <c r="B69" s="246" t="s">
        <v>199</v>
      </c>
      <c r="C69" s="262" t="s">
        <v>200</v>
      </c>
      <c r="D69" s="247" t="s">
        <v>159</v>
      </c>
      <c r="E69" s="248">
        <v>25.5</v>
      </c>
      <c r="F69" s="249"/>
      <c r="G69" s="250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0</v>
      </c>
      <c r="O69" s="230">
        <f>ROUND(E69*N69,2)</f>
        <v>0</v>
      </c>
      <c r="P69" s="230">
        <v>0.41699999999999998</v>
      </c>
      <c r="Q69" s="230">
        <f>ROUND(E69*P69,2)</f>
        <v>10.63</v>
      </c>
      <c r="R69" s="231"/>
      <c r="S69" s="231" t="s">
        <v>121</v>
      </c>
      <c r="T69" s="231" t="s">
        <v>121</v>
      </c>
      <c r="U69" s="231">
        <v>0.13</v>
      </c>
      <c r="V69" s="231">
        <f>ROUND(E69*U69,2)</f>
        <v>3.32</v>
      </c>
      <c r="W69" s="231"/>
      <c r="X69" s="231" t="s">
        <v>122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123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63" t="s">
        <v>201</v>
      </c>
      <c r="D70" s="233"/>
      <c r="E70" s="234">
        <v>25.5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11"/>
      <c r="Z70" s="211"/>
      <c r="AA70" s="211"/>
      <c r="AB70" s="211"/>
      <c r="AC70" s="211"/>
      <c r="AD70" s="211"/>
      <c r="AE70" s="211"/>
      <c r="AF70" s="211"/>
      <c r="AG70" s="211" t="s">
        <v>125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5">
        <v>22</v>
      </c>
      <c r="B71" s="246" t="s">
        <v>202</v>
      </c>
      <c r="C71" s="262" t="s">
        <v>203</v>
      </c>
      <c r="D71" s="247" t="s">
        <v>120</v>
      </c>
      <c r="E71" s="248">
        <v>5.98</v>
      </c>
      <c r="F71" s="249"/>
      <c r="G71" s="250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1"/>
      <c r="S71" s="231" t="s">
        <v>121</v>
      </c>
      <c r="T71" s="231" t="s">
        <v>121</v>
      </c>
      <c r="U71" s="231">
        <v>2.1309999999999998</v>
      </c>
      <c r="V71" s="231">
        <f>ROUND(E71*U71,2)</f>
        <v>12.74</v>
      </c>
      <c r="W71" s="231"/>
      <c r="X71" s="231" t="s">
        <v>122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123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63" t="s">
        <v>204</v>
      </c>
      <c r="D72" s="233"/>
      <c r="E72" s="234">
        <v>5.98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11"/>
      <c r="Z72" s="211"/>
      <c r="AA72" s="211"/>
      <c r="AB72" s="211"/>
      <c r="AC72" s="211"/>
      <c r="AD72" s="211"/>
      <c r="AE72" s="211"/>
      <c r="AF72" s="211"/>
      <c r="AG72" s="211" t="s">
        <v>125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45">
        <v>23</v>
      </c>
      <c r="B73" s="246" t="s">
        <v>205</v>
      </c>
      <c r="C73" s="262" t="s">
        <v>206</v>
      </c>
      <c r="D73" s="247" t="s">
        <v>159</v>
      </c>
      <c r="E73" s="248">
        <v>31.48</v>
      </c>
      <c r="F73" s="249"/>
      <c r="G73" s="250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0.11</v>
      </c>
      <c r="O73" s="230">
        <f>ROUND(E73*N73,2)</f>
        <v>3.46</v>
      </c>
      <c r="P73" s="230">
        <v>0</v>
      </c>
      <c r="Q73" s="230">
        <f>ROUND(E73*P73,2)</f>
        <v>0</v>
      </c>
      <c r="R73" s="231"/>
      <c r="S73" s="231" t="s">
        <v>121</v>
      </c>
      <c r="T73" s="231" t="s">
        <v>121</v>
      </c>
      <c r="U73" s="231">
        <v>1.135</v>
      </c>
      <c r="V73" s="231">
        <f>ROUND(E73*U73,2)</f>
        <v>35.729999999999997</v>
      </c>
      <c r="W73" s="231"/>
      <c r="X73" s="231" t="s">
        <v>122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123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3" t="s">
        <v>201</v>
      </c>
      <c r="D74" s="233"/>
      <c r="E74" s="234">
        <v>25.5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125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63" t="s">
        <v>204</v>
      </c>
      <c r="D75" s="233"/>
      <c r="E75" s="234">
        <v>5.98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11"/>
      <c r="Z75" s="211"/>
      <c r="AA75" s="211"/>
      <c r="AB75" s="211"/>
      <c r="AC75" s="211"/>
      <c r="AD75" s="211"/>
      <c r="AE75" s="211"/>
      <c r="AF75" s="211"/>
      <c r="AG75" s="211" t="s">
        <v>125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45">
        <v>24</v>
      </c>
      <c r="B76" s="246" t="s">
        <v>207</v>
      </c>
      <c r="C76" s="262" t="s">
        <v>208</v>
      </c>
      <c r="D76" s="247" t="s">
        <v>162</v>
      </c>
      <c r="E76" s="248">
        <v>14.8</v>
      </c>
      <c r="F76" s="249"/>
      <c r="G76" s="250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0">
        <v>0.25207000000000002</v>
      </c>
      <c r="O76" s="230">
        <f>ROUND(E76*N76,2)</f>
        <v>3.73</v>
      </c>
      <c r="P76" s="230">
        <v>0</v>
      </c>
      <c r="Q76" s="230">
        <f>ROUND(E76*P76,2)</f>
        <v>0</v>
      </c>
      <c r="R76" s="231"/>
      <c r="S76" s="231" t="s">
        <v>121</v>
      </c>
      <c r="T76" s="231" t="s">
        <v>121</v>
      </c>
      <c r="U76" s="231">
        <v>0.64159999999999995</v>
      </c>
      <c r="V76" s="231">
        <f>ROUND(E76*U76,2)</f>
        <v>9.5</v>
      </c>
      <c r="W76" s="231"/>
      <c r="X76" s="231" t="s">
        <v>122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123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63" t="s">
        <v>209</v>
      </c>
      <c r="D77" s="233"/>
      <c r="E77" s="234">
        <v>14.8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125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5">
        <v>25</v>
      </c>
      <c r="B78" s="246" t="s">
        <v>210</v>
      </c>
      <c r="C78" s="262" t="s">
        <v>211</v>
      </c>
      <c r="D78" s="247" t="s">
        <v>159</v>
      </c>
      <c r="E78" s="248">
        <v>25.4</v>
      </c>
      <c r="F78" s="249"/>
      <c r="G78" s="250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0">
        <v>2.0000000000000001E-4</v>
      </c>
      <c r="O78" s="230">
        <f>ROUND(E78*N78,2)</f>
        <v>0.01</v>
      </c>
      <c r="P78" s="230">
        <v>0</v>
      </c>
      <c r="Q78" s="230">
        <f>ROUND(E78*P78,2)</f>
        <v>0</v>
      </c>
      <c r="R78" s="231"/>
      <c r="S78" s="231" t="s">
        <v>121</v>
      </c>
      <c r="T78" s="231" t="s">
        <v>121</v>
      </c>
      <c r="U78" s="231">
        <v>0.4</v>
      </c>
      <c r="V78" s="231">
        <f>ROUND(E78*U78,2)</f>
        <v>10.16</v>
      </c>
      <c r="W78" s="231"/>
      <c r="X78" s="231" t="s">
        <v>122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123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63" t="s">
        <v>198</v>
      </c>
      <c r="D79" s="233"/>
      <c r="E79" s="234">
        <v>25.4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11"/>
      <c r="Z79" s="211"/>
      <c r="AA79" s="211"/>
      <c r="AB79" s="211"/>
      <c r="AC79" s="211"/>
      <c r="AD79" s="211"/>
      <c r="AE79" s="211"/>
      <c r="AF79" s="211"/>
      <c r="AG79" s="211" t="s">
        <v>125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39" t="s">
        <v>116</v>
      </c>
      <c r="B80" s="240" t="s">
        <v>64</v>
      </c>
      <c r="C80" s="261" t="s">
        <v>65</v>
      </c>
      <c r="D80" s="241"/>
      <c r="E80" s="242"/>
      <c r="F80" s="243"/>
      <c r="G80" s="244">
        <f>SUMIF(AG81:AG222,"&lt;&gt;NOR",G81:G222)</f>
        <v>0</v>
      </c>
      <c r="H80" s="238"/>
      <c r="I80" s="238">
        <f>SUM(I81:I222)</f>
        <v>0</v>
      </c>
      <c r="J80" s="238"/>
      <c r="K80" s="238">
        <f>SUM(K81:K222)</f>
        <v>0</v>
      </c>
      <c r="L80" s="238"/>
      <c r="M80" s="238">
        <f>SUM(M81:M222)</f>
        <v>0</v>
      </c>
      <c r="N80" s="237"/>
      <c r="O80" s="237">
        <f>SUM(O81:O222)</f>
        <v>129.16999999999999</v>
      </c>
      <c r="P80" s="237"/>
      <c r="Q80" s="237">
        <f>SUM(Q81:Q222)</f>
        <v>0</v>
      </c>
      <c r="R80" s="238"/>
      <c r="S80" s="238"/>
      <c r="T80" s="238"/>
      <c r="U80" s="238"/>
      <c r="V80" s="238">
        <f>SUM(V81:V222)</f>
        <v>2031.47</v>
      </c>
      <c r="W80" s="238"/>
      <c r="X80" s="238"/>
      <c r="AG80" t="s">
        <v>117</v>
      </c>
    </row>
    <row r="81" spans="1:60" outlineLevel="1" x14ac:dyDescent="0.2">
      <c r="A81" s="245">
        <v>26</v>
      </c>
      <c r="B81" s="246" t="s">
        <v>212</v>
      </c>
      <c r="C81" s="262" t="s">
        <v>213</v>
      </c>
      <c r="D81" s="247" t="s">
        <v>159</v>
      </c>
      <c r="E81" s="248">
        <v>894.005</v>
      </c>
      <c r="F81" s="249"/>
      <c r="G81" s="250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9.9000000000000008E-3</v>
      </c>
      <c r="O81" s="230">
        <f>ROUND(E81*N81,2)</f>
        <v>8.85</v>
      </c>
      <c r="P81" s="230">
        <v>0</v>
      </c>
      <c r="Q81" s="230">
        <f>ROUND(E81*P81,2)</f>
        <v>0</v>
      </c>
      <c r="R81" s="231"/>
      <c r="S81" s="231" t="s">
        <v>121</v>
      </c>
      <c r="T81" s="231" t="s">
        <v>121</v>
      </c>
      <c r="U81" s="231">
        <v>0.13600000000000001</v>
      </c>
      <c r="V81" s="231">
        <f>ROUND(E81*U81,2)</f>
        <v>121.58</v>
      </c>
      <c r="W81" s="231"/>
      <c r="X81" s="231" t="s">
        <v>122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123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63" t="s">
        <v>214</v>
      </c>
      <c r="D82" s="233"/>
      <c r="E82" s="234">
        <v>60.6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125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63" t="s">
        <v>215</v>
      </c>
      <c r="D83" s="233"/>
      <c r="E83" s="234">
        <v>74.400000000000006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125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3" t="s">
        <v>216</v>
      </c>
      <c r="D84" s="233"/>
      <c r="E84" s="234">
        <v>44.55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125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4" t="s">
        <v>134</v>
      </c>
      <c r="D85" s="235"/>
      <c r="E85" s="236">
        <v>179.55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125</v>
      </c>
      <c r="AH85" s="211">
        <v>1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3" t="s">
        <v>217</v>
      </c>
      <c r="D86" s="233"/>
      <c r="E86" s="234">
        <v>55.4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125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3" t="s">
        <v>218</v>
      </c>
      <c r="D87" s="233"/>
      <c r="E87" s="234">
        <v>44.9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125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64" t="s">
        <v>134</v>
      </c>
      <c r="D88" s="235"/>
      <c r="E88" s="236">
        <v>100.3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125</v>
      </c>
      <c r="AH88" s="211">
        <v>1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63" t="s">
        <v>219</v>
      </c>
      <c r="D89" s="233"/>
      <c r="E89" s="234">
        <v>68.78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125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63" t="s">
        <v>220</v>
      </c>
      <c r="D90" s="233"/>
      <c r="E90" s="234">
        <v>110.2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125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3" t="s">
        <v>221</v>
      </c>
      <c r="D91" s="233"/>
      <c r="E91" s="234">
        <v>22.4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125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63" t="s">
        <v>222</v>
      </c>
      <c r="D92" s="233"/>
      <c r="E92" s="234">
        <v>3.29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11"/>
      <c r="Z92" s="211"/>
      <c r="AA92" s="211"/>
      <c r="AB92" s="211"/>
      <c r="AC92" s="211"/>
      <c r="AD92" s="211"/>
      <c r="AE92" s="211"/>
      <c r="AF92" s="211"/>
      <c r="AG92" s="211" t="s">
        <v>125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63" t="s">
        <v>223</v>
      </c>
      <c r="D93" s="233"/>
      <c r="E93" s="234">
        <v>12.285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125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4" t="s">
        <v>134</v>
      </c>
      <c r="D94" s="235"/>
      <c r="E94" s="236">
        <v>216.95500000000001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125</v>
      </c>
      <c r="AH94" s="211">
        <v>1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3" t="s">
        <v>224</v>
      </c>
      <c r="D95" s="233"/>
      <c r="E95" s="234">
        <v>27.3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125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63" t="s">
        <v>225</v>
      </c>
      <c r="D96" s="233"/>
      <c r="E96" s="234">
        <v>2.7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125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3" t="s">
        <v>226</v>
      </c>
      <c r="D97" s="233"/>
      <c r="E97" s="234">
        <v>4.5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125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3" t="s">
        <v>227</v>
      </c>
      <c r="D98" s="233"/>
      <c r="E98" s="234">
        <v>4.0999999999999996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125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63" t="s">
        <v>228</v>
      </c>
      <c r="D99" s="233"/>
      <c r="E99" s="234">
        <v>4.3499999999999996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125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3" t="s">
        <v>229</v>
      </c>
      <c r="D100" s="233"/>
      <c r="E100" s="234">
        <v>4.2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125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3" t="s">
        <v>230</v>
      </c>
      <c r="D101" s="233"/>
      <c r="E101" s="234">
        <v>3.7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125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3" t="s">
        <v>231</v>
      </c>
      <c r="D102" s="233"/>
      <c r="E102" s="234">
        <v>2.8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125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63" t="s">
        <v>232</v>
      </c>
      <c r="D103" s="233"/>
      <c r="E103" s="234">
        <v>1.8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125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3" t="s">
        <v>233</v>
      </c>
      <c r="D104" s="233"/>
      <c r="E104" s="234">
        <v>8.85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125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63" t="s">
        <v>234</v>
      </c>
      <c r="D105" s="233"/>
      <c r="E105" s="234">
        <v>11.9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125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63" t="s">
        <v>235</v>
      </c>
      <c r="D106" s="233"/>
      <c r="E106" s="234">
        <v>23.05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125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63" t="s">
        <v>236</v>
      </c>
      <c r="D107" s="233"/>
      <c r="E107" s="234">
        <v>5.45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125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3" t="s">
        <v>237</v>
      </c>
      <c r="D108" s="233"/>
      <c r="E108" s="234">
        <v>17.100000000000001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125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63" t="s">
        <v>238</v>
      </c>
      <c r="D109" s="233"/>
      <c r="E109" s="234">
        <v>5.4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125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63" t="s">
        <v>239</v>
      </c>
      <c r="D110" s="233"/>
      <c r="E110" s="234">
        <v>2.35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125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3" t="s">
        <v>240</v>
      </c>
      <c r="D111" s="233"/>
      <c r="E111" s="234">
        <v>2.4500000000000002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125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63" t="s">
        <v>241</v>
      </c>
      <c r="D112" s="233"/>
      <c r="E112" s="234">
        <v>6.35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125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3" t="s">
        <v>242</v>
      </c>
      <c r="D113" s="233"/>
      <c r="E113" s="234">
        <v>34.799999999999997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125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28"/>
      <c r="B114" s="229"/>
      <c r="C114" s="263" t="s">
        <v>243</v>
      </c>
      <c r="D114" s="233"/>
      <c r="E114" s="234">
        <v>24.8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125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63" t="s">
        <v>244</v>
      </c>
      <c r="D115" s="233"/>
      <c r="E115" s="234">
        <v>5.05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125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63" t="s">
        <v>245</v>
      </c>
      <c r="D116" s="233"/>
      <c r="E116" s="234">
        <v>14.1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125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63" t="s">
        <v>246</v>
      </c>
      <c r="D117" s="233"/>
      <c r="E117" s="234">
        <v>10.199999999999999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125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63" t="s">
        <v>247</v>
      </c>
      <c r="D118" s="233"/>
      <c r="E118" s="234">
        <v>12.6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125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63" t="s">
        <v>248</v>
      </c>
      <c r="D119" s="233"/>
      <c r="E119" s="234">
        <v>5.85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125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63" t="s">
        <v>249</v>
      </c>
      <c r="D120" s="233"/>
      <c r="E120" s="234">
        <v>17.55</v>
      </c>
      <c r="F120" s="231"/>
      <c r="G120" s="231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125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63" t="s">
        <v>250</v>
      </c>
      <c r="D121" s="233"/>
      <c r="E121" s="234">
        <v>21.6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125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63" t="s">
        <v>251</v>
      </c>
      <c r="D122" s="233"/>
      <c r="E122" s="234">
        <v>10.85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125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63" t="s">
        <v>252</v>
      </c>
      <c r="D123" s="233"/>
      <c r="E123" s="234">
        <v>4.6500000000000004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125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63" t="s">
        <v>253</v>
      </c>
      <c r="D124" s="233"/>
      <c r="E124" s="234">
        <v>1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125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63" t="s">
        <v>254</v>
      </c>
      <c r="D125" s="233"/>
      <c r="E125" s="234">
        <v>0.45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125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63" t="s">
        <v>255</v>
      </c>
      <c r="D126" s="233"/>
      <c r="E126" s="234">
        <v>6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125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63" t="s">
        <v>256</v>
      </c>
      <c r="D127" s="233"/>
      <c r="E127" s="234">
        <v>20.9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125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63" t="s">
        <v>257</v>
      </c>
      <c r="D128" s="233"/>
      <c r="E128" s="234">
        <v>8</v>
      </c>
      <c r="F128" s="231"/>
      <c r="G128" s="23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125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/>
      <c r="B129" s="229"/>
      <c r="C129" s="263" t="s">
        <v>258</v>
      </c>
      <c r="D129" s="233"/>
      <c r="E129" s="234">
        <v>7.05</v>
      </c>
      <c r="F129" s="231"/>
      <c r="G129" s="231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125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63" t="s">
        <v>259</v>
      </c>
      <c r="D130" s="233"/>
      <c r="E130" s="234">
        <v>9.0500000000000007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125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63" t="s">
        <v>260</v>
      </c>
      <c r="D131" s="233"/>
      <c r="E131" s="234">
        <v>12.45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125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63" t="s">
        <v>261</v>
      </c>
      <c r="D132" s="233"/>
      <c r="E132" s="234">
        <v>31.9</v>
      </c>
      <c r="F132" s="231"/>
      <c r="G132" s="231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125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64" t="s">
        <v>134</v>
      </c>
      <c r="D133" s="235"/>
      <c r="E133" s="236">
        <v>397.2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125</v>
      </c>
      <c r="AH133" s="211">
        <v>1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45">
        <v>27</v>
      </c>
      <c r="B134" s="246" t="s">
        <v>262</v>
      </c>
      <c r="C134" s="262" t="s">
        <v>263</v>
      </c>
      <c r="D134" s="247" t="s">
        <v>159</v>
      </c>
      <c r="E134" s="248">
        <v>894.005</v>
      </c>
      <c r="F134" s="249"/>
      <c r="G134" s="250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21</v>
      </c>
      <c r="M134" s="231">
        <f>G134*(1+L134/100)</f>
        <v>0</v>
      </c>
      <c r="N134" s="230">
        <v>9.4500000000000001E-3</v>
      </c>
      <c r="O134" s="230">
        <f>ROUND(E134*N134,2)</f>
        <v>8.4499999999999993</v>
      </c>
      <c r="P134" s="230">
        <v>0</v>
      </c>
      <c r="Q134" s="230">
        <f>ROUND(E134*P134,2)</f>
        <v>0</v>
      </c>
      <c r="R134" s="231"/>
      <c r="S134" s="231" t="s">
        <v>121</v>
      </c>
      <c r="T134" s="231" t="s">
        <v>121</v>
      </c>
      <c r="U134" s="231">
        <v>8.1000000000000003E-2</v>
      </c>
      <c r="V134" s="231">
        <f>ROUND(E134*U134,2)</f>
        <v>72.41</v>
      </c>
      <c r="W134" s="231"/>
      <c r="X134" s="231" t="s">
        <v>122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123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63" t="s">
        <v>264</v>
      </c>
      <c r="D135" s="233"/>
      <c r="E135" s="234">
        <v>894.005</v>
      </c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125</v>
      </c>
      <c r="AH135" s="211">
        <v>5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45">
        <v>28</v>
      </c>
      <c r="B136" s="246" t="s">
        <v>265</v>
      </c>
      <c r="C136" s="262" t="s">
        <v>266</v>
      </c>
      <c r="D136" s="247" t="s">
        <v>159</v>
      </c>
      <c r="E136" s="248">
        <v>894.005</v>
      </c>
      <c r="F136" s="249"/>
      <c r="G136" s="250">
        <f>ROUND(E136*F136,2)</f>
        <v>0</v>
      </c>
      <c r="H136" s="232"/>
      <c r="I136" s="231">
        <f>ROUND(E136*H136,2)</f>
        <v>0</v>
      </c>
      <c r="J136" s="232"/>
      <c r="K136" s="231">
        <f>ROUND(E136*J136,2)</f>
        <v>0</v>
      </c>
      <c r="L136" s="231">
        <v>21</v>
      </c>
      <c r="M136" s="231">
        <f>G136*(1+L136/100)</f>
        <v>0</v>
      </c>
      <c r="N136" s="230">
        <v>1.89E-2</v>
      </c>
      <c r="O136" s="230">
        <f>ROUND(E136*N136,2)</f>
        <v>16.899999999999999</v>
      </c>
      <c r="P136" s="230">
        <v>0</v>
      </c>
      <c r="Q136" s="230">
        <f>ROUND(E136*P136,2)</f>
        <v>0</v>
      </c>
      <c r="R136" s="231"/>
      <c r="S136" s="231" t="s">
        <v>121</v>
      </c>
      <c r="T136" s="231" t="s">
        <v>121</v>
      </c>
      <c r="U136" s="231">
        <v>0.36</v>
      </c>
      <c r="V136" s="231">
        <f>ROUND(E136*U136,2)</f>
        <v>321.83999999999997</v>
      </c>
      <c r="W136" s="231"/>
      <c r="X136" s="231" t="s">
        <v>122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123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63" t="s">
        <v>264</v>
      </c>
      <c r="D137" s="233"/>
      <c r="E137" s="234">
        <v>894.005</v>
      </c>
      <c r="F137" s="231"/>
      <c r="G137" s="231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125</v>
      </c>
      <c r="AH137" s="211">
        <v>5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ht="22.5" outlineLevel="1" x14ac:dyDescent="0.2">
      <c r="A138" s="245">
        <v>29</v>
      </c>
      <c r="B138" s="246" t="s">
        <v>267</v>
      </c>
      <c r="C138" s="262" t="s">
        <v>268</v>
      </c>
      <c r="D138" s="247" t="s">
        <v>159</v>
      </c>
      <c r="E138" s="248">
        <v>894.005</v>
      </c>
      <c r="F138" s="249"/>
      <c r="G138" s="250">
        <f>ROUND(E138*F138,2)</f>
        <v>0</v>
      </c>
      <c r="H138" s="232"/>
      <c r="I138" s="231">
        <f>ROUND(E138*H138,2)</f>
        <v>0</v>
      </c>
      <c r="J138" s="232"/>
      <c r="K138" s="231">
        <f>ROUND(E138*J138,2)</f>
        <v>0</v>
      </c>
      <c r="L138" s="231">
        <v>21</v>
      </c>
      <c r="M138" s="231">
        <f>G138*(1+L138/100)</f>
        <v>0</v>
      </c>
      <c r="N138" s="230">
        <v>5.67E-2</v>
      </c>
      <c r="O138" s="230">
        <f>ROUND(E138*N138,2)</f>
        <v>50.69</v>
      </c>
      <c r="P138" s="230">
        <v>0</v>
      </c>
      <c r="Q138" s="230">
        <f>ROUND(E138*P138,2)</f>
        <v>0</v>
      </c>
      <c r="R138" s="231"/>
      <c r="S138" s="231" t="s">
        <v>121</v>
      </c>
      <c r="T138" s="231" t="s">
        <v>121</v>
      </c>
      <c r="U138" s="231">
        <v>0.6</v>
      </c>
      <c r="V138" s="231">
        <f>ROUND(E138*U138,2)</f>
        <v>536.4</v>
      </c>
      <c r="W138" s="231"/>
      <c r="X138" s="231" t="s">
        <v>122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123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63" t="s">
        <v>264</v>
      </c>
      <c r="D139" s="233"/>
      <c r="E139" s="234">
        <v>894.005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125</v>
      </c>
      <c r="AH139" s="211">
        <v>5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45">
        <v>30</v>
      </c>
      <c r="B140" s="246" t="s">
        <v>269</v>
      </c>
      <c r="C140" s="262" t="s">
        <v>270</v>
      </c>
      <c r="D140" s="247" t="s">
        <v>159</v>
      </c>
      <c r="E140" s="248">
        <v>894.005</v>
      </c>
      <c r="F140" s="249"/>
      <c r="G140" s="250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21</v>
      </c>
      <c r="M140" s="231">
        <f>G140*(1+L140/100)</f>
        <v>0</v>
      </c>
      <c r="N140" s="230">
        <v>4.4099999999999999E-3</v>
      </c>
      <c r="O140" s="230">
        <f>ROUND(E140*N140,2)</f>
        <v>3.94</v>
      </c>
      <c r="P140" s="230">
        <v>0</v>
      </c>
      <c r="Q140" s="230">
        <f>ROUND(E140*P140,2)</f>
        <v>0</v>
      </c>
      <c r="R140" s="231"/>
      <c r="S140" s="231" t="s">
        <v>121</v>
      </c>
      <c r="T140" s="231" t="s">
        <v>121</v>
      </c>
      <c r="U140" s="231">
        <v>0.28499999999999998</v>
      </c>
      <c r="V140" s="231">
        <f>ROUND(E140*U140,2)</f>
        <v>254.79</v>
      </c>
      <c r="W140" s="231"/>
      <c r="X140" s="231" t="s">
        <v>122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123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63" t="s">
        <v>264</v>
      </c>
      <c r="D141" s="233"/>
      <c r="E141" s="234">
        <v>894.005</v>
      </c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125</v>
      </c>
      <c r="AH141" s="211">
        <v>5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45">
        <v>31</v>
      </c>
      <c r="B142" s="246" t="s">
        <v>271</v>
      </c>
      <c r="C142" s="262" t="s">
        <v>272</v>
      </c>
      <c r="D142" s="247" t="s">
        <v>159</v>
      </c>
      <c r="E142" s="248">
        <v>894.005</v>
      </c>
      <c r="F142" s="249"/>
      <c r="G142" s="250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21</v>
      </c>
      <c r="M142" s="231">
        <f>G142*(1+L142/100)</f>
        <v>0</v>
      </c>
      <c r="N142" s="230">
        <v>5.0000000000000001E-4</v>
      </c>
      <c r="O142" s="230">
        <f>ROUND(E142*N142,2)</f>
        <v>0.45</v>
      </c>
      <c r="P142" s="230">
        <v>0</v>
      </c>
      <c r="Q142" s="230">
        <f>ROUND(E142*P142,2)</f>
        <v>0</v>
      </c>
      <c r="R142" s="231"/>
      <c r="S142" s="231" t="s">
        <v>121</v>
      </c>
      <c r="T142" s="231" t="s">
        <v>121</v>
      </c>
      <c r="U142" s="231">
        <v>4.4999999999999998E-2</v>
      </c>
      <c r="V142" s="231">
        <f>ROUND(E142*U142,2)</f>
        <v>40.229999999999997</v>
      </c>
      <c r="W142" s="231"/>
      <c r="X142" s="231" t="s">
        <v>122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123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66" t="s">
        <v>273</v>
      </c>
      <c r="D143" s="257"/>
      <c r="E143" s="257"/>
      <c r="F143" s="257"/>
      <c r="G143" s="257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164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63" t="s">
        <v>264</v>
      </c>
      <c r="D144" s="233"/>
      <c r="E144" s="234">
        <v>894.005</v>
      </c>
      <c r="F144" s="231"/>
      <c r="G144" s="231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125</v>
      </c>
      <c r="AH144" s="211">
        <v>5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45">
        <v>32</v>
      </c>
      <c r="B145" s="246" t="s">
        <v>271</v>
      </c>
      <c r="C145" s="262" t="s">
        <v>272</v>
      </c>
      <c r="D145" s="247" t="s">
        <v>159</v>
      </c>
      <c r="E145" s="248">
        <v>894.005</v>
      </c>
      <c r="F145" s="249"/>
      <c r="G145" s="250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0">
        <v>5.0000000000000001E-4</v>
      </c>
      <c r="O145" s="230">
        <f>ROUND(E145*N145,2)</f>
        <v>0.45</v>
      </c>
      <c r="P145" s="230">
        <v>0</v>
      </c>
      <c r="Q145" s="230">
        <f>ROUND(E145*P145,2)</f>
        <v>0</v>
      </c>
      <c r="R145" s="231"/>
      <c r="S145" s="231" t="s">
        <v>121</v>
      </c>
      <c r="T145" s="231" t="s">
        <v>121</v>
      </c>
      <c r="U145" s="231">
        <v>4.4999999999999998E-2</v>
      </c>
      <c r="V145" s="231">
        <f>ROUND(E145*U145,2)</f>
        <v>40.229999999999997</v>
      </c>
      <c r="W145" s="231"/>
      <c r="X145" s="231" t="s">
        <v>122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123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66" t="s">
        <v>274</v>
      </c>
      <c r="D146" s="257"/>
      <c r="E146" s="257"/>
      <c r="F146" s="257"/>
      <c r="G146" s="257"/>
      <c r="H146" s="231"/>
      <c r="I146" s="231"/>
      <c r="J146" s="231"/>
      <c r="K146" s="231"/>
      <c r="L146" s="231"/>
      <c r="M146" s="231"/>
      <c r="N146" s="230"/>
      <c r="O146" s="230"/>
      <c r="P146" s="230"/>
      <c r="Q146" s="230"/>
      <c r="R146" s="231"/>
      <c r="S146" s="231"/>
      <c r="T146" s="231"/>
      <c r="U146" s="231"/>
      <c r="V146" s="231"/>
      <c r="W146" s="231"/>
      <c r="X146" s="23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164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63" t="s">
        <v>275</v>
      </c>
      <c r="D147" s="233"/>
      <c r="E147" s="234">
        <v>894.005</v>
      </c>
      <c r="F147" s="231"/>
      <c r="G147" s="231"/>
      <c r="H147" s="231"/>
      <c r="I147" s="231"/>
      <c r="J147" s="231"/>
      <c r="K147" s="231"/>
      <c r="L147" s="231"/>
      <c r="M147" s="231"/>
      <c r="N147" s="230"/>
      <c r="O147" s="230"/>
      <c r="P147" s="230"/>
      <c r="Q147" s="230"/>
      <c r="R147" s="231"/>
      <c r="S147" s="231"/>
      <c r="T147" s="231"/>
      <c r="U147" s="231"/>
      <c r="V147" s="231"/>
      <c r="W147" s="231"/>
      <c r="X147" s="23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125</v>
      </c>
      <c r="AH147" s="211">
        <v>5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45">
        <v>33</v>
      </c>
      <c r="B148" s="246" t="s">
        <v>276</v>
      </c>
      <c r="C148" s="262" t="s">
        <v>277</v>
      </c>
      <c r="D148" s="247" t="s">
        <v>159</v>
      </c>
      <c r="E148" s="248">
        <v>227.19</v>
      </c>
      <c r="F148" s="249"/>
      <c r="G148" s="250">
        <f>ROUND(E148*F148,2)</f>
        <v>0</v>
      </c>
      <c r="H148" s="232"/>
      <c r="I148" s="231">
        <f>ROUND(E148*H148,2)</f>
        <v>0</v>
      </c>
      <c r="J148" s="232"/>
      <c r="K148" s="231">
        <f>ROUND(E148*J148,2)</f>
        <v>0</v>
      </c>
      <c r="L148" s="231">
        <v>21</v>
      </c>
      <c r="M148" s="231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1"/>
      <c r="S148" s="231" t="s">
        <v>170</v>
      </c>
      <c r="T148" s="231" t="s">
        <v>171</v>
      </c>
      <c r="U148" s="231">
        <v>0</v>
      </c>
      <c r="V148" s="231">
        <f>ROUND(E148*U148,2)</f>
        <v>0</v>
      </c>
      <c r="W148" s="231"/>
      <c r="X148" s="231" t="s">
        <v>122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123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28"/>
      <c r="B149" s="229"/>
      <c r="C149" s="266" t="s">
        <v>278</v>
      </c>
      <c r="D149" s="257"/>
      <c r="E149" s="257"/>
      <c r="F149" s="257"/>
      <c r="G149" s="257"/>
      <c r="H149" s="231"/>
      <c r="I149" s="231"/>
      <c r="J149" s="231"/>
      <c r="K149" s="231"/>
      <c r="L149" s="231"/>
      <c r="M149" s="231"/>
      <c r="N149" s="230"/>
      <c r="O149" s="230"/>
      <c r="P149" s="230"/>
      <c r="Q149" s="230"/>
      <c r="R149" s="231"/>
      <c r="S149" s="231"/>
      <c r="T149" s="231"/>
      <c r="U149" s="231"/>
      <c r="V149" s="231"/>
      <c r="W149" s="231"/>
      <c r="X149" s="23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164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58" t="str">
        <f>C149</f>
        <v>Omítka odsolovací nanášená ručně, jednovrstvá tl. 20-30mm, zatřená, hubená vápenná omítka v poměru 1:3:8 (vápno: nastavený přírod. Materiál:písek), zpětné očištění zdiva</v>
      </c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63" t="s">
        <v>279</v>
      </c>
      <c r="D150" s="233"/>
      <c r="E150" s="234">
        <v>21</v>
      </c>
      <c r="F150" s="231"/>
      <c r="G150" s="231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125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64" t="s">
        <v>134</v>
      </c>
      <c r="D151" s="235"/>
      <c r="E151" s="236">
        <v>21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125</v>
      </c>
      <c r="AH151" s="211">
        <v>1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63" t="s">
        <v>280</v>
      </c>
      <c r="D152" s="233"/>
      <c r="E152" s="234">
        <v>58.52</v>
      </c>
      <c r="F152" s="231"/>
      <c r="G152" s="231"/>
      <c r="H152" s="231"/>
      <c r="I152" s="231"/>
      <c r="J152" s="231"/>
      <c r="K152" s="231"/>
      <c r="L152" s="231"/>
      <c r="M152" s="231"/>
      <c r="N152" s="230"/>
      <c r="O152" s="230"/>
      <c r="P152" s="230"/>
      <c r="Q152" s="230"/>
      <c r="R152" s="231"/>
      <c r="S152" s="231"/>
      <c r="T152" s="231"/>
      <c r="U152" s="231"/>
      <c r="V152" s="231"/>
      <c r="W152" s="231"/>
      <c r="X152" s="23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125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63" t="s">
        <v>281</v>
      </c>
      <c r="D153" s="233"/>
      <c r="E153" s="234">
        <v>94.62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125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64" t="s">
        <v>134</v>
      </c>
      <c r="D154" s="235"/>
      <c r="E154" s="236">
        <v>153.13999999999999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125</v>
      </c>
      <c r="AH154" s="211">
        <v>1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63" t="s">
        <v>282</v>
      </c>
      <c r="D155" s="233"/>
      <c r="E155" s="234">
        <v>11.2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125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63" t="s">
        <v>283</v>
      </c>
      <c r="D156" s="233"/>
      <c r="E156" s="234">
        <v>8.85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125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63" t="s">
        <v>284</v>
      </c>
      <c r="D157" s="233"/>
      <c r="E157" s="234">
        <v>5.0999999999999996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125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63" t="s">
        <v>247</v>
      </c>
      <c r="D158" s="233"/>
      <c r="E158" s="234">
        <v>12.6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125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63" t="s">
        <v>248</v>
      </c>
      <c r="D159" s="233"/>
      <c r="E159" s="234">
        <v>5.85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125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63" t="s">
        <v>285</v>
      </c>
      <c r="D160" s="233"/>
      <c r="E160" s="234">
        <v>5.0999999999999996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125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63" t="s">
        <v>286</v>
      </c>
      <c r="D161" s="233"/>
      <c r="E161" s="234">
        <v>4.3499999999999996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125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64" t="s">
        <v>134</v>
      </c>
      <c r="D162" s="235"/>
      <c r="E162" s="236">
        <v>53.05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125</v>
      </c>
      <c r="AH162" s="211">
        <v>1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45">
        <v>34</v>
      </c>
      <c r="B163" s="246" t="s">
        <v>287</v>
      </c>
      <c r="C163" s="262" t="s">
        <v>288</v>
      </c>
      <c r="D163" s="247" t="s">
        <v>159</v>
      </c>
      <c r="E163" s="248">
        <v>1341.645</v>
      </c>
      <c r="F163" s="249"/>
      <c r="G163" s="250">
        <f>ROUND(E163*F163,2)</f>
        <v>0</v>
      </c>
      <c r="H163" s="232"/>
      <c r="I163" s="231">
        <f>ROUND(E163*H163,2)</f>
        <v>0</v>
      </c>
      <c r="J163" s="232"/>
      <c r="K163" s="231">
        <f>ROUND(E163*J163,2)</f>
        <v>0</v>
      </c>
      <c r="L163" s="231">
        <v>21</v>
      </c>
      <c r="M163" s="231">
        <f>G163*(1+L163/100)</f>
        <v>0</v>
      </c>
      <c r="N163" s="230">
        <v>2.9399999999999999E-2</v>
      </c>
      <c r="O163" s="230">
        <f>ROUND(E163*N163,2)</f>
        <v>39.44</v>
      </c>
      <c r="P163" s="230">
        <v>0</v>
      </c>
      <c r="Q163" s="230">
        <f>ROUND(E163*P163,2)</f>
        <v>0</v>
      </c>
      <c r="R163" s="231"/>
      <c r="S163" s="231" t="s">
        <v>170</v>
      </c>
      <c r="T163" s="231" t="s">
        <v>171</v>
      </c>
      <c r="U163" s="231">
        <v>0.48</v>
      </c>
      <c r="V163" s="231">
        <f>ROUND(E163*U163,2)</f>
        <v>643.99</v>
      </c>
      <c r="W163" s="231"/>
      <c r="X163" s="231" t="s">
        <v>122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123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63" t="s">
        <v>214</v>
      </c>
      <c r="D164" s="233"/>
      <c r="E164" s="234">
        <v>60.6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125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63" t="s">
        <v>215</v>
      </c>
      <c r="D165" s="233"/>
      <c r="E165" s="234">
        <v>74.400000000000006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125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63" t="s">
        <v>216</v>
      </c>
      <c r="D166" s="233"/>
      <c r="E166" s="234">
        <v>44.55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125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64" t="s">
        <v>134</v>
      </c>
      <c r="D167" s="235"/>
      <c r="E167" s="236">
        <v>179.55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125</v>
      </c>
      <c r="AH167" s="211">
        <v>1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63" t="s">
        <v>289</v>
      </c>
      <c r="D168" s="233"/>
      <c r="E168" s="234"/>
      <c r="F168" s="231"/>
      <c r="G168" s="23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125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63" t="s">
        <v>217</v>
      </c>
      <c r="D169" s="233"/>
      <c r="E169" s="234">
        <v>55.4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125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63" t="s">
        <v>218</v>
      </c>
      <c r="D170" s="233"/>
      <c r="E170" s="234">
        <v>44.9</v>
      </c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125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64" t="s">
        <v>134</v>
      </c>
      <c r="D171" s="235"/>
      <c r="E171" s="236">
        <v>100.3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125</v>
      </c>
      <c r="AH171" s="211">
        <v>1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63" t="s">
        <v>290</v>
      </c>
      <c r="D172" s="233"/>
      <c r="E172" s="234">
        <v>71.819999999999993</v>
      </c>
      <c r="F172" s="231"/>
      <c r="G172" s="231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125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63" t="s">
        <v>291</v>
      </c>
      <c r="D173" s="233"/>
      <c r="E173" s="234">
        <v>30.78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125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28"/>
      <c r="B174" s="229"/>
      <c r="C174" s="263" t="s">
        <v>292</v>
      </c>
      <c r="D174" s="233"/>
      <c r="E174" s="234">
        <v>54.34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125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63" t="s">
        <v>219</v>
      </c>
      <c r="D175" s="233"/>
      <c r="E175" s="234">
        <v>68.78</v>
      </c>
      <c r="F175" s="231"/>
      <c r="G175" s="231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125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63" t="s">
        <v>220</v>
      </c>
      <c r="D176" s="233"/>
      <c r="E176" s="234">
        <v>110.2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125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63" t="s">
        <v>221</v>
      </c>
      <c r="D177" s="233"/>
      <c r="E177" s="234">
        <v>22.4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125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3" t="s">
        <v>222</v>
      </c>
      <c r="D178" s="233"/>
      <c r="E178" s="234">
        <v>3.29</v>
      </c>
      <c r="F178" s="231"/>
      <c r="G178" s="231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125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63" t="s">
        <v>223</v>
      </c>
      <c r="D179" s="233"/>
      <c r="E179" s="234">
        <v>12.285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125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63" t="s">
        <v>293</v>
      </c>
      <c r="D180" s="233"/>
      <c r="E180" s="234">
        <v>82.84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125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28"/>
      <c r="B181" s="229"/>
      <c r="C181" s="263" t="s">
        <v>294</v>
      </c>
      <c r="D181" s="233"/>
      <c r="E181" s="234">
        <v>120.84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125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63" t="s">
        <v>295</v>
      </c>
      <c r="D182" s="233"/>
      <c r="E182" s="234">
        <v>87.02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125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28"/>
      <c r="B183" s="229"/>
      <c r="C183" s="264" t="s">
        <v>134</v>
      </c>
      <c r="D183" s="235"/>
      <c r="E183" s="236">
        <v>664.59500000000003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125</v>
      </c>
      <c r="AH183" s="211">
        <v>1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63" t="s">
        <v>224</v>
      </c>
      <c r="D184" s="233"/>
      <c r="E184" s="234">
        <v>27.3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125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63" t="s">
        <v>225</v>
      </c>
      <c r="D185" s="233"/>
      <c r="E185" s="234">
        <v>2.7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125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28"/>
      <c r="B186" s="229"/>
      <c r="C186" s="263" t="s">
        <v>226</v>
      </c>
      <c r="D186" s="233"/>
      <c r="E186" s="234">
        <v>4.5</v>
      </c>
      <c r="F186" s="231"/>
      <c r="G186" s="231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125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63" t="s">
        <v>227</v>
      </c>
      <c r="D187" s="233"/>
      <c r="E187" s="234">
        <v>4.0999999999999996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125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28"/>
      <c r="B188" s="229"/>
      <c r="C188" s="263" t="s">
        <v>228</v>
      </c>
      <c r="D188" s="233"/>
      <c r="E188" s="234">
        <v>4.3499999999999996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125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28"/>
      <c r="B189" s="229"/>
      <c r="C189" s="263" t="s">
        <v>229</v>
      </c>
      <c r="D189" s="233"/>
      <c r="E189" s="234">
        <v>4.2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125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28"/>
      <c r="B190" s="229"/>
      <c r="C190" s="263" t="s">
        <v>230</v>
      </c>
      <c r="D190" s="233"/>
      <c r="E190" s="234">
        <v>3.7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125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28"/>
      <c r="B191" s="229"/>
      <c r="C191" s="263" t="s">
        <v>231</v>
      </c>
      <c r="D191" s="233"/>
      <c r="E191" s="234">
        <v>2.8</v>
      </c>
      <c r="F191" s="231"/>
      <c r="G191" s="231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125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63" t="s">
        <v>232</v>
      </c>
      <c r="D192" s="233"/>
      <c r="E192" s="234">
        <v>1.8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125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63" t="s">
        <v>233</v>
      </c>
      <c r="D193" s="233"/>
      <c r="E193" s="234">
        <v>8.85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125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63" t="s">
        <v>234</v>
      </c>
      <c r="D194" s="233"/>
      <c r="E194" s="234">
        <v>11.9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125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28"/>
      <c r="B195" s="229"/>
      <c r="C195" s="263" t="s">
        <v>235</v>
      </c>
      <c r="D195" s="233"/>
      <c r="E195" s="234">
        <v>23.05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125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63" t="s">
        <v>236</v>
      </c>
      <c r="D196" s="233"/>
      <c r="E196" s="234">
        <v>5.45</v>
      </c>
      <c r="F196" s="231"/>
      <c r="G196" s="231"/>
      <c r="H196" s="231"/>
      <c r="I196" s="231"/>
      <c r="J196" s="231"/>
      <c r="K196" s="231"/>
      <c r="L196" s="231"/>
      <c r="M196" s="231"/>
      <c r="N196" s="230"/>
      <c r="O196" s="230"/>
      <c r="P196" s="230"/>
      <c r="Q196" s="230"/>
      <c r="R196" s="231"/>
      <c r="S196" s="231"/>
      <c r="T196" s="231"/>
      <c r="U196" s="231"/>
      <c r="V196" s="231"/>
      <c r="W196" s="231"/>
      <c r="X196" s="231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125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28"/>
      <c r="B197" s="229"/>
      <c r="C197" s="263" t="s">
        <v>237</v>
      </c>
      <c r="D197" s="233"/>
      <c r="E197" s="234">
        <v>17.100000000000001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125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63" t="s">
        <v>238</v>
      </c>
      <c r="D198" s="233"/>
      <c r="E198" s="234">
        <v>5.4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125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63" t="s">
        <v>239</v>
      </c>
      <c r="D199" s="233"/>
      <c r="E199" s="234">
        <v>2.35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125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63" t="s">
        <v>240</v>
      </c>
      <c r="D200" s="233"/>
      <c r="E200" s="234">
        <v>2.4500000000000002</v>
      </c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125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28"/>
      <c r="B201" s="229"/>
      <c r="C201" s="263" t="s">
        <v>241</v>
      </c>
      <c r="D201" s="233"/>
      <c r="E201" s="234">
        <v>6.35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125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/>
      <c r="B202" s="229"/>
      <c r="C202" s="263" t="s">
        <v>242</v>
      </c>
      <c r="D202" s="233"/>
      <c r="E202" s="234">
        <v>34.799999999999997</v>
      </c>
      <c r="F202" s="231"/>
      <c r="G202" s="231"/>
      <c r="H202" s="231"/>
      <c r="I202" s="231"/>
      <c r="J202" s="231"/>
      <c r="K202" s="231"/>
      <c r="L202" s="231"/>
      <c r="M202" s="231"/>
      <c r="N202" s="230"/>
      <c r="O202" s="230"/>
      <c r="P202" s="230"/>
      <c r="Q202" s="230"/>
      <c r="R202" s="231"/>
      <c r="S202" s="231"/>
      <c r="T202" s="231"/>
      <c r="U202" s="231"/>
      <c r="V202" s="231"/>
      <c r="W202" s="231"/>
      <c r="X202" s="231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125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28"/>
      <c r="B203" s="229"/>
      <c r="C203" s="263" t="s">
        <v>243</v>
      </c>
      <c r="D203" s="233"/>
      <c r="E203" s="234">
        <v>24.8</v>
      </c>
      <c r="F203" s="231"/>
      <c r="G203" s="231"/>
      <c r="H203" s="231"/>
      <c r="I203" s="231"/>
      <c r="J203" s="231"/>
      <c r="K203" s="231"/>
      <c r="L203" s="231"/>
      <c r="M203" s="231"/>
      <c r="N203" s="230"/>
      <c r="O203" s="230"/>
      <c r="P203" s="230"/>
      <c r="Q203" s="230"/>
      <c r="R203" s="231"/>
      <c r="S203" s="231"/>
      <c r="T203" s="231"/>
      <c r="U203" s="231"/>
      <c r="V203" s="231"/>
      <c r="W203" s="231"/>
      <c r="X203" s="231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125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28"/>
      <c r="B204" s="229"/>
      <c r="C204" s="263" t="s">
        <v>244</v>
      </c>
      <c r="D204" s="233"/>
      <c r="E204" s="234">
        <v>5.05</v>
      </c>
      <c r="F204" s="231"/>
      <c r="G204" s="231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125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28"/>
      <c r="B205" s="229"/>
      <c r="C205" s="263" t="s">
        <v>245</v>
      </c>
      <c r="D205" s="233"/>
      <c r="E205" s="234">
        <v>14.1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125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28"/>
      <c r="B206" s="229"/>
      <c r="C206" s="263" t="s">
        <v>246</v>
      </c>
      <c r="D206" s="233"/>
      <c r="E206" s="234">
        <v>10.199999999999999</v>
      </c>
      <c r="F206" s="231"/>
      <c r="G206" s="231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125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28"/>
      <c r="B207" s="229"/>
      <c r="C207" s="263" t="s">
        <v>247</v>
      </c>
      <c r="D207" s="233"/>
      <c r="E207" s="234">
        <v>12.6</v>
      </c>
      <c r="F207" s="231"/>
      <c r="G207" s="23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125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28"/>
      <c r="B208" s="229"/>
      <c r="C208" s="263" t="s">
        <v>248</v>
      </c>
      <c r="D208" s="233"/>
      <c r="E208" s="234">
        <v>5.85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125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28"/>
      <c r="B209" s="229"/>
      <c r="C209" s="263" t="s">
        <v>249</v>
      </c>
      <c r="D209" s="233"/>
      <c r="E209" s="234">
        <v>17.55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125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28"/>
      <c r="B210" s="229"/>
      <c r="C210" s="263" t="s">
        <v>250</v>
      </c>
      <c r="D210" s="233"/>
      <c r="E210" s="234">
        <v>21.6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125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28"/>
      <c r="B211" s="229"/>
      <c r="C211" s="263" t="s">
        <v>251</v>
      </c>
      <c r="D211" s="233"/>
      <c r="E211" s="234">
        <v>10.85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125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28"/>
      <c r="B212" s="229"/>
      <c r="C212" s="263" t="s">
        <v>252</v>
      </c>
      <c r="D212" s="233"/>
      <c r="E212" s="234">
        <v>4.6500000000000004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125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28"/>
      <c r="B213" s="229"/>
      <c r="C213" s="263" t="s">
        <v>253</v>
      </c>
      <c r="D213" s="233"/>
      <c r="E213" s="234">
        <v>1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125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28"/>
      <c r="B214" s="229"/>
      <c r="C214" s="263" t="s">
        <v>254</v>
      </c>
      <c r="D214" s="233"/>
      <c r="E214" s="234">
        <v>0.45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125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28"/>
      <c r="B215" s="229"/>
      <c r="C215" s="263" t="s">
        <v>255</v>
      </c>
      <c r="D215" s="233"/>
      <c r="E215" s="234">
        <v>6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125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28"/>
      <c r="B216" s="229"/>
      <c r="C216" s="263" t="s">
        <v>256</v>
      </c>
      <c r="D216" s="233"/>
      <c r="E216" s="234">
        <v>20.9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125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28"/>
      <c r="B217" s="229"/>
      <c r="C217" s="263" t="s">
        <v>257</v>
      </c>
      <c r="D217" s="233"/>
      <c r="E217" s="234">
        <v>8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125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28"/>
      <c r="B218" s="229"/>
      <c r="C218" s="263" t="s">
        <v>258</v>
      </c>
      <c r="D218" s="233"/>
      <c r="E218" s="234">
        <v>7.05</v>
      </c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125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28"/>
      <c r="B219" s="229"/>
      <c r="C219" s="263" t="s">
        <v>259</v>
      </c>
      <c r="D219" s="233"/>
      <c r="E219" s="234">
        <v>9.0500000000000007</v>
      </c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125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28"/>
      <c r="B220" s="229"/>
      <c r="C220" s="263" t="s">
        <v>260</v>
      </c>
      <c r="D220" s="233"/>
      <c r="E220" s="234">
        <v>12.45</v>
      </c>
      <c r="F220" s="231"/>
      <c r="G220" s="231"/>
      <c r="H220" s="231"/>
      <c r="I220" s="231"/>
      <c r="J220" s="231"/>
      <c r="K220" s="231"/>
      <c r="L220" s="231"/>
      <c r="M220" s="231"/>
      <c r="N220" s="230"/>
      <c r="O220" s="230"/>
      <c r="P220" s="230"/>
      <c r="Q220" s="230"/>
      <c r="R220" s="231"/>
      <c r="S220" s="231"/>
      <c r="T220" s="231"/>
      <c r="U220" s="231"/>
      <c r="V220" s="231"/>
      <c r="W220" s="231"/>
      <c r="X220" s="23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125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28"/>
      <c r="B221" s="229"/>
      <c r="C221" s="263" t="s">
        <v>261</v>
      </c>
      <c r="D221" s="233"/>
      <c r="E221" s="234">
        <v>31.9</v>
      </c>
      <c r="F221" s="231"/>
      <c r="G221" s="231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125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28"/>
      <c r="B222" s="229"/>
      <c r="C222" s="264" t="s">
        <v>134</v>
      </c>
      <c r="D222" s="235"/>
      <c r="E222" s="236">
        <v>397.2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125</v>
      </c>
      <c r="AH222" s="211">
        <v>1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x14ac:dyDescent="0.2">
      <c r="A223" s="239" t="s">
        <v>116</v>
      </c>
      <c r="B223" s="240" t="s">
        <v>66</v>
      </c>
      <c r="C223" s="261" t="s">
        <v>67</v>
      </c>
      <c r="D223" s="241"/>
      <c r="E223" s="242"/>
      <c r="F223" s="243"/>
      <c r="G223" s="244">
        <f>SUMIF(AG224:AG235,"&lt;&gt;NOR",G224:G235)</f>
        <v>0</v>
      </c>
      <c r="H223" s="238"/>
      <c r="I223" s="238">
        <f>SUM(I224:I235)</f>
        <v>0</v>
      </c>
      <c r="J223" s="238"/>
      <c r="K223" s="238">
        <f>SUM(K224:K235)</f>
        <v>0</v>
      </c>
      <c r="L223" s="238"/>
      <c r="M223" s="238">
        <f>SUM(M224:M235)</f>
        <v>0</v>
      </c>
      <c r="N223" s="237"/>
      <c r="O223" s="237">
        <f>SUM(O224:O235)</f>
        <v>0</v>
      </c>
      <c r="P223" s="237"/>
      <c r="Q223" s="237">
        <f>SUM(Q224:Q235)</f>
        <v>0</v>
      </c>
      <c r="R223" s="238"/>
      <c r="S223" s="238"/>
      <c r="T223" s="238"/>
      <c r="U223" s="238"/>
      <c r="V223" s="238">
        <f>SUM(V224:V235)</f>
        <v>0</v>
      </c>
      <c r="W223" s="238"/>
      <c r="X223" s="238"/>
      <c r="AG223" t="s">
        <v>117</v>
      </c>
    </row>
    <row r="224" spans="1:60" outlineLevel="1" x14ac:dyDescent="0.2">
      <c r="A224" s="245">
        <v>35</v>
      </c>
      <c r="B224" s="246" t="s">
        <v>296</v>
      </c>
      <c r="C224" s="262" t="s">
        <v>297</v>
      </c>
      <c r="D224" s="247" t="s">
        <v>159</v>
      </c>
      <c r="E224" s="248">
        <v>348.04</v>
      </c>
      <c r="F224" s="249"/>
      <c r="G224" s="250">
        <f>ROUND(E224*F224,2)</f>
        <v>0</v>
      </c>
      <c r="H224" s="232"/>
      <c r="I224" s="231">
        <f>ROUND(E224*H224,2)</f>
        <v>0</v>
      </c>
      <c r="J224" s="232"/>
      <c r="K224" s="231">
        <f>ROUND(E224*J224,2)</f>
        <v>0</v>
      </c>
      <c r="L224" s="231">
        <v>21</v>
      </c>
      <c r="M224" s="231">
        <f>G224*(1+L224/100)</f>
        <v>0</v>
      </c>
      <c r="N224" s="230">
        <v>0</v>
      </c>
      <c r="O224" s="230">
        <f>ROUND(E224*N224,2)</f>
        <v>0</v>
      </c>
      <c r="P224" s="230">
        <v>0</v>
      </c>
      <c r="Q224" s="230">
        <f>ROUND(E224*P224,2)</f>
        <v>0</v>
      </c>
      <c r="R224" s="231"/>
      <c r="S224" s="231" t="s">
        <v>170</v>
      </c>
      <c r="T224" s="231" t="s">
        <v>171</v>
      </c>
      <c r="U224" s="231">
        <v>0</v>
      </c>
      <c r="V224" s="231">
        <f>ROUND(E224*U224,2)</f>
        <v>0</v>
      </c>
      <c r="W224" s="231"/>
      <c r="X224" s="231" t="s">
        <v>122</v>
      </c>
      <c r="Y224" s="211"/>
      <c r="Z224" s="211"/>
      <c r="AA224" s="211"/>
      <c r="AB224" s="211"/>
      <c r="AC224" s="211"/>
      <c r="AD224" s="211"/>
      <c r="AE224" s="211"/>
      <c r="AF224" s="211"/>
      <c r="AG224" s="211" t="s">
        <v>123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28"/>
      <c r="B225" s="229"/>
      <c r="C225" s="266" t="s">
        <v>298</v>
      </c>
      <c r="D225" s="257"/>
      <c r="E225" s="257"/>
      <c r="F225" s="257"/>
      <c r="G225" s="257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164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28"/>
      <c r="B226" s="229"/>
      <c r="C226" s="263" t="s">
        <v>299</v>
      </c>
      <c r="D226" s="233"/>
      <c r="E226" s="234">
        <v>19.899999999999999</v>
      </c>
      <c r="F226" s="231"/>
      <c r="G226" s="231"/>
      <c r="H226" s="231"/>
      <c r="I226" s="231"/>
      <c r="J226" s="231"/>
      <c r="K226" s="231"/>
      <c r="L226" s="231"/>
      <c r="M226" s="231"/>
      <c r="N226" s="230"/>
      <c r="O226" s="230"/>
      <c r="P226" s="230"/>
      <c r="Q226" s="230"/>
      <c r="R226" s="231"/>
      <c r="S226" s="231"/>
      <c r="T226" s="231"/>
      <c r="U226" s="231"/>
      <c r="V226" s="231"/>
      <c r="W226" s="231"/>
      <c r="X226" s="231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125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28"/>
      <c r="B227" s="229"/>
      <c r="C227" s="263" t="s">
        <v>300</v>
      </c>
      <c r="D227" s="233"/>
      <c r="E227" s="234">
        <v>7.21</v>
      </c>
      <c r="F227" s="231"/>
      <c r="G227" s="231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125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28"/>
      <c r="B228" s="229"/>
      <c r="C228" s="263" t="s">
        <v>301</v>
      </c>
      <c r="D228" s="233"/>
      <c r="E228" s="234">
        <v>8.23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125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28"/>
      <c r="B229" s="229"/>
      <c r="C229" s="263" t="s">
        <v>302</v>
      </c>
      <c r="D229" s="233"/>
      <c r="E229" s="234">
        <v>11.94</v>
      </c>
      <c r="F229" s="231"/>
      <c r="G229" s="231"/>
      <c r="H229" s="231"/>
      <c r="I229" s="231"/>
      <c r="J229" s="231"/>
      <c r="K229" s="231"/>
      <c r="L229" s="231"/>
      <c r="M229" s="231"/>
      <c r="N229" s="230"/>
      <c r="O229" s="230"/>
      <c r="P229" s="230"/>
      <c r="Q229" s="230"/>
      <c r="R229" s="231"/>
      <c r="S229" s="231"/>
      <c r="T229" s="231"/>
      <c r="U229" s="231"/>
      <c r="V229" s="231"/>
      <c r="W229" s="231"/>
      <c r="X229" s="231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125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28"/>
      <c r="B230" s="229"/>
      <c r="C230" s="263" t="s">
        <v>303</v>
      </c>
      <c r="D230" s="233"/>
      <c r="E230" s="234">
        <v>19.59</v>
      </c>
      <c r="F230" s="231"/>
      <c r="G230" s="231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125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28"/>
      <c r="B231" s="229"/>
      <c r="C231" s="263" t="s">
        <v>304</v>
      </c>
      <c r="D231" s="233"/>
      <c r="E231" s="234">
        <v>37.590000000000003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125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28"/>
      <c r="B232" s="229"/>
      <c r="C232" s="263" t="s">
        <v>305</v>
      </c>
      <c r="D232" s="233"/>
      <c r="E232" s="234">
        <v>166.52</v>
      </c>
      <c r="F232" s="231"/>
      <c r="G232" s="231"/>
      <c r="H232" s="231"/>
      <c r="I232" s="231"/>
      <c r="J232" s="231"/>
      <c r="K232" s="231"/>
      <c r="L232" s="231"/>
      <c r="M232" s="231"/>
      <c r="N232" s="230"/>
      <c r="O232" s="230"/>
      <c r="P232" s="230"/>
      <c r="Q232" s="230"/>
      <c r="R232" s="231"/>
      <c r="S232" s="231"/>
      <c r="T232" s="231"/>
      <c r="U232" s="231"/>
      <c r="V232" s="231"/>
      <c r="W232" s="231"/>
      <c r="X232" s="231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125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28"/>
      <c r="B233" s="229"/>
      <c r="C233" s="263" t="s">
        <v>306</v>
      </c>
      <c r="D233" s="233"/>
      <c r="E233" s="234">
        <v>26.79</v>
      </c>
      <c r="F233" s="231"/>
      <c r="G233" s="231"/>
      <c r="H233" s="231"/>
      <c r="I233" s="231"/>
      <c r="J233" s="231"/>
      <c r="K233" s="231"/>
      <c r="L233" s="231"/>
      <c r="M233" s="231"/>
      <c r="N233" s="230"/>
      <c r="O233" s="230"/>
      <c r="P233" s="230"/>
      <c r="Q233" s="230"/>
      <c r="R233" s="231"/>
      <c r="S233" s="231"/>
      <c r="T233" s="231"/>
      <c r="U233" s="231"/>
      <c r="V233" s="231"/>
      <c r="W233" s="231"/>
      <c r="X233" s="23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125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28"/>
      <c r="B234" s="229"/>
      <c r="C234" s="263" t="s">
        <v>307</v>
      </c>
      <c r="D234" s="233"/>
      <c r="E234" s="234">
        <v>32.29</v>
      </c>
      <c r="F234" s="231"/>
      <c r="G234" s="231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125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28"/>
      <c r="B235" s="229"/>
      <c r="C235" s="263" t="s">
        <v>308</v>
      </c>
      <c r="D235" s="233"/>
      <c r="E235" s="234">
        <v>17.98</v>
      </c>
      <c r="F235" s="231"/>
      <c r="G235" s="231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125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x14ac:dyDescent="0.2">
      <c r="A236" s="239" t="s">
        <v>116</v>
      </c>
      <c r="B236" s="240" t="s">
        <v>68</v>
      </c>
      <c r="C236" s="261" t="s">
        <v>69</v>
      </c>
      <c r="D236" s="241"/>
      <c r="E236" s="242"/>
      <c r="F236" s="243"/>
      <c r="G236" s="244">
        <f>SUMIF(AG237:AG240,"&lt;&gt;NOR",G237:G240)</f>
        <v>0</v>
      </c>
      <c r="H236" s="238"/>
      <c r="I236" s="238">
        <f>SUM(I237:I240)</f>
        <v>0</v>
      </c>
      <c r="J236" s="238"/>
      <c r="K236" s="238">
        <f>SUM(K237:K240)</f>
        <v>0</v>
      </c>
      <c r="L236" s="238"/>
      <c r="M236" s="238">
        <f>SUM(M237:M240)</f>
        <v>0</v>
      </c>
      <c r="N236" s="237"/>
      <c r="O236" s="237">
        <f>SUM(O237:O240)</f>
        <v>0.02</v>
      </c>
      <c r="P236" s="237"/>
      <c r="Q236" s="237">
        <f>SUM(Q237:Q240)</f>
        <v>0</v>
      </c>
      <c r="R236" s="238"/>
      <c r="S236" s="238"/>
      <c r="T236" s="238"/>
      <c r="U236" s="238"/>
      <c r="V236" s="238">
        <f>SUM(V237:V240)</f>
        <v>10.91</v>
      </c>
      <c r="W236" s="238"/>
      <c r="X236" s="238"/>
      <c r="AG236" t="s">
        <v>117</v>
      </c>
    </row>
    <row r="237" spans="1:60" outlineLevel="1" x14ac:dyDescent="0.2">
      <c r="A237" s="251">
        <v>36</v>
      </c>
      <c r="B237" s="252" t="s">
        <v>309</v>
      </c>
      <c r="C237" s="265" t="s">
        <v>310</v>
      </c>
      <c r="D237" s="253" t="s">
        <v>162</v>
      </c>
      <c r="E237" s="254">
        <v>72.599999999999994</v>
      </c>
      <c r="F237" s="255"/>
      <c r="G237" s="256">
        <f>ROUND(E237*F237,2)</f>
        <v>0</v>
      </c>
      <c r="H237" s="232"/>
      <c r="I237" s="231">
        <f>ROUND(E237*H237,2)</f>
        <v>0</v>
      </c>
      <c r="J237" s="232"/>
      <c r="K237" s="231">
        <f>ROUND(E237*J237,2)</f>
        <v>0</v>
      </c>
      <c r="L237" s="231">
        <v>21</v>
      </c>
      <c r="M237" s="231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1"/>
      <c r="S237" s="231" t="s">
        <v>121</v>
      </c>
      <c r="T237" s="231" t="s">
        <v>121</v>
      </c>
      <c r="U237" s="231">
        <v>0.05</v>
      </c>
      <c r="V237" s="231">
        <f>ROUND(E237*U237,2)</f>
        <v>3.63</v>
      </c>
      <c r="W237" s="231"/>
      <c r="X237" s="231" t="s">
        <v>122</v>
      </c>
      <c r="Y237" s="211"/>
      <c r="Z237" s="211"/>
      <c r="AA237" s="211"/>
      <c r="AB237" s="211"/>
      <c r="AC237" s="211"/>
      <c r="AD237" s="211"/>
      <c r="AE237" s="211"/>
      <c r="AF237" s="211"/>
      <c r="AG237" s="211" t="s">
        <v>123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ht="22.5" outlineLevel="1" x14ac:dyDescent="0.2">
      <c r="A238" s="251">
        <v>37</v>
      </c>
      <c r="B238" s="252" t="s">
        <v>311</v>
      </c>
      <c r="C238" s="265" t="s">
        <v>312</v>
      </c>
      <c r="D238" s="253" t="s">
        <v>183</v>
      </c>
      <c r="E238" s="254">
        <v>4</v>
      </c>
      <c r="F238" s="255"/>
      <c r="G238" s="256">
        <f>ROUND(E238*F238,2)</f>
        <v>0</v>
      </c>
      <c r="H238" s="232"/>
      <c r="I238" s="231">
        <f>ROUND(E238*H238,2)</f>
        <v>0</v>
      </c>
      <c r="J238" s="232"/>
      <c r="K238" s="231">
        <f>ROUND(E238*J238,2)</f>
        <v>0</v>
      </c>
      <c r="L238" s="231">
        <v>21</v>
      </c>
      <c r="M238" s="231">
        <f>G238*(1+L238/100)</f>
        <v>0</v>
      </c>
      <c r="N238" s="230">
        <v>0</v>
      </c>
      <c r="O238" s="230">
        <f>ROUND(E238*N238,2)</f>
        <v>0</v>
      </c>
      <c r="P238" s="230">
        <v>0</v>
      </c>
      <c r="Q238" s="230">
        <f>ROUND(E238*P238,2)</f>
        <v>0</v>
      </c>
      <c r="R238" s="231"/>
      <c r="S238" s="231" t="s">
        <v>121</v>
      </c>
      <c r="T238" s="231" t="s">
        <v>121</v>
      </c>
      <c r="U238" s="231">
        <v>1.1399999999999999</v>
      </c>
      <c r="V238" s="231">
        <f>ROUND(E238*U238,2)</f>
        <v>4.5599999999999996</v>
      </c>
      <c r="W238" s="231"/>
      <c r="X238" s="231" t="s">
        <v>122</v>
      </c>
      <c r="Y238" s="211"/>
      <c r="Z238" s="211"/>
      <c r="AA238" s="211"/>
      <c r="AB238" s="211"/>
      <c r="AC238" s="211"/>
      <c r="AD238" s="211"/>
      <c r="AE238" s="211"/>
      <c r="AF238" s="211"/>
      <c r="AG238" s="211" t="s">
        <v>123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51">
        <v>38</v>
      </c>
      <c r="B239" s="252" t="s">
        <v>313</v>
      </c>
      <c r="C239" s="265" t="s">
        <v>314</v>
      </c>
      <c r="D239" s="253" t="s">
        <v>183</v>
      </c>
      <c r="E239" s="254">
        <v>4</v>
      </c>
      <c r="F239" s="255"/>
      <c r="G239" s="256">
        <f>ROUND(E239*F239,2)</f>
        <v>0</v>
      </c>
      <c r="H239" s="232"/>
      <c r="I239" s="231">
        <f>ROUND(E239*H239,2)</f>
        <v>0</v>
      </c>
      <c r="J239" s="232"/>
      <c r="K239" s="231">
        <f>ROUND(E239*J239,2)</f>
        <v>0</v>
      </c>
      <c r="L239" s="231">
        <v>21</v>
      </c>
      <c r="M239" s="231">
        <f>G239*(1+L239/100)</f>
        <v>0</v>
      </c>
      <c r="N239" s="230">
        <v>4.6800000000000001E-3</v>
      </c>
      <c r="O239" s="230">
        <f>ROUND(E239*N239,2)</f>
        <v>0.02</v>
      </c>
      <c r="P239" s="230">
        <v>0</v>
      </c>
      <c r="Q239" s="230">
        <f>ROUND(E239*P239,2)</f>
        <v>0</v>
      </c>
      <c r="R239" s="231"/>
      <c r="S239" s="231" t="s">
        <v>121</v>
      </c>
      <c r="T239" s="231" t="s">
        <v>121</v>
      </c>
      <c r="U239" s="231">
        <v>0.68</v>
      </c>
      <c r="V239" s="231">
        <f>ROUND(E239*U239,2)</f>
        <v>2.72</v>
      </c>
      <c r="W239" s="231"/>
      <c r="X239" s="231" t="s">
        <v>122</v>
      </c>
      <c r="Y239" s="211"/>
      <c r="Z239" s="211"/>
      <c r="AA239" s="211"/>
      <c r="AB239" s="211"/>
      <c r="AC239" s="211"/>
      <c r="AD239" s="211"/>
      <c r="AE239" s="211"/>
      <c r="AF239" s="211"/>
      <c r="AG239" s="211" t="s">
        <v>123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51">
        <v>39</v>
      </c>
      <c r="B240" s="252" t="s">
        <v>315</v>
      </c>
      <c r="C240" s="265" t="s">
        <v>316</v>
      </c>
      <c r="D240" s="253" t="s">
        <v>317</v>
      </c>
      <c r="E240" s="254">
        <v>3</v>
      </c>
      <c r="F240" s="255"/>
      <c r="G240" s="256">
        <f>ROUND(E240*F240,2)</f>
        <v>0</v>
      </c>
      <c r="H240" s="232"/>
      <c r="I240" s="231">
        <f>ROUND(E240*H240,2)</f>
        <v>0</v>
      </c>
      <c r="J240" s="232"/>
      <c r="K240" s="231">
        <f>ROUND(E240*J240,2)</f>
        <v>0</v>
      </c>
      <c r="L240" s="231">
        <v>21</v>
      </c>
      <c r="M240" s="231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1"/>
      <c r="S240" s="231" t="s">
        <v>170</v>
      </c>
      <c r="T240" s="231" t="s">
        <v>171</v>
      </c>
      <c r="U240" s="231">
        <v>0</v>
      </c>
      <c r="V240" s="231">
        <f>ROUND(E240*U240,2)</f>
        <v>0</v>
      </c>
      <c r="W240" s="231"/>
      <c r="X240" s="231" t="s">
        <v>122</v>
      </c>
      <c r="Y240" s="211"/>
      <c r="Z240" s="211"/>
      <c r="AA240" s="211"/>
      <c r="AB240" s="211"/>
      <c r="AC240" s="211"/>
      <c r="AD240" s="211"/>
      <c r="AE240" s="211"/>
      <c r="AF240" s="211"/>
      <c r="AG240" s="211" t="s">
        <v>123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x14ac:dyDescent="0.2">
      <c r="A241" s="239" t="s">
        <v>116</v>
      </c>
      <c r="B241" s="240" t="s">
        <v>70</v>
      </c>
      <c r="C241" s="261" t="s">
        <v>71</v>
      </c>
      <c r="D241" s="241"/>
      <c r="E241" s="242"/>
      <c r="F241" s="243"/>
      <c r="G241" s="244">
        <f>SUMIF(AG242:AG250,"&lt;&gt;NOR",G242:G250)</f>
        <v>0</v>
      </c>
      <c r="H241" s="238"/>
      <c r="I241" s="238">
        <f>SUM(I242:I250)</f>
        <v>0</v>
      </c>
      <c r="J241" s="238"/>
      <c r="K241" s="238">
        <f>SUM(K242:K250)</f>
        <v>0</v>
      </c>
      <c r="L241" s="238"/>
      <c r="M241" s="238">
        <f>SUM(M242:M250)</f>
        <v>0</v>
      </c>
      <c r="N241" s="237"/>
      <c r="O241" s="237">
        <f>SUM(O242:O250)</f>
        <v>0</v>
      </c>
      <c r="P241" s="237"/>
      <c r="Q241" s="237">
        <f>SUM(Q242:Q250)</f>
        <v>0</v>
      </c>
      <c r="R241" s="238"/>
      <c r="S241" s="238"/>
      <c r="T241" s="238"/>
      <c r="U241" s="238"/>
      <c r="V241" s="238">
        <f>SUM(V242:V250)</f>
        <v>318.01</v>
      </c>
      <c r="W241" s="238"/>
      <c r="X241" s="238"/>
      <c r="AG241" t="s">
        <v>117</v>
      </c>
    </row>
    <row r="242" spans="1:60" ht="33.75" outlineLevel="1" x14ac:dyDescent="0.2">
      <c r="A242" s="251">
        <v>40</v>
      </c>
      <c r="B242" s="252" t="s">
        <v>318</v>
      </c>
      <c r="C242" s="265" t="s">
        <v>319</v>
      </c>
      <c r="D242" s="253" t="s">
        <v>320</v>
      </c>
      <c r="E242" s="254">
        <v>140</v>
      </c>
      <c r="F242" s="255"/>
      <c r="G242" s="256">
        <f>ROUND(E242*F242,2)</f>
        <v>0</v>
      </c>
      <c r="H242" s="232"/>
      <c r="I242" s="231">
        <f>ROUND(E242*H242,2)</f>
        <v>0</v>
      </c>
      <c r="J242" s="232"/>
      <c r="K242" s="231">
        <f>ROUND(E242*J242,2)</f>
        <v>0</v>
      </c>
      <c r="L242" s="231">
        <v>21</v>
      </c>
      <c r="M242" s="231">
        <f>G242*(1+L242/100)</f>
        <v>0</v>
      </c>
      <c r="N242" s="230">
        <v>0</v>
      </c>
      <c r="O242" s="230">
        <f>ROUND(E242*N242,2)</f>
        <v>0</v>
      </c>
      <c r="P242" s="230">
        <v>0</v>
      </c>
      <c r="Q242" s="230">
        <f>ROUND(E242*P242,2)</f>
        <v>0</v>
      </c>
      <c r="R242" s="231"/>
      <c r="S242" s="231" t="s">
        <v>121</v>
      </c>
      <c r="T242" s="231" t="s">
        <v>121</v>
      </c>
      <c r="U242" s="231">
        <v>1</v>
      </c>
      <c r="V242" s="231">
        <f>ROUND(E242*U242,2)</f>
        <v>140</v>
      </c>
      <c r="W242" s="231"/>
      <c r="X242" s="231" t="s">
        <v>122</v>
      </c>
      <c r="Y242" s="211"/>
      <c r="Z242" s="211"/>
      <c r="AA242" s="211"/>
      <c r="AB242" s="211"/>
      <c r="AC242" s="211"/>
      <c r="AD242" s="211"/>
      <c r="AE242" s="211"/>
      <c r="AF242" s="211"/>
      <c r="AG242" s="211" t="s">
        <v>123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ht="33.75" outlineLevel="1" x14ac:dyDescent="0.2">
      <c r="A243" s="251">
        <v>41</v>
      </c>
      <c r="B243" s="252" t="s">
        <v>321</v>
      </c>
      <c r="C243" s="265" t="s">
        <v>322</v>
      </c>
      <c r="D243" s="253" t="s">
        <v>320</v>
      </c>
      <c r="E243" s="254">
        <v>35</v>
      </c>
      <c r="F243" s="255"/>
      <c r="G243" s="256">
        <f>ROUND(E243*F243,2)</f>
        <v>0</v>
      </c>
      <c r="H243" s="232"/>
      <c r="I243" s="231">
        <f>ROUND(E243*H243,2)</f>
        <v>0</v>
      </c>
      <c r="J243" s="232"/>
      <c r="K243" s="231">
        <f>ROUND(E243*J243,2)</f>
        <v>0</v>
      </c>
      <c r="L243" s="231">
        <v>21</v>
      </c>
      <c r="M243" s="231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1"/>
      <c r="S243" s="231" t="s">
        <v>121</v>
      </c>
      <c r="T243" s="231" t="s">
        <v>121</v>
      </c>
      <c r="U243" s="231">
        <v>1</v>
      </c>
      <c r="V243" s="231">
        <f>ROUND(E243*U243,2)</f>
        <v>35</v>
      </c>
      <c r="W243" s="231"/>
      <c r="X243" s="231" t="s">
        <v>122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123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ht="22.5" outlineLevel="1" x14ac:dyDescent="0.2">
      <c r="A244" s="245">
        <v>42</v>
      </c>
      <c r="B244" s="246" t="s">
        <v>323</v>
      </c>
      <c r="C244" s="262" t="s">
        <v>324</v>
      </c>
      <c r="D244" s="247" t="s">
        <v>159</v>
      </c>
      <c r="E244" s="248">
        <v>44.16</v>
      </c>
      <c r="F244" s="249"/>
      <c r="G244" s="250">
        <f>ROUND(E244*F244,2)</f>
        <v>0</v>
      </c>
      <c r="H244" s="232"/>
      <c r="I244" s="231">
        <f>ROUND(E244*H244,2)</f>
        <v>0</v>
      </c>
      <c r="J244" s="232"/>
      <c r="K244" s="231">
        <f>ROUND(E244*J244,2)</f>
        <v>0</v>
      </c>
      <c r="L244" s="231">
        <v>21</v>
      </c>
      <c r="M244" s="231">
        <f>G244*(1+L244/100)</f>
        <v>0</v>
      </c>
      <c r="N244" s="230">
        <v>8.0000000000000007E-5</v>
      </c>
      <c r="O244" s="230">
        <f>ROUND(E244*N244,2)</f>
        <v>0</v>
      </c>
      <c r="P244" s="230">
        <v>0</v>
      </c>
      <c r="Q244" s="230">
        <f>ROUND(E244*P244,2)</f>
        <v>0</v>
      </c>
      <c r="R244" s="231"/>
      <c r="S244" s="231" t="s">
        <v>121</v>
      </c>
      <c r="T244" s="231" t="s">
        <v>121</v>
      </c>
      <c r="U244" s="231">
        <v>0.34</v>
      </c>
      <c r="V244" s="231">
        <f>ROUND(E244*U244,2)</f>
        <v>15.01</v>
      </c>
      <c r="W244" s="231"/>
      <c r="X244" s="231" t="s">
        <v>122</v>
      </c>
      <c r="Y244" s="211"/>
      <c r="Z244" s="211"/>
      <c r="AA244" s="211"/>
      <c r="AB244" s="211"/>
      <c r="AC244" s="211"/>
      <c r="AD244" s="211"/>
      <c r="AE244" s="211"/>
      <c r="AF244" s="211"/>
      <c r="AG244" s="211" t="s">
        <v>123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28"/>
      <c r="B245" s="229"/>
      <c r="C245" s="263" t="s">
        <v>325</v>
      </c>
      <c r="D245" s="233"/>
      <c r="E245" s="234">
        <v>12.87</v>
      </c>
      <c r="F245" s="231"/>
      <c r="G245" s="231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125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28"/>
      <c r="B246" s="229"/>
      <c r="C246" s="263" t="s">
        <v>326</v>
      </c>
      <c r="D246" s="233"/>
      <c r="E246" s="234">
        <v>19.260000000000002</v>
      </c>
      <c r="F246" s="231"/>
      <c r="G246" s="231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125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28"/>
      <c r="B247" s="229"/>
      <c r="C247" s="263" t="s">
        <v>327</v>
      </c>
      <c r="D247" s="233"/>
      <c r="E247" s="234">
        <v>12.03</v>
      </c>
      <c r="F247" s="231"/>
      <c r="G247" s="231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125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22.5" outlineLevel="1" x14ac:dyDescent="0.2">
      <c r="A248" s="251">
        <v>43</v>
      </c>
      <c r="B248" s="252" t="s">
        <v>328</v>
      </c>
      <c r="C248" s="265" t="s">
        <v>329</v>
      </c>
      <c r="D248" s="253" t="s">
        <v>320</v>
      </c>
      <c r="E248" s="254">
        <v>75</v>
      </c>
      <c r="F248" s="255"/>
      <c r="G248" s="256">
        <f>ROUND(E248*F248,2)</f>
        <v>0</v>
      </c>
      <c r="H248" s="232"/>
      <c r="I248" s="231">
        <f>ROUND(E248*H248,2)</f>
        <v>0</v>
      </c>
      <c r="J248" s="232"/>
      <c r="K248" s="231">
        <f>ROUND(E248*J248,2)</f>
        <v>0</v>
      </c>
      <c r="L248" s="231">
        <v>21</v>
      </c>
      <c r="M248" s="231">
        <f>G248*(1+L248/100)</f>
        <v>0</v>
      </c>
      <c r="N248" s="230">
        <v>0</v>
      </c>
      <c r="O248" s="230">
        <f>ROUND(E248*N248,2)</f>
        <v>0</v>
      </c>
      <c r="P248" s="230">
        <v>0</v>
      </c>
      <c r="Q248" s="230">
        <f>ROUND(E248*P248,2)</f>
        <v>0</v>
      </c>
      <c r="R248" s="231"/>
      <c r="S248" s="231" t="s">
        <v>121</v>
      </c>
      <c r="T248" s="231" t="s">
        <v>121</v>
      </c>
      <c r="U248" s="231">
        <v>1</v>
      </c>
      <c r="V248" s="231">
        <f>ROUND(E248*U248,2)</f>
        <v>75</v>
      </c>
      <c r="W248" s="231"/>
      <c r="X248" s="231" t="s">
        <v>122</v>
      </c>
      <c r="Y248" s="211"/>
      <c r="Z248" s="211"/>
      <c r="AA248" s="211"/>
      <c r="AB248" s="211"/>
      <c r="AC248" s="211"/>
      <c r="AD248" s="211"/>
      <c r="AE248" s="211"/>
      <c r="AF248" s="211"/>
      <c r="AG248" s="211" t="s">
        <v>123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ht="33.75" outlineLevel="1" x14ac:dyDescent="0.2">
      <c r="A249" s="251">
        <v>44</v>
      </c>
      <c r="B249" s="252" t="s">
        <v>330</v>
      </c>
      <c r="C249" s="265" t="s">
        <v>331</v>
      </c>
      <c r="D249" s="253" t="s">
        <v>320</v>
      </c>
      <c r="E249" s="254">
        <v>53</v>
      </c>
      <c r="F249" s="255"/>
      <c r="G249" s="256">
        <f>ROUND(E249*F249,2)</f>
        <v>0</v>
      </c>
      <c r="H249" s="232"/>
      <c r="I249" s="231">
        <f>ROUND(E249*H249,2)</f>
        <v>0</v>
      </c>
      <c r="J249" s="232"/>
      <c r="K249" s="231">
        <f>ROUND(E249*J249,2)</f>
        <v>0</v>
      </c>
      <c r="L249" s="231">
        <v>21</v>
      </c>
      <c r="M249" s="231">
        <f>G249*(1+L249/100)</f>
        <v>0</v>
      </c>
      <c r="N249" s="230">
        <v>0</v>
      </c>
      <c r="O249" s="230">
        <f>ROUND(E249*N249,2)</f>
        <v>0</v>
      </c>
      <c r="P249" s="230">
        <v>0</v>
      </c>
      <c r="Q249" s="230">
        <f>ROUND(E249*P249,2)</f>
        <v>0</v>
      </c>
      <c r="R249" s="231"/>
      <c r="S249" s="231" t="s">
        <v>121</v>
      </c>
      <c r="T249" s="231" t="s">
        <v>121</v>
      </c>
      <c r="U249" s="231">
        <v>1</v>
      </c>
      <c r="V249" s="231">
        <f>ROUND(E249*U249,2)</f>
        <v>53</v>
      </c>
      <c r="W249" s="231"/>
      <c r="X249" s="231" t="s">
        <v>122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123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ht="22.5" outlineLevel="1" x14ac:dyDescent="0.2">
      <c r="A250" s="251">
        <v>45</v>
      </c>
      <c r="B250" s="252" t="s">
        <v>321</v>
      </c>
      <c r="C250" s="265" t="s">
        <v>332</v>
      </c>
      <c r="D250" s="253" t="s">
        <v>320</v>
      </c>
      <c r="E250" s="254">
        <v>22</v>
      </c>
      <c r="F250" s="255"/>
      <c r="G250" s="256">
        <f>ROUND(E250*F250,2)</f>
        <v>0</v>
      </c>
      <c r="H250" s="232"/>
      <c r="I250" s="231">
        <f>ROUND(E250*H250,2)</f>
        <v>0</v>
      </c>
      <c r="J250" s="232"/>
      <c r="K250" s="231">
        <f>ROUND(E250*J250,2)</f>
        <v>0</v>
      </c>
      <c r="L250" s="231">
        <v>21</v>
      </c>
      <c r="M250" s="231">
        <f>G250*(1+L250/100)</f>
        <v>0</v>
      </c>
      <c r="N250" s="230">
        <v>0</v>
      </c>
      <c r="O250" s="230">
        <f>ROUND(E250*N250,2)</f>
        <v>0</v>
      </c>
      <c r="P250" s="230">
        <v>0</v>
      </c>
      <c r="Q250" s="230">
        <f>ROUND(E250*P250,2)</f>
        <v>0</v>
      </c>
      <c r="R250" s="231"/>
      <c r="S250" s="231" t="s">
        <v>121</v>
      </c>
      <c r="T250" s="231" t="s">
        <v>121</v>
      </c>
      <c r="U250" s="231">
        <v>0</v>
      </c>
      <c r="V250" s="231">
        <f>ROUND(E250*U250,2)</f>
        <v>0</v>
      </c>
      <c r="W250" s="231"/>
      <c r="X250" s="231" t="s">
        <v>333</v>
      </c>
      <c r="Y250" s="211"/>
      <c r="Z250" s="211"/>
      <c r="AA250" s="211"/>
      <c r="AB250" s="211"/>
      <c r="AC250" s="211"/>
      <c r="AD250" s="211"/>
      <c r="AE250" s="211"/>
      <c r="AF250" s="211"/>
      <c r="AG250" s="211" t="s">
        <v>334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x14ac:dyDescent="0.2">
      <c r="A251" s="239" t="s">
        <v>116</v>
      </c>
      <c r="B251" s="240" t="s">
        <v>72</v>
      </c>
      <c r="C251" s="261" t="s">
        <v>73</v>
      </c>
      <c r="D251" s="241"/>
      <c r="E251" s="242"/>
      <c r="F251" s="243"/>
      <c r="G251" s="244">
        <f>SUMIF(AG252:AG333,"&lt;&gt;NOR",G252:G333)</f>
        <v>0</v>
      </c>
      <c r="H251" s="238"/>
      <c r="I251" s="238">
        <f>SUM(I252:I333)</f>
        <v>0</v>
      </c>
      <c r="J251" s="238"/>
      <c r="K251" s="238">
        <f>SUM(K252:K333)</f>
        <v>0</v>
      </c>
      <c r="L251" s="238"/>
      <c r="M251" s="238">
        <f>SUM(M252:M333)</f>
        <v>0</v>
      </c>
      <c r="N251" s="237"/>
      <c r="O251" s="237">
        <f>SUM(O252:O333)</f>
        <v>0</v>
      </c>
      <c r="P251" s="237"/>
      <c r="Q251" s="237">
        <f>SUM(Q252:Q333)</f>
        <v>114.66</v>
      </c>
      <c r="R251" s="238"/>
      <c r="S251" s="238"/>
      <c r="T251" s="238"/>
      <c r="U251" s="238"/>
      <c r="V251" s="238">
        <f>SUM(V252:V333)</f>
        <v>2425.5299999999997</v>
      </c>
      <c r="W251" s="238"/>
      <c r="X251" s="238"/>
      <c r="AG251" t="s">
        <v>117</v>
      </c>
    </row>
    <row r="252" spans="1:60" outlineLevel="1" x14ac:dyDescent="0.2">
      <c r="A252" s="245">
        <v>46</v>
      </c>
      <c r="B252" s="246" t="s">
        <v>335</v>
      </c>
      <c r="C252" s="262" t="s">
        <v>336</v>
      </c>
      <c r="D252" s="247" t="s">
        <v>159</v>
      </c>
      <c r="E252" s="248">
        <v>1341.645</v>
      </c>
      <c r="F252" s="249"/>
      <c r="G252" s="250">
        <f>ROUND(E252*F252,2)</f>
        <v>0</v>
      </c>
      <c r="H252" s="232"/>
      <c r="I252" s="231">
        <f>ROUND(E252*H252,2)</f>
        <v>0</v>
      </c>
      <c r="J252" s="232"/>
      <c r="K252" s="231">
        <f>ROUND(E252*J252,2)</f>
        <v>0</v>
      </c>
      <c r="L252" s="231">
        <v>21</v>
      </c>
      <c r="M252" s="231">
        <f>G252*(1+L252/100)</f>
        <v>0</v>
      </c>
      <c r="N252" s="230">
        <v>0</v>
      </c>
      <c r="O252" s="230">
        <f>ROUND(E252*N252,2)</f>
        <v>0</v>
      </c>
      <c r="P252" s="230">
        <v>0</v>
      </c>
      <c r="Q252" s="230">
        <f>ROUND(E252*P252,2)</f>
        <v>0</v>
      </c>
      <c r="R252" s="231"/>
      <c r="S252" s="231" t="s">
        <v>121</v>
      </c>
      <c r="T252" s="231" t="s">
        <v>121</v>
      </c>
      <c r="U252" s="231">
        <v>0.52600000000000002</v>
      </c>
      <c r="V252" s="231">
        <f>ROUND(E252*U252,2)</f>
        <v>705.71</v>
      </c>
      <c r="W252" s="231"/>
      <c r="X252" s="231" t="s">
        <v>122</v>
      </c>
      <c r="Y252" s="211"/>
      <c r="Z252" s="211"/>
      <c r="AA252" s="211"/>
      <c r="AB252" s="211"/>
      <c r="AC252" s="211"/>
      <c r="AD252" s="211"/>
      <c r="AE252" s="211"/>
      <c r="AF252" s="211"/>
      <c r="AG252" s="211" t="s">
        <v>123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28"/>
      <c r="B253" s="229"/>
      <c r="C253" s="263" t="s">
        <v>337</v>
      </c>
      <c r="D253" s="233"/>
      <c r="E253" s="234">
        <v>1341.645</v>
      </c>
      <c r="F253" s="231"/>
      <c r="G253" s="231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125</v>
      </c>
      <c r="AH253" s="211">
        <v>5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45">
        <v>47</v>
      </c>
      <c r="B254" s="246" t="s">
        <v>338</v>
      </c>
      <c r="C254" s="262" t="s">
        <v>339</v>
      </c>
      <c r="D254" s="247" t="s">
        <v>159</v>
      </c>
      <c r="E254" s="248">
        <v>1341.645</v>
      </c>
      <c r="F254" s="249"/>
      <c r="G254" s="250">
        <f>ROUND(E254*F254,2)</f>
        <v>0</v>
      </c>
      <c r="H254" s="232"/>
      <c r="I254" s="231">
        <f>ROUND(E254*H254,2)</f>
        <v>0</v>
      </c>
      <c r="J254" s="232"/>
      <c r="K254" s="231">
        <f>ROUND(E254*J254,2)</f>
        <v>0</v>
      </c>
      <c r="L254" s="231">
        <v>21</v>
      </c>
      <c r="M254" s="231">
        <f>G254*(1+L254/100)</f>
        <v>0</v>
      </c>
      <c r="N254" s="230">
        <v>0</v>
      </c>
      <c r="O254" s="230">
        <f>ROUND(E254*N254,2)</f>
        <v>0</v>
      </c>
      <c r="P254" s="230">
        <v>6.3E-2</v>
      </c>
      <c r="Q254" s="230">
        <f>ROUND(E254*P254,2)</f>
        <v>84.52</v>
      </c>
      <c r="R254" s="231"/>
      <c r="S254" s="231" t="s">
        <v>121</v>
      </c>
      <c r="T254" s="231" t="s">
        <v>121</v>
      </c>
      <c r="U254" s="231">
        <v>1.006</v>
      </c>
      <c r="V254" s="231">
        <f>ROUND(E254*U254,2)</f>
        <v>1349.69</v>
      </c>
      <c r="W254" s="231"/>
      <c r="X254" s="231" t="s">
        <v>122</v>
      </c>
      <c r="Y254" s="211"/>
      <c r="Z254" s="211"/>
      <c r="AA254" s="211"/>
      <c r="AB254" s="211"/>
      <c r="AC254" s="211"/>
      <c r="AD254" s="211"/>
      <c r="AE254" s="211"/>
      <c r="AF254" s="211"/>
      <c r="AG254" s="211" t="s">
        <v>123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28"/>
      <c r="B255" s="229"/>
      <c r="C255" s="266" t="s">
        <v>340</v>
      </c>
      <c r="D255" s="257"/>
      <c r="E255" s="257"/>
      <c r="F255" s="257"/>
      <c r="G255" s="257"/>
      <c r="H255" s="231"/>
      <c r="I255" s="231"/>
      <c r="J255" s="231"/>
      <c r="K255" s="231"/>
      <c r="L255" s="231"/>
      <c r="M255" s="231"/>
      <c r="N255" s="230"/>
      <c r="O255" s="230"/>
      <c r="P255" s="230"/>
      <c r="Q255" s="230"/>
      <c r="R255" s="231"/>
      <c r="S255" s="231"/>
      <c r="T255" s="231"/>
      <c r="U255" s="231"/>
      <c r="V255" s="231"/>
      <c r="W255" s="231"/>
      <c r="X255" s="231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164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28"/>
      <c r="B256" s="229"/>
      <c r="C256" s="267" t="s">
        <v>341</v>
      </c>
      <c r="D256" s="259"/>
      <c r="E256" s="259"/>
      <c r="F256" s="259"/>
      <c r="G256" s="259"/>
      <c r="H256" s="231"/>
      <c r="I256" s="231"/>
      <c r="J256" s="231"/>
      <c r="K256" s="231"/>
      <c r="L256" s="231"/>
      <c r="M256" s="231"/>
      <c r="N256" s="230"/>
      <c r="O256" s="230"/>
      <c r="P256" s="230"/>
      <c r="Q256" s="230"/>
      <c r="R256" s="231"/>
      <c r="S256" s="231"/>
      <c r="T256" s="231"/>
      <c r="U256" s="231"/>
      <c r="V256" s="231"/>
      <c r="W256" s="231"/>
      <c r="X256" s="231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164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28"/>
      <c r="B257" s="229"/>
      <c r="C257" s="267" t="s">
        <v>342</v>
      </c>
      <c r="D257" s="259"/>
      <c r="E257" s="259"/>
      <c r="F257" s="259"/>
      <c r="G257" s="259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164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28"/>
      <c r="B258" s="229"/>
      <c r="C258" s="267" t="s">
        <v>343</v>
      </c>
      <c r="D258" s="259"/>
      <c r="E258" s="259"/>
      <c r="F258" s="259"/>
      <c r="G258" s="259"/>
      <c r="H258" s="231"/>
      <c r="I258" s="231"/>
      <c r="J258" s="231"/>
      <c r="K258" s="231"/>
      <c r="L258" s="231"/>
      <c r="M258" s="231"/>
      <c r="N258" s="230"/>
      <c r="O258" s="230"/>
      <c r="P258" s="230"/>
      <c r="Q258" s="230"/>
      <c r="R258" s="231"/>
      <c r="S258" s="231"/>
      <c r="T258" s="231"/>
      <c r="U258" s="231"/>
      <c r="V258" s="231"/>
      <c r="W258" s="231"/>
      <c r="X258" s="231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164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28"/>
      <c r="B259" s="229"/>
      <c r="C259" s="263" t="s">
        <v>214</v>
      </c>
      <c r="D259" s="233"/>
      <c r="E259" s="234">
        <v>60.6</v>
      </c>
      <c r="F259" s="231"/>
      <c r="G259" s="231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125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28"/>
      <c r="B260" s="229"/>
      <c r="C260" s="263" t="s">
        <v>215</v>
      </c>
      <c r="D260" s="233"/>
      <c r="E260" s="234">
        <v>74.400000000000006</v>
      </c>
      <c r="F260" s="231"/>
      <c r="G260" s="231"/>
      <c r="H260" s="231"/>
      <c r="I260" s="231"/>
      <c r="J260" s="231"/>
      <c r="K260" s="231"/>
      <c r="L260" s="231"/>
      <c r="M260" s="231"/>
      <c r="N260" s="230"/>
      <c r="O260" s="230"/>
      <c r="P260" s="230"/>
      <c r="Q260" s="230"/>
      <c r="R260" s="231"/>
      <c r="S260" s="231"/>
      <c r="T260" s="231"/>
      <c r="U260" s="231"/>
      <c r="V260" s="231"/>
      <c r="W260" s="231"/>
      <c r="X260" s="231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125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28"/>
      <c r="B261" s="229"/>
      <c r="C261" s="263" t="s">
        <v>216</v>
      </c>
      <c r="D261" s="233"/>
      <c r="E261" s="234">
        <v>44.55</v>
      </c>
      <c r="F261" s="231"/>
      <c r="G261" s="231"/>
      <c r="H261" s="231"/>
      <c r="I261" s="231"/>
      <c r="J261" s="231"/>
      <c r="K261" s="231"/>
      <c r="L261" s="231"/>
      <c r="M261" s="231"/>
      <c r="N261" s="230"/>
      <c r="O261" s="230"/>
      <c r="P261" s="230"/>
      <c r="Q261" s="230"/>
      <c r="R261" s="231"/>
      <c r="S261" s="231"/>
      <c r="T261" s="231"/>
      <c r="U261" s="231"/>
      <c r="V261" s="231"/>
      <c r="W261" s="231"/>
      <c r="X261" s="231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125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28"/>
      <c r="B262" s="229"/>
      <c r="C262" s="264" t="s">
        <v>134</v>
      </c>
      <c r="D262" s="235"/>
      <c r="E262" s="236">
        <v>179.55</v>
      </c>
      <c r="F262" s="231"/>
      <c r="G262" s="231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125</v>
      </c>
      <c r="AH262" s="211">
        <v>1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28"/>
      <c r="B263" s="229"/>
      <c r="C263" s="263" t="s">
        <v>289</v>
      </c>
      <c r="D263" s="233"/>
      <c r="E263" s="234"/>
      <c r="F263" s="231"/>
      <c r="G263" s="231"/>
      <c r="H263" s="231"/>
      <c r="I263" s="231"/>
      <c r="J263" s="231"/>
      <c r="K263" s="231"/>
      <c r="L263" s="231"/>
      <c r="M263" s="231"/>
      <c r="N263" s="230"/>
      <c r="O263" s="230"/>
      <c r="P263" s="230"/>
      <c r="Q263" s="230"/>
      <c r="R263" s="231"/>
      <c r="S263" s="231"/>
      <c r="T263" s="231"/>
      <c r="U263" s="231"/>
      <c r="V263" s="231"/>
      <c r="W263" s="231"/>
      <c r="X263" s="231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125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28"/>
      <c r="B264" s="229"/>
      <c r="C264" s="263" t="s">
        <v>217</v>
      </c>
      <c r="D264" s="233"/>
      <c r="E264" s="234">
        <v>55.4</v>
      </c>
      <c r="F264" s="231"/>
      <c r="G264" s="231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125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28"/>
      <c r="B265" s="229"/>
      <c r="C265" s="263" t="s">
        <v>218</v>
      </c>
      <c r="D265" s="233"/>
      <c r="E265" s="234">
        <v>44.9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125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28"/>
      <c r="B266" s="229"/>
      <c r="C266" s="264" t="s">
        <v>134</v>
      </c>
      <c r="D266" s="235"/>
      <c r="E266" s="236">
        <v>100.3</v>
      </c>
      <c r="F266" s="231"/>
      <c r="G266" s="231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125</v>
      </c>
      <c r="AH266" s="211">
        <v>1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28"/>
      <c r="B267" s="229"/>
      <c r="C267" s="263" t="s">
        <v>290</v>
      </c>
      <c r="D267" s="233"/>
      <c r="E267" s="234">
        <v>71.819999999999993</v>
      </c>
      <c r="F267" s="231"/>
      <c r="G267" s="231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125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28"/>
      <c r="B268" s="229"/>
      <c r="C268" s="263" t="s">
        <v>291</v>
      </c>
      <c r="D268" s="233"/>
      <c r="E268" s="234">
        <v>30.78</v>
      </c>
      <c r="F268" s="231"/>
      <c r="G268" s="231"/>
      <c r="H268" s="231"/>
      <c r="I268" s="231"/>
      <c r="J268" s="231"/>
      <c r="K268" s="231"/>
      <c r="L268" s="231"/>
      <c r="M268" s="231"/>
      <c r="N268" s="230"/>
      <c r="O268" s="230"/>
      <c r="P268" s="230"/>
      <c r="Q268" s="230"/>
      <c r="R268" s="231"/>
      <c r="S268" s="231"/>
      <c r="T268" s="231"/>
      <c r="U268" s="231"/>
      <c r="V268" s="231"/>
      <c r="W268" s="231"/>
      <c r="X268" s="231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125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28"/>
      <c r="B269" s="229"/>
      <c r="C269" s="263" t="s">
        <v>292</v>
      </c>
      <c r="D269" s="233"/>
      <c r="E269" s="234">
        <v>54.34</v>
      </c>
      <c r="F269" s="231"/>
      <c r="G269" s="23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125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28"/>
      <c r="B270" s="229"/>
      <c r="C270" s="263" t="s">
        <v>219</v>
      </c>
      <c r="D270" s="233"/>
      <c r="E270" s="234">
        <v>68.78</v>
      </c>
      <c r="F270" s="231"/>
      <c r="G270" s="231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125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28"/>
      <c r="B271" s="229"/>
      <c r="C271" s="263" t="s">
        <v>220</v>
      </c>
      <c r="D271" s="233"/>
      <c r="E271" s="234">
        <v>110.2</v>
      </c>
      <c r="F271" s="231"/>
      <c r="G271" s="231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125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28"/>
      <c r="B272" s="229"/>
      <c r="C272" s="263" t="s">
        <v>221</v>
      </c>
      <c r="D272" s="233"/>
      <c r="E272" s="234">
        <v>22.4</v>
      </c>
      <c r="F272" s="231"/>
      <c r="G272" s="231"/>
      <c r="H272" s="231"/>
      <c r="I272" s="231"/>
      <c r="J272" s="231"/>
      <c r="K272" s="231"/>
      <c r="L272" s="231"/>
      <c r="M272" s="231"/>
      <c r="N272" s="230"/>
      <c r="O272" s="230"/>
      <c r="P272" s="230"/>
      <c r="Q272" s="230"/>
      <c r="R272" s="231"/>
      <c r="S272" s="231"/>
      <c r="T272" s="231"/>
      <c r="U272" s="231"/>
      <c r="V272" s="231"/>
      <c r="W272" s="231"/>
      <c r="X272" s="231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125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28"/>
      <c r="B273" s="229"/>
      <c r="C273" s="263" t="s">
        <v>222</v>
      </c>
      <c r="D273" s="233"/>
      <c r="E273" s="234">
        <v>3.29</v>
      </c>
      <c r="F273" s="231"/>
      <c r="G273" s="231"/>
      <c r="H273" s="231"/>
      <c r="I273" s="231"/>
      <c r="J273" s="231"/>
      <c r="K273" s="231"/>
      <c r="L273" s="231"/>
      <c r="M273" s="231"/>
      <c r="N273" s="230"/>
      <c r="O273" s="230"/>
      <c r="P273" s="230"/>
      <c r="Q273" s="230"/>
      <c r="R273" s="231"/>
      <c r="S273" s="231"/>
      <c r="T273" s="231"/>
      <c r="U273" s="231"/>
      <c r="V273" s="231"/>
      <c r="W273" s="231"/>
      <c r="X273" s="231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125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28"/>
      <c r="B274" s="229"/>
      <c r="C274" s="263" t="s">
        <v>223</v>
      </c>
      <c r="D274" s="233"/>
      <c r="E274" s="234">
        <v>12.285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125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28"/>
      <c r="B275" s="229"/>
      <c r="C275" s="263" t="s">
        <v>293</v>
      </c>
      <c r="D275" s="233"/>
      <c r="E275" s="234">
        <v>82.84</v>
      </c>
      <c r="F275" s="231"/>
      <c r="G275" s="231"/>
      <c r="H275" s="231"/>
      <c r="I275" s="231"/>
      <c r="J275" s="231"/>
      <c r="K275" s="231"/>
      <c r="L275" s="231"/>
      <c r="M275" s="231"/>
      <c r="N275" s="230"/>
      <c r="O275" s="230"/>
      <c r="P275" s="230"/>
      <c r="Q275" s="230"/>
      <c r="R275" s="231"/>
      <c r="S275" s="231"/>
      <c r="T275" s="231"/>
      <c r="U275" s="231"/>
      <c r="V275" s="231"/>
      <c r="W275" s="231"/>
      <c r="X275" s="231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125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28"/>
      <c r="B276" s="229"/>
      <c r="C276" s="263" t="s">
        <v>294</v>
      </c>
      <c r="D276" s="233"/>
      <c r="E276" s="234">
        <v>120.84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125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28"/>
      <c r="B277" s="229"/>
      <c r="C277" s="263" t="s">
        <v>295</v>
      </c>
      <c r="D277" s="233"/>
      <c r="E277" s="234">
        <v>87.02</v>
      </c>
      <c r="F277" s="231"/>
      <c r="G277" s="231"/>
      <c r="H277" s="231"/>
      <c r="I277" s="231"/>
      <c r="J277" s="231"/>
      <c r="K277" s="231"/>
      <c r="L277" s="231"/>
      <c r="M277" s="231"/>
      <c r="N277" s="230"/>
      <c r="O277" s="230"/>
      <c r="P277" s="230"/>
      <c r="Q277" s="230"/>
      <c r="R277" s="231"/>
      <c r="S277" s="231"/>
      <c r="T277" s="231"/>
      <c r="U277" s="231"/>
      <c r="V277" s="231"/>
      <c r="W277" s="231"/>
      <c r="X277" s="231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125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28"/>
      <c r="B278" s="229"/>
      <c r="C278" s="264" t="s">
        <v>134</v>
      </c>
      <c r="D278" s="235"/>
      <c r="E278" s="236">
        <v>664.59500000000003</v>
      </c>
      <c r="F278" s="231"/>
      <c r="G278" s="231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125</v>
      </c>
      <c r="AH278" s="211">
        <v>1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28"/>
      <c r="B279" s="229"/>
      <c r="C279" s="263" t="s">
        <v>224</v>
      </c>
      <c r="D279" s="233"/>
      <c r="E279" s="234">
        <v>27.3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125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28"/>
      <c r="B280" s="229"/>
      <c r="C280" s="263" t="s">
        <v>225</v>
      </c>
      <c r="D280" s="233"/>
      <c r="E280" s="234">
        <v>2.7</v>
      </c>
      <c r="F280" s="231"/>
      <c r="G280" s="231"/>
      <c r="H280" s="231"/>
      <c r="I280" s="231"/>
      <c r="J280" s="231"/>
      <c r="K280" s="231"/>
      <c r="L280" s="231"/>
      <c r="M280" s="231"/>
      <c r="N280" s="230"/>
      <c r="O280" s="230"/>
      <c r="P280" s="230"/>
      <c r="Q280" s="230"/>
      <c r="R280" s="231"/>
      <c r="S280" s="231"/>
      <c r="T280" s="231"/>
      <c r="U280" s="231"/>
      <c r="V280" s="231"/>
      <c r="W280" s="231"/>
      <c r="X280" s="231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125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28"/>
      <c r="B281" s="229"/>
      <c r="C281" s="263" t="s">
        <v>226</v>
      </c>
      <c r="D281" s="233"/>
      <c r="E281" s="234">
        <v>4.5</v>
      </c>
      <c r="F281" s="231"/>
      <c r="G281" s="231"/>
      <c r="H281" s="231"/>
      <c r="I281" s="231"/>
      <c r="J281" s="231"/>
      <c r="K281" s="231"/>
      <c r="L281" s="231"/>
      <c r="M281" s="231"/>
      <c r="N281" s="230"/>
      <c r="O281" s="230"/>
      <c r="P281" s="230"/>
      <c r="Q281" s="230"/>
      <c r="R281" s="231"/>
      <c r="S281" s="231"/>
      <c r="T281" s="231"/>
      <c r="U281" s="231"/>
      <c r="V281" s="231"/>
      <c r="W281" s="231"/>
      <c r="X281" s="231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125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28"/>
      <c r="B282" s="229"/>
      <c r="C282" s="263" t="s">
        <v>227</v>
      </c>
      <c r="D282" s="233"/>
      <c r="E282" s="234">
        <v>4.0999999999999996</v>
      </c>
      <c r="F282" s="231"/>
      <c r="G282" s="231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125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/>
      <c r="B283" s="229"/>
      <c r="C283" s="263" t="s">
        <v>228</v>
      </c>
      <c r="D283" s="233"/>
      <c r="E283" s="234">
        <v>4.3499999999999996</v>
      </c>
      <c r="F283" s="231"/>
      <c r="G283" s="231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125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28"/>
      <c r="B284" s="229"/>
      <c r="C284" s="263" t="s">
        <v>229</v>
      </c>
      <c r="D284" s="233"/>
      <c r="E284" s="234">
        <v>4.2</v>
      </c>
      <c r="F284" s="231"/>
      <c r="G284" s="231"/>
      <c r="H284" s="231"/>
      <c r="I284" s="231"/>
      <c r="J284" s="231"/>
      <c r="K284" s="231"/>
      <c r="L284" s="231"/>
      <c r="M284" s="231"/>
      <c r="N284" s="230"/>
      <c r="O284" s="230"/>
      <c r="P284" s="230"/>
      <c r="Q284" s="230"/>
      <c r="R284" s="231"/>
      <c r="S284" s="231"/>
      <c r="T284" s="231"/>
      <c r="U284" s="231"/>
      <c r="V284" s="231"/>
      <c r="W284" s="231"/>
      <c r="X284" s="231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125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28"/>
      <c r="B285" s="229"/>
      <c r="C285" s="263" t="s">
        <v>230</v>
      </c>
      <c r="D285" s="233"/>
      <c r="E285" s="234">
        <v>3.7</v>
      </c>
      <c r="F285" s="231"/>
      <c r="G285" s="231"/>
      <c r="H285" s="231"/>
      <c r="I285" s="231"/>
      <c r="J285" s="231"/>
      <c r="K285" s="231"/>
      <c r="L285" s="231"/>
      <c r="M285" s="231"/>
      <c r="N285" s="230"/>
      <c r="O285" s="230"/>
      <c r="P285" s="230"/>
      <c r="Q285" s="230"/>
      <c r="R285" s="231"/>
      <c r="S285" s="231"/>
      <c r="T285" s="231"/>
      <c r="U285" s="231"/>
      <c r="V285" s="231"/>
      <c r="W285" s="231"/>
      <c r="X285" s="231"/>
      <c r="Y285" s="211"/>
      <c r="Z285" s="211"/>
      <c r="AA285" s="211"/>
      <c r="AB285" s="211"/>
      <c r="AC285" s="211"/>
      <c r="AD285" s="211"/>
      <c r="AE285" s="211"/>
      <c r="AF285" s="211"/>
      <c r="AG285" s="211" t="s">
        <v>125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28"/>
      <c r="B286" s="229"/>
      <c r="C286" s="263" t="s">
        <v>231</v>
      </c>
      <c r="D286" s="233"/>
      <c r="E286" s="234">
        <v>2.8</v>
      </c>
      <c r="F286" s="231"/>
      <c r="G286" s="231"/>
      <c r="H286" s="231"/>
      <c r="I286" s="231"/>
      <c r="J286" s="231"/>
      <c r="K286" s="231"/>
      <c r="L286" s="231"/>
      <c r="M286" s="231"/>
      <c r="N286" s="230"/>
      <c r="O286" s="230"/>
      <c r="P286" s="230"/>
      <c r="Q286" s="230"/>
      <c r="R286" s="231"/>
      <c r="S286" s="231"/>
      <c r="T286" s="231"/>
      <c r="U286" s="231"/>
      <c r="V286" s="231"/>
      <c r="W286" s="231"/>
      <c r="X286" s="231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125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28"/>
      <c r="B287" s="229"/>
      <c r="C287" s="263" t="s">
        <v>232</v>
      </c>
      <c r="D287" s="233"/>
      <c r="E287" s="234">
        <v>1.8</v>
      </c>
      <c r="F287" s="231"/>
      <c r="G287" s="231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125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28"/>
      <c r="B288" s="229"/>
      <c r="C288" s="263" t="s">
        <v>233</v>
      </c>
      <c r="D288" s="233"/>
      <c r="E288" s="234">
        <v>8.85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125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28"/>
      <c r="B289" s="229"/>
      <c r="C289" s="263" t="s">
        <v>234</v>
      </c>
      <c r="D289" s="233"/>
      <c r="E289" s="234">
        <v>11.9</v>
      </c>
      <c r="F289" s="231"/>
      <c r="G289" s="231"/>
      <c r="H289" s="231"/>
      <c r="I289" s="231"/>
      <c r="J289" s="231"/>
      <c r="K289" s="231"/>
      <c r="L289" s="231"/>
      <c r="M289" s="231"/>
      <c r="N289" s="230"/>
      <c r="O289" s="230"/>
      <c r="P289" s="230"/>
      <c r="Q289" s="230"/>
      <c r="R289" s="231"/>
      <c r="S289" s="231"/>
      <c r="T289" s="231"/>
      <c r="U289" s="231"/>
      <c r="V289" s="231"/>
      <c r="W289" s="231"/>
      <c r="X289" s="231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125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28"/>
      <c r="B290" s="229"/>
      <c r="C290" s="263" t="s">
        <v>235</v>
      </c>
      <c r="D290" s="233"/>
      <c r="E290" s="234">
        <v>23.05</v>
      </c>
      <c r="F290" s="231"/>
      <c r="G290" s="231"/>
      <c r="H290" s="231"/>
      <c r="I290" s="231"/>
      <c r="J290" s="231"/>
      <c r="K290" s="231"/>
      <c r="L290" s="231"/>
      <c r="M290" s="231"/>
      <c r="N290" s="230"/>
      <c r="O290" s="230"/>
      <c r="P290" s="230"/>
      <c r="Q290" s="230"/>
      <c r="R290" s="231"/>
      <c r="S290" s="231"/>
      <c r="T290" s="231"/>
      <c r="U290" s="231"/>
      <c r="V290" s="231"/>
      <c r="W290" s="231"/>
      <c r="X290" s="231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125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28"/>
      <c r="B291" s="229"/>
      <c r="C291" s="263" t="s">
        <v>236</v>
      </c>
      <c r="D291" s="233"/>
      <c r="E291" s="234">
        <v>5.45</v>
      </c>
      <c r="F291" s="231"/>
      <c r="G291" s="231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125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28"/>
      <c r="B292" s="229"/>
      <c r="C292" s="263" t="s">
        <v>237</v>
      </c>
      <c r="D292" s="233"/>
      <c r="E292" s="234">
        <v>17.100000000000001</v>
      </c>
      <c r="F292" s="231"/>
      <c r="G292" s="231"/>
      <c r="H292" s="231"/>
      <c r="I292" s="231"/>
      <c r="J292" s="231"/>
      <c r="K292" s="231"/>
      <c r="L292" s="231"/>
      <c r="M292" s="231"/>
      <c r="N292" s="230"/>
      <c r="O292" s="230"/>
      <c r="P292" s="230"/>
      <c r="Q292" s="230"/>
      <c r="R292" s="231"/>
      <c r="S292" s="231"/>
      <c r="T292" s="231"/>
      <c r="U292" s="231"/>
      <c r="V292" s="231"/>
      <c r="W292" s="231"/>
      <c r="X292" s="231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125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28"/>
      <c r="B293" s="229"/>
      <c r="C293" s="263" t="s">
        <v>238</v>
      </c>
      <c r="D293" s="233"/>
      <c r="E293" s="234">
        <v>5.4</v>
      </c>
      <c r="F293" s="231"/>
      <c r="G293" s="231"/>
      <c r="H293" s="231"/>
      <c r="I293" s="231"/>
      <c r="J293" s="231"/>
      <c r="K293" s="231"/>
      <c r="L293" s="231"/>
      <c r="M293" s="231"/>
      <c r="N293" s="230"/>
      <c r="O293" s="230"/>
      <c r="P293" s="230"/>
      <c r="Q293" s="230"/>
      <c r="R293" s="231"/>
      <c r="S293" s="231"/>
      <c r="T293" s="231"/>
      <c r="U293" s="231"/>
      <c r="V293" s="231"/>
      <c r="W293" s="231"/>
      <c r="X293" s="231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125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28"/>
      <c r="B294" s="229"/>
      <c r="C294" s="263" t="s">
        <v>239</v>
      </c>
      <c r="D294" s="233"/>
      <c r="E294" s="234">
        <v>2.35</v>
      </c>
      <c r="F294" s="231"/>
      <c r="G294" s="231"/>
      <c r="H294" s="231"/>
      <c r="I294" s="231"/>
      <c r="J294" s="231"/>
      <c r="K294" s="231"/>
      <c r="L294" s="231"/>
      <c r="M294" s="231"/>
      <c r="N294" s="230"/>
      <c r="O294" s="230"/>
      <c r="P294" s="230"/>
      <c r="Q294" s="230"/>
      <c r="R294" s="231"/>
      <c r="S294" s="231"/>
      <c r="T294" s="231"/>
      <c r="U294" s="231"/>
      <c r="V294" s="231"/>
      <c r="W294" s="231"/>
      <c r="X294" s="231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125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28"/>
      <c r="B295" s="229"/>
      <c r="C295" s="263" t="s">
        <v>240</v>
      </c>
      <c r="D295" s="233"/>
      <c r="E295" s="234">
        <v>2.4500000000000002</v>
      </c>
      <c r="F295" s="231"/>
      <c r="G295" s="231"/>
      <c r="H295" s="231"/>
      <c r="I295" s="231"/>
      <c r="J295" s="231"/>
      <c r="K295" s="231"/>
      <c r="L295" s="231"/>
      <c r="M295" s="231"/>
      <c r="N295" s="230"/>
      <c r="O295" s="230"/>
      <c r="P295" s="230"/>
      <c r="Q295" s="230"/>
      <c r="R295" s="231"/>
      <c r="S295" s="231"/>
      <c r="T295" s="231"/>
      <c r="U295" s="231"/>
      <c r="V295" s="231"/>
      <c r="W295" s="231"/>
      <c r="X295" s="231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125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28"/>
      <c r="B296" s="229"/>
      <c r="C296" s="263" t="s">
        <v>241</v>
      </c>
      <c r="D296" s="233"/>
      <c r="E296" s="234">
        <v>6.35</v>
      </c>
      <c r="F296" s="231"/>
      <c r="G296" s="231"/>
      <c r="H296" s="231"/>
      <c r="I296" s="231"/>
      <c r="J296" s="231"/>
      <c r="K296" s="231"/>
      <c r="L296" s="231"/>
      <c r="M296" s="231"/>
      <c r="N296" s="230"/>
      <c r="O296" s="230"/>
      <c r="P296" s="230"/>
      <c r="Q296" s="230"/>
      <c r="R296" s="231"/>
      <c r="S296" s="231"/>
      <c r="T296" s="231"/>
      <c r="U296" s="231"/>
      <c r="V296" s="231"/>
      <c r="W296" s="231"/>
      <c r="X296" s="231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125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28"/>
      <c r="B297" s="229"/>
      <c r="C297" s="263" t="s">
        <v>242</v>
      </c>
      <c r="D297" s="233"/>
      <c r="E297" s="234">
        <v>34.799999999999997</v>
      </c>
      <c r="F297" s="231"/>
      <c r="G297" s="231"/>
      <c r="H297" s="231"/>
      <c r="I297" s="231"/>
      <c r="J297" s="231"/>
      <c r="K297" s="231"/>
      <c r="L297" s="231"/>
      <c r="M297" s="231"/>
      <c r="N297" s="230"/>
      <c r="O297" s="230"/>
      <c r="P297" s="230"/>
      <c r="Q297" s="230"/>
      <c r="R297" s="231"/>
      <c r="S297" s="231"/>
      <c r="T297" s="231"/>
      <c r="U297" s="231"/>
      <c r="V297" s="231"/>
      <c r="W297" s="231"/>
      <c r="X297" s="231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125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28"/>
      <c r="B298" s="229"/>
      <c r="C298" s="263" t="s">
        <v>243</v>
      </c>
      <c r="D298" s="233"/>
      <c r="E298" s="234">
        <v>24.8</v>
      </c>
      <c r="F298" s="231"/>
      <c r="G298" s="231"/>
      <c r="H298" s="231"/>
      <c r="I298" s="231"/>
      <c r="J298" s="231"/>
      <c r="K298" s="231"/>
      <c r="L298" s="231"/>
      <c r="M298" s="231"/>
      <c r="N298" s="230"/>
      <c r="O298" s="230"/>
      <c r="P298" s="230"/>
      <c r="Q298" s="230"/>
      <c r="R298" s="231"/>
      <c r="S298" s="231"/>
      <c r="T298" s="231"/>
      <c r="U298" s="231"/>
      <c r="V298" s="231"/>
      <c r="W298" s="231"/>
      <c r="X298" s="231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125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28"/>
      <c r="B299" s="229"/>
      <c r="C299" s="263" t="s">
        <v>244</v>
      </c>
      <c r="D299" s="233"/>
      <c r="E299" s="234">
        <v>5.05</v>
      </c>
      <c r="F299" s="231"/>
      <c r="G299" s="231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125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28"/>
      <c r="B300" s="229"/>
      <c r="C300" s="263" t="s">
        <v>245</v>
      </c>
      <c r="D300" s="233"/>
      <c r="E300" s="234">
        <v>14.1</v>
      </c>
      <c r="F300" s="231"/>
      <c r="G300" s="231"/>
      <c r="H300" s="231"/>
      <c r="I300" s="231"/>
      <c r="J300" s="231"/>
      <c r="K300" s="231"/>
      <c r="L300" s="231"/>
      <c r="M300" s="231"/>
      <c r="N300" s="230"/>
      <c r="O300" s="230"/>
      <c r="P300" s="230"/>
      <c r="Q300" s="230"/>
      <c r="R300" s="231"/>
      <c r="S300" s="231"/>
      <c r="T300" s="231"/>
      <c r="U300" s="231"/>
      <c r="V300" s="231"/>
      <c r="W300" s="231"/>
      <c r="X300" s="231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125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28"/>
      <c r="B301" s="229"/>
      <c r="C301" s="263" t="s">
        <v>246</v>
      </c>
      <c r="D301" s="233"/>
      <c r="E301" s="234">
        <v>10.199999999999999</v>
      </c>
      <c r="F301" s="231"/>
      <c r="G301" s="231"/>
      <c r="H301" s="231"/>
      <c r="I301" s="231"/>
      <c r="J301" s="231"/>
      <c r="K301" s="231"/>
      <c r="L301" s="231"/>
      <c r="M301" s="231"/>
      <c r="N301" s="230"/>
      <c r="O301" s="230"/>
      <c r="P301" s="230"/>
      <c r="Q301" s="230"/>
      <c r="R301" s="231"/>
      <c r="S301" s="231"/>
      <c r="T301" s="231"/>
      <c r="U301" s="231"/>
      <c r="V301" s="231"/>
      <c r="W301" s="231"/>
      <c r="X301" s="231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125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28"/>
      <c r="B302" s="229"/>
      <c r="C302" s="263" t="s">
        <v>247</v>
      </c>
      <c r="D302" s="233"/>
      <c r="E302" s="234">
        <v>12.6</v>
      </c>
      <c r="F302" s="231"/>
      <c r="G302" s="231"/>
      <c r="H302" s="231"/>
      <c r="I302" s="231"/>
      <c r="J302" s="231"/>
      <c r="K302" s="231"/>
      <c r="L302" s="231"/>
      <c r="M302" s="231"/>
      <c r="N302" s="230"/>
      <c r="O302" s="230"/>
      <c r="P302" s="230"/>
      <c r="Q302" s="230"/>
      <c r="R302" s="231"/>
      <c r="S302" s="231"/>
      <c r="T302" s="231"/>
      <c r="U302" s="231"/>
      <c r="V302" s="231"/>
      <c r="W302" s="231"/>
      <c r="X302" s="231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125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28"/>
      <c r="B303" s="229"/>
      <c r="C303" s="263" t="s">
        <v>248</v>
      </c>
      <c r="D303" s="233"/>
      <c r="E303" s="234">
        <v>5.85</v>
      </c>
      <c r="F303" s="231"/>
      <c r="G303" s="231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125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28"/>
      <c r="B304" s="229"/>
      <c r="C304" s="263" t="s">
        <v>249</v>
      </c>
      <c r="D304" s="233"/>
      <c r="E304" s="234">
        <v>17.55</v>
      </c>
      <c r="F304" s="231"/>
      <c r="G304" s="231"/>
      <c r="H304" s="231"/>
      <c r="I304" s="231"/>
      <c r="J304" s="231"/>
      <c r="K304" s="231"/>
      <c r="L304" s="231"/>
      <c r="M304" s="231"/>
      <c r="N304" s="230"/>
      <c r="O304" s="230"/>
      <c r="P304" s="230"/>
      <c r="Q304" s="230"/>
      <c r="R304" s="231"/>
      <c r="S304" s="231"/>
      <c r="T304" s="231"/>
      <c r="U304" s="231"/>
      <c r="V304" s="231"/>
      <c r="W304" s="231"/>
      <c r="X304" s="231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125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28"/>
      <c r="B305" s="229"/>
      <c r="C305" s="263" t="s">
        <v>250</v>
      </c>
      <c r="D305" s="233"/>
      <c r="E305" s="234">
        <v>21.6</v>
      </c>
      <c r="F305" s="231"/>
      <c r="G305" s="231"/>
      <c r="H305" s="231"/>
      <c r="I305" s="231"/>
      <c r="J305" s="231"/>
      <c r="K305" s="231"/>
      <c r="L305" s="231"/>
      <c r="M305" s="231"/>
      <c r="N305" s="230"/>
      <c r="O305" s="230"/>
      <c r="P305" s="230"/>
      <c r="Q305" s="230"/>
      <c r="R305" s="231"/>
      <c r="S305" s="231"/>
      <c r="T305" s="231"/>
      <c r="U305" s="231"/>
      <c r="V305" s="231"/>
      <c r="W305" s="231"/>
      <c r="X305" s="231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125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28"/>
      <c r="B306" s="229"/>
      <c r="C306" s="263" t="s">
        <v>251</v>
      </c>
      <c r="D306" s="233"/>
      <c r="E306" s="234">
        <v>10.85</v>
      </c>
      <c r="F306" s="231"/>
      <c r="G306" s="231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125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28"/>
      <c r="B307" s="229"/>
      <c r="C307" s="263" t="s">
        <v>252</v>
      </c>
      <c r="D307" s="233"/>
      <c r="E307" s="234">
        <v>4.6500000000000004</v>
      </c>
      <c r="F307" s="231"/>
      <c r="G307" s="231"/>
      <c r="H307" s="231"/>
      <c r="I307" s="231"/>
      <c r="J307" s="231"/>
      <c r="K307" s="231"/>
      <c r="L307" s="231"/>
      <c r="M307" s="231"/>
      <c r="N307" s="230"/>
      <c r="O307" s="230"/>
      <c r="P307" s="230"/>
      <c r="Q307" s="230"/>
      <c r="R307" s="231"/>
      <c r="S307" s="231"/>
      <c r="T307" s="231"/>
      <c r="U307" s="231"/>
      <c r="V307" s="231"/>
      <c r="W307" s="231"/>
      <c r="X307" s="231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125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28"/>
      <c r="B308" s="229"/>
      <c r="C308" s="263" t="s">
        <v>253</v>
      </c>
      <c r="D308" s="233"/>
      <c r="E308" s="234">
        <v>1</v>
      </c>
      <c r="F308" s="231"/>
      <c r="G308" s="231"/>
      <c r="H308" s="231"/>
      <c r="I308" s="231"/>
      <c r="J308" s="231"/>
      <c r="K308" s="231"/>
      <c r="L308" s="231"/>
      <c r="M308" s="231"/>
      <c r="N308" s="230"/>
      <c r="O308" s="230"/>
      <c r="P308" s="230"/>
      <c r="Q308" s="230"/>
      <c r="R308" s="231"/>
      <c r="S308" s="231"/>
      <c r="T308" s="231"/>
      <c r="U308" s="231"/>
      <c r="V308" s="231"/>
      <c r="W308" s="231"/>
      <c r="X308" s="231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125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28"/>
      <c r="B309" s="229"/>
      <c r="C309" s="263" t="s">
        <v>254</v>
      </c>
      <c r="D309" s="233"/>
      <c r="E309" s="234">
        <v>0.45</v>
      </c>
      <c r="F309" s="231"/>
      <c r="G309" s="231"/>
      <c r="H309" s="231"/>
      <c r="I309" s="231"/>
      <c r="J309" s="231"/>
      <c r="K309" s="231"/>
      <c r="L309" s="231"/>
      <c r="M309" s="231"/>
      <c r="N309" s="230"/>
      <c r="O309" s="230"/>
      <c r="P309" s="230"/>
      <c r="Q309" s="230"/>
      <c r="R309" s="231"/>
      <c r="S309" s="231"/>
      <c r="T309" s="231"/>
      <c r="U309" s="231"/>
      <c r="V309" s="231"/>
      <c r="W309" s="231"/>
      <c r="X309" s="231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125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28"/>
      <c r="B310" s="229"/>
      <c r="C310" s="263" t="s">
        <v>255</v>
      </c>
      <c r="D310" s="233"/>
      <c r="E310" s="234">
        <v>6</v>
      </c>
      <c r="F310" s="231"/>
      <c r="G310" s="231"/>
      <c r="H310" s="231"/>
      <c r="I310" s="231"/>
      <c r="J310" s="231"/>
      <c r="K310" s="231"/>
      <c r="L310" s="231"/>
      <c r="M310" s="231"/>
      <c r="N310" s="230"/>
      <c r="O310" s="230"/>
      <c r="P310" s="230"/>
      <c r="Q310" s="230"/>
      <c r="R310" s="231"/>
      <c r="S310" s="231"/>
      <c r="T310" s="231"/>
      <c r="U310" s="231"/>
      <c r="V310" s="231"/>
      <c r="W310" s="231"/>
      <c r="X310" s="231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125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28"/>
      <c r="B311" s="229"/>
      <c r="C311" s="263" t="s">
        <v>256</v>
      </c>
      <c r="D311" s="233"/>
      <c r="E311" s="234">
        <v>20.9</v>
      </c>
      <c r="F311" s="231"/>
      <c r="G311" s="231"/>
      <c r="H311" s="231"/>
      <c r="I311" s="231"/>
      <c r="J311" s="231"/>
      <c r="K311" s="231"/>
      <c r="L311" s="231"/>
      <c r="M311" s="231"/>
      <c r="N311" s="230"/>
      <c r="O311" s="230"/>
      <c r="P311" s="230"/>
      <c r="Q311" s="230"/>
      <c r="R311" s="231"/>
      <c r="S311" s="231"/>
      <c r="T311" s="231"/>
      <c r="U311" s="231"/>
      <c r="V311" s="231"/>
      <c r="W311" s="231"/>
      <c r="X311" s="231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125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28"/>
      <c r="B312" s="229"/>
      <c r="C312" s="263" t="s">
        <v>257</v>
      </c>
      <c r="D312" s="233"/>
      <c r="E312" s="234">
        <v>8</v>
      </c>
      <c r="F312" s="231"/>
      <c r="G312" s="231"/>
      <c r="H312" s="231"/>
      <c r="I312" s="231"/>
      <c r="J312" s="231"/>
      <c r="K312" s="231"/>
      <c r="L312" s="231"/>
      <c r="M312" s="231"/>
      <c r="N312" s="230"/>
      <c r="O312" s="230"/>
      <c r="P312" s="230"/>
      <c r="Q312" s="230"/>
      <c r="R312" s="231"/>
      <c r="S312" s="231"/>
      <c r="T312" s="231"/>
      <c r="U312" s="231"/>
      <c r="V312" s="231"/>
      <c r="W312" s="231"/>
      <c r="X312" s="231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125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28"/>
      <c r="B313" s="229"/>
      <c r="C313" s="263" t="s">
        <v>258</v>
      </c>
      <c r="D313" s="233"/>
      <c r="E313" s="234">
        <v>7.05</v>
      </c>
      <c r="F313" s="231"/>
      <c r="G313" s="231"/>
      <c r="H313" s="231"/>
      <c r="I313" s="231"/>
      <c r="J313" s="231"/>
      <c r="K313" s="231"/>
      <c r="L313" s="231"/>
      <c r="M313" s="231"/>
      <c r="N313" s="230"/>
      <c r="O313" s="230"/>
      <c r="P313" s="230"/>
      <c r="Q313" s="230"/>
      <c r="R313" s="231"/>
      <c r="S313" s="231"/>
      <c r="T313" s="231"/>
      <c r="U313" s="231"/>
      <c r="V313" s="231"/>
      <c r="W313" s="231"/>
      <c r="X313" s="231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125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28"/>
      <c r="B314" s="229"/>
      <c r="C314" s="263" t="s">
        <v>259</v>
      </c>
      <c r="D314" s="233"/>
      <c r="E314" s="234">
        <v>9.0500000000000007</v>
      </c>
      <c r="F314" s="231"/>
      <c r="G314" s="231"/>
      <c r="H314" s="231"/>
      <c r="I314" s="231"/>
      <c r="J314" s="231"/>
      <c r="K314" s="231"/>
      <c r="L314" s="231"/>
      <c r="M314" s="231"/>
      <c r="N314" s="230"/>
      <c r="O314" s="230"/>
      <c r="P314" s="230"/>
      <c r="Q314" s="230"/>
      <c r="R314" s="231"/>
      <c r="S314" s="231"/>
      <c r="T314" s="231"/>
      <c r="U314" s="231"/>
      <c r="V314" s="231"/>
      <c r="W314" s="231"/>
      <c r="X314" s="231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125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28"/>
      <c r="B315" s="229"/>
      <c r="C315" s="263" t="s">
        <v>260</v>
      </c>
      <c r="D315" s="233"/>
      <c r="E315" s="234">
        <v>12.45</v>
      </c>
      <c r="F315" s="231"/>
      <c r="G315" s="231"/>
      <c r="H315" s="231"/>
      <c r="I315" s="231"/>
      <c r="J315" s="231"/>
      <c r="K315" s="231"/>
      <c r="L315" s="231"/>
      <c r="M315" s="231"/>
      <c r="N315" s="230"/>
      <c r="O315" s="230"/>
      <c r="P315" s="230"/>
      <c r="Q315" s="230"/>
      <c r="R315" s="231"/>
      <c r="S315" s="231"/>
      <c r="T315" s="231"/>
      <c r="U315" s="231"/>
      <c r="V315" s="231"/>
      <c r="W315" s="231"/>
      <c r="X315" s="231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125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28"/>
      <c r="B316" s="229"/>
      <c r="C316" s="263" t="s">
        <v>261</v>
      </c>
      <c r="D316" s="233"/>
      <c r="E316" s="234">
        <v>31.9</v>
      </c>
      <c r="F316" s="231"/>
      <c r="G316" s="231"/>
      <c r="H316" s="231"/>
      <c r="I316" s="231"/>
      <c r="J316" s="231"/>
      <c r="K316" s="231"/>
      <c r="L316" s="231"/>
      <c r="M316" s="231"/>
      <c r="N316" s="230"/>
      <c r="O316" s="230"/>
      <c r="P316" s="230"/>
      <c r="Q316" s="230"/>
      <c r="R316" s="231"/>
      <c r="S316" s="231"/>
      <c r="T316" s="231"/>
      <c r="U316" s="231"/>
      <c r="V316" s="231"/>
      <c r="W316" s="231"/>
      <c r="X316" s="231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125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28"/>
      <c r="B317" s="229"/>
      <c r="C317" s="264" t="s">
        <v>134</v>
      </c>
      <c r="D317" s="235"/>
      <c r="E317" s="236">
        <v>397.2</v>
      </c>
      <c r="F317" s="231"/>
      <c r="G317" s="231"/>
      <c r="H317" s="231"/>
      <c r="I317" s="231"/>
      <c r="J317" s="231"/>
      <c r="K317" s="231"/>
      <c r="L317" s="231"/>
      <c r="M317" s="231"/>
      <c r="N317" s="230"/>
      <c r="O317" s="230"/>
      <c r="P317" s="230"/>
      <c r="Q317" s="230"/>
      <c r="R317" s="231"/>
      <c r="S317" s="231"/>
      <c r="T317" s="231"/>
      <c r="U317" s="231"/>
      <c r="V317" s="231"/>
      <c r="W317" s="231"/>
      <c r="X317" s="231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125</v>
      </c>
      <c r="AH317" s="211">
        <v>1</v>
      </c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45">
        <v>48</v>
      </c>
      <c r="B318" s="246" t="s">
        <v>344</v>
      </c>
      <c r="C318" s="262" t="s">
        <v>345</v>
      </c>
      <c r="D318" s="247" t="s">
        <v>159</v>
      </c>
      <c r="E318" s="248">
        <v>227.19</v>
      </c>
      <c r="F318" s="249"/>
      <c r="G318" s="250">
        <f>ROUND(E318*F318,2)</f>
        <v>0</v>
      </c>
      <c r="H318" s="232"/>
      <c r="I318" s="231">
        <f>ROUND(E318*H318,2)</f>
        <v>0</v>
      </c>
      <c r="J318" s="232"/>
      <c r="K318" s="231">
        <f>ROUND(E318*J318,2)</f>
        <v>0</v>
      </c>
      <c r="L318" s="231">
        <v>21</v>
      </c>
      <c r="M318" s="231">
        <f>G318*(1+L318/100)</f>
        <v>0</v>
      </c>
      <c r="N318" s="230">
        <v>0</v>
      </c>
      <c r="O318" s="230">
        <f>ROUND(E318*N318,2)</f>
        <v>0</v>
      </c>
      <c r="P318" s="230">
        <v>0.05</v>
      </c>
      <c r="Q318" s="230">
        <f>ROUND(E318*P318,2)</f>
        <v>11.36</v>
      </c>
      <c r="R318" s="231"/>
      <c r="S318" s="231" t="s">
        <v>121</v>
      </c>
      <c r="T318" s="231" t="s">
        <v>121</v>
      </c>
      <c r="U318" s="231">
        <v>0.33</v>
      </c>
      <c r="V318" s="231">
        <f>ROUND(E318*U318,2)</f>
        <v>74.97</v>
      </c>
      <c r="W318" s="231"/>
      <c r="X318" s="231" t="s">
        <v>122</v>
      </c>
      <c r="Y318" s="211"/>
      <c r="Z318" s="211"/>
      <c r="AA318" s="211"/>
      <c r="AB318" s="211"/>
      <c r="AC318" s="211"/>
      <c r="AD318" s="211"/>
      <c r="AE318" s="211"/>
      <c r="AF318" s="211"/>
      <c r="AG318" s="211" t="s">
        <v>123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28"/>
      <c r="B319" s="229"/>
      <c r="C319" s="263" t="s">
        <v>279</v>
      </c>
      <c r="D319" s="233"/>
      <c r="E319" s="234">
        <v>21</v>
      </c>
      <c r="F319" s="231"/>
      <c r="G319" s="231"/>
      <c r="H319" s="231"/>
      <c r="I319" s="231"/>
      <c r="J319" s="231"/>
      <c r="K319" s="231"/>
      <c r="L319" s="231"/>
      <c r="M319" s="231"/>
      <c r="N319" s="230"/>
      <c r="O319" s="230"/>
      <c r="P319" s="230"/>
      <c r="Q319" s="230"/>
      <c r="R319" s="231"/>
      <c r="S319" s="231"/>
      <c r="T319" s="231"/>
      <c r="U319" s="231"/>
      <c r="V319" s="231"/>
      <c r="W319" s="231"/>
      <c r="X319" s="231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125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28"/>
      <c r="B320" s="229"/>
      <c r="C320" s="264" t="s">
        <v>134</v>
      </c>
      <c r="D320" s="235"/>
      <c r="E320" s="236">
        <v>21</v>
      </c>
      <c r="F320" s="231"/>
      <c r="G320" s="231"/>
      <c r="H320" s="231"/>
      <c r="I320" s="231"/>
      <c r="J320" s="231"/>
      <c r="K320" s="231"/>
      <c r="L320" s="231"/>
      <c r="M320" s="231"/>
      <c r="N320" s="230"/>
      <c r="O320" s="230"/>
      <c r="P320" s="230"/>
      <c r="Q320" s="230"/>
      <c r="R320" s="231"/>
      <c r="S320" s="231"/>
      <c r="T320" s="231"/>
      <c r="U320" s="231"/>
      <c r="V320" s="231"/>
      <c r="W320" s="231"/>
      <c r="X320" s="231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125</v>
      </c>
      <c r="AH320" s="211">
        <v>1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28"/>
      <c r="B321" s="229"/>
      <c r="C321" s="263" t="s">
        <v>280</v>
      </c>
      <c r="D321" s="233"/>
      <c r="E321" s="234">
        <v>58.52</v>
      </c>
      <c r="F321" s="231"/>
      <c r="G321" s="231"/>
      <c r="H321" s="231"/>
      <c r="I321" s="231"/>
      <c r="J321" s="231"/>
      <c r="K321" s="231"/>
      <c r="L321" s="231"/>
      <c r="M321" s="231"/>
      <c r="N321" s="230"/>
      <c r="O321" s="230"/>
      <c r="P321" s="230"/>
      <c r="Q321" s="230"/>
      <c r="R321" s="231"/>
      <c r="S321" s="231"/>
      <c r="T321" s="231"/>
      <c r="U321" s="231"/>
      <c r="V321" s="231"/>
      <c r="W321" s="231"/>
      <c r="X321" s="231"/>
      <c r="Y321" s="211"/>
      <c r="Z321" s="211"/>
      <c r="AA321" s="211"/>
      <c r="AB321" s="211"/>
      <c r="AC321" s="211"/>
      <c r="AD321" s="211"/>
      <c r="AE321" s="211"/>
      <c r="AF321" s="211"/>
      <c r="AG321" s="211" t="s">
        <v>125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28"/>
      <c r="B322" s="229"/>
      <c r="C322" s="263" t="s">
        <v>281</v>
      </c>
      <c r="D322" s="233"/>
      <c r="E322" s="234">
        <v>94.62</v>
      </c>
      <c r="F322" s="231"/>
      <c r="G322" s="231"/>
      <c r="H322" s="231"/>
      <c r="I322" s="231"/>
      <c r="J322" s="231"/>
      <c r="K322" s="231"/>
      <c r="L322" s="231"/>
      <c r="M322" s="231"/>
      <c r="N322" s="230"/>
      <c r="O322" s="230"/>
      <c r="P322" s="230"/>
      <c r="Q322" s="230"/>
      <c r="R322" s="231"/>
      <c r="S322" s="231"/>
      <c r="T322" s="231"/>
      <c r="U322" s="231"/>
      <c r="V322" s="231"/>
      <c r="W322" s="231"/>
      <c r="X322" s="231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125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28"/>
      <c r="B323" s="229"/>
      <c r="C323" s="264" t="s">
        <v>134</v>
      </c>
      <c r="D323" s="235"/>
      <c r="E323" s="236">
        <v>153.13999999999999</v>
      </c>
      <c r="F323" s="231"/>
      <c r="G323" s="231"/>
      <c r="H323" s="231"/>
      <c r="I323" s="231"/>
      <c r="J323" s="231"/>
      <c r="K323" s="231"/>
      <c r="L323" s="231"/>
      <c r="M323" s="231"/>
      <c r="N323" s="230"/>
      <c r="O323" s="230"/>
      <c r="P323" s="230"/>
      <c r="Q323" s="230"/>
      <c r="R323" s="231"/>
      <c r="S323" s="231"/>
      <c r="T323" s="231"/>
      <c r="U323" s="231"/>
      <c r="V323" s="231"/>
      <c r="W323" s="231"/>
      <c r="X323" s="231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125</v>
      </c>
      <c r="AH323" s="211">
        <v>1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28"/>
      <c r="B324" s="229"/>
      <c r="C324" s="263" t="s">
        <v>282</v>
      </c>
      <c r="D324" s="233"/>
      <c r="E324" s="234">
        <v>11.2</v>
      </c>
      <c r="F324" s="231"/>
      <c r="G324" s="231"/>
      <c r="H324" s="231"/>
      <c r="I324" s="231"/>
      <c r="J324" s="231"/>
      <c r="K324" s="231"/>
      <c r="L324" s="231"/>
      <c r="M324" s="231"/>
      <c r="N324" s="230"/>
      <c r="O324" s="230"/>
      <c r="P324" s="230"/>
      <c r="Q324" s="230"/>
      <c r="R324" s="231"/>
      <c r="S324" s="231"/>
      <c r="T324" s="231"/>
      <c r="U324" s="231"/>
      <c r="V324" s="231"/>
      <c r="W324" s="231"/>
      <c r="X324" s="231"/>
      <c r="Y324" s="211"/>
      <c r="Z324" s="211"/>
      <c r="AA324" s="211"/>
      <c r="AB324" s="211"/>
      <c r="AC324" s="211"/>
      <c r="AD324" s="211"/>
      <c r="AE324" s="211"/>
      <c r="AF324" s="211"/>
      <c r="AG324" s="211" t="s">
        <v>125</v>
      </c>
      <c r="AH324" s="211">
        <v>0</v>
      </c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28"/>
      <c r="B325" s="229"/>
      <c r="C325" s="263" t="s">
        <v>283</v>
      </c>
      <c r="D325" s="233"/>
      <c r="E325" s="234">
        <v>8.85</v>
      </c>
      <c r="F325" s="231"/>
      <c r="G325" s="231"/>
      <c r="H325" s="231"/>
      <c r="I325" s="231"/>
      <c r="J325" s="231"/>
      <c r="K325" s="231"/>
      <c r="L325" s="231"/>
      <c r="M325" s="231"/>
      <c r="N325" s="230"/>
      <c r="O325" s="230"/>
      <c r="P325" s="230"/>
      <c r="Q325" s="230"/>
      <c r="R325" s="231"/>
      <c r="S325" s="231"/>
      <c r="T325" s="231"/>
      <c r="U325" s="231"/>
      <c r="V325" s="231"/>
      <c r="W325" s="231"/>
      <c r="X325" s="231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125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28"/>
      <c r="B326" s="229"/>
      <c r="C326" s="263" t="s">
        <v>284</v>
      </c>
      <c r="D326" s="233"/>
      <c r="E326" s="234">
        <v>5.0999999999999996</v>
      </c>
      <c r="F326" s="231"/>
      <c r="G326" s="231"/>
      <c r="H326" s="231"/>
      <c r="I326" s="231"/>
      <c r="J326" s="231"/>
      <c r="K326" s="231"/>
      <c r="L326" s="231"/>
      <c r="M326" s="231"/>
      <c r="N326" s="230"/>
      <c r="O326" s="230"/>
      <c r="P326" s="230"/>
      <c r="Q326" s="230"/>
      <c r="R326" s="231"/>
      <c r="S326" s="231"/>
      <c r="T326" s="231"/>
      <c r="U326" s="231"/>
      <c r="V326" s="231"/>
      <c r="W326" s="231"/>
      <c r="X326" s="231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125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28"/>
      <c r="B327" s="229"/>
      <c r="C327" s="263" t="s">
        <v>247</v>
      </c>
      <c r="D327" s="233"/>
      <c r="E327" s="234">
        <v>12.6</v>
      </c>
      <c r="F327" s="231"/>
      <c r="G327" s="231"/>
      <c r="H327" s="231"/>
      <c r="I327" s="231"/>
      <c r="J327" s="231"/>
      <c r="K327" s="231"/>
      <c r="L327" s="231"/>
      <c r="M327" s="231"/>
      <c r="N327" s="230"/>
      <c r="O327" s="230"/>
      <c r="P327" s="230"/>
      <c r="Q327" s="230"/>
      <c r="R327" s="231"/>
      <c r="S327" s="231"/>
      <c r="T327" s="231"/>
      <c r="U327" s="231"/>
      <c r="V327" s="231"/>
      <c r="W327" s="231"/>
      <c r="X327" s="231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125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28"/>
      <c r="B328" s="229"/>
      <c r="C328" s="263" t="s">
        <v>248</v>
      </c>
      <c r="D328" s="233"/>
      <c r="E328" s="234">
        <v>5.85</v>
      </c>
      <c r="F328" s="231"/>
      <c r="G328" s="231"/>
      <c r="H328" s="231"/>
      <c r="I328" s="231"/>
      <c r="J328" s="231"/>
      <c r="K328" s="231"/>
      <c r="L328" s="231"/>
      <c r="M328" s="231"/>
      <c r="N328" s="230"/>
      <c r="O328" s="230"/>
      <c r="P328" s="230"/>
      <c r="Q328" s="230"/>
      <c r="R328" s="231"/>
      <c r="S328" s="231"/>
      <c r="T328" s="231"/>
      <c r="U328" s="231"/>
      <c r="V328" s="231"/>
      <c r="W328" s="231"/>
      <c r="X328" s="231"/>
      <c r="Y328" s="211"/>
      <c r="Z328" s="211"/>
      <c r="AA328" s="211"/>
      <c r="AB328" s="211"/>
      <c r="AC328" s="211"/>
      <c r="AD328" s="211"/>
      <c r="AE328" s="211"/>
      <c r="AF328" s="211"/>
      <c r="AG328" s="211" t="s">
        <v>125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28"/>
      <c r="B329" s="229"/>
      <c r="C329" s="263" t="s">
        <v>285</v>
      </c>
      <c r="D329" s="233"/>
      <c r="E329" s="234">
        <v>5.0999999999999996</v>
      </c>
      <c r="F329" s="231"/>
      <c r="G329" s="231"/>
      <c r="H329" s="231"/>
      <c r="I329" s="231"/>
      <c r="J329" s="231"/>
      <c r="K329" s="231"/>
      <c r="L329" s="231"/>
      <c r="M329" s="231"/>
      <c r="N329" s="230"/>
      <c r="O329" s="230"/>
      <c r="P329" s="230"/>
      <c r="Q329" s="230"/>
      <c r="R329" s="231"/>
      <c r="S329" s="231"/>
      <c r="T329" s="231"/>
      <c r="U329" s="231"/>
      <c r="V329" s="231"/>
      <c r="W329" s="231"/>
      <c r="X329" s="231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125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28"/>
      <c r="B330" s="229"/>
      <c r="C330" s="263" t="s">
        <v>286</v>
      </c>
      <c r="D330" s="233"/>
      <c r="E330" s="234">
        <v>4.3499999999999996</v>
      </c>
      <c r="F330" s="231"/>
      <c r="G330" s="231"/>
      <c r="H330" s="231"/>
      <c r="I330" s="231"/>
      <c r="J330" s="231"/>
      <c r="K330" s="231"/>
      <c r="L330" s="231"/>
      <c r="M330" s="231"/>
      <c r="N330" s="230"/>
      <c r="O330" s="230"/>
      <c r="P330" s="230"/>
      <c r="Q330" s="230"/>
      <c r="R330" s="231"/>
      <c r="S330" s="231"/>
      <c r="T330" s="231"/>
      <c r="U330" s="231"/>
      <c r="V330" s="231"/>
      <c r="W330" s="231"/>
      <c r="X330" s="231"/>
      <c r="Y330" s="211"/>
      <c r="Z330" s="211"/>
      <c r="AA330" s="211"/>
      <c r="AB330" s="211"/>
      <c r="AC330" s="211"/>
      <c r="AD330" s="211"/>
      <c r="AE330" s="211"/>
      <c r="AF330" s="211"/>
      <c r="AG330" s="211" t="s">
        <v>125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28"/>
      <c r="B331" s="229"/>
      <c r="C331" s="264" t="s">
        <v>134</v>
      </c>
      <c r="D331" s="235"/>
      <c r="E331" s="236">
        <v>53.05</v>
      </c>
      <c r="F331" s="231"/>
      <c r="G331" s="231"/>
      <c r="H331" s="231"/>
      <c r="I331" s="231"/>
      <c r="J331" s="231"/>
      <c r="K331" s="231"/>
      <c r="L331" s="231"/>
      <c r="M331" s="231"/>
      <c r="N331" s="230"/>
      <c r="O331" s="230"/>
      <c r="P331" s="230"/>
      <c r="Q331" s="230"/>
      <c r="R331" s="231"/>
      <c r="S331" s="231"/>
      <c r="T331" s="231"/>
      <c r="U331" s="231"/>
      <c r="V331" s="231"/>
      <c r="W331" s="231"/>
      <c r="X331" s="231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125</v>
      </c>
      <c r="AH331" s="211">
        <v>1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45">
        <v>49</v>
      </c>
      <c r="B332" s="246" t="s">
        <v>346</v>
      </c>
      <c r="C332" s="262" t="s">
        <v>347</v>
      </c>
      <c r="D332" s="247" t="s">
        <v>159</v>
      </c>
      <c r="E332" s="248">
        <v>1341.645</v>
      </c>
      <c r="F332" s="249"/>
      <c r="G332" s="250">
        <f>ROUND(E332*F332,2)</f>
        <v>0</v>
      </c>
      <c r="H332" s="232"/>
      <c r="I332" s="231">
        <f>ROUND(E332*H332,2)</f>
        <v>0</v>
      </c>
      <c r="J332" s="232"/>
      <c r="K332" s="231">
        <f>ROUND(E332*J332,2)</f>
        <v>0</v>
      </c>
      <c r="L332" s="231">
        <v>21</v>
      </c>
      <c r="M332" s="231">
        <f>G332*(1+L332/100)</f>
        <v>0</v>
      </c>
      <c r="N332" s="230">
        <v>0</v>
      </c>
      <c r="O332" s="230">
        <f>ROUND(E332*N332,2)</f>
        <v>0</v>
      </c>
      <c r="P332" s="230">
        <v>1.4E-2</v>
      </c>
      <c r="Q332" s="230">
        <f>ROUND(E332*P332,2)</f>
        <v>18.78</v>
      </c>
      <c r="R332" s="231"/>
      <c r="S332" s="231" t="s">
        <v>121</v>
      </c>
      <c r="T332" s="231" t="s">
        <v>121</v>
      </c>
      <c r="U332" s="231">
        <v>0.22</v>
      </c>
      <c r="V332" s="231">
        <f>ROUND(E332*U332,2)</f>
        <v>295.16000000000003</v>
      </c>
      <c r="W332" s="231"/>
      <c r="X332" s="231" t="s">
        <v>122</v>
      </c>
      <c r="Y332" s="211"/>
      <c r="Z332" s="211"/>
      <c r="AA332" s="211"/>
      <c r="AB332" s="211"/>
      <c r="AC332" s="211"/>
      <c r="AD332" s="211"/>
      <c r="AE332" s="211"/>
      <c r="AF332" s="211"/>
      <c r="AG332" s="211" t="s">
        <v>123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28"/>
      <c r="B333" s="229"/>
      <c r="C333" s="263" t="s">
        <v>337</v>
      </c>
      <c r="D333" s="233"/>
      <c r="E333" s="234">
        <v>1341.645</v>
      </c>
      <c r="F333" s="231"/>
      <c r="G333" s="231"/>
      <c r="H333" s="231"/>
      <c r="I333" s="231"/>
      <c r="J333" s="231"/>
      <c r="K333" s="231"/>
      <c r="L333" s="231"/>
      <c r="M333" s="231"/>
      <c r="N333" s="230"/>
      <c r="O333" s="230"/>
      <c r="P333" s="230"/>
      <c r="Q333" s="230"/>
      <c r="R333" s="231"/>
      <c r="S333" s="231"/>
      <c r="T333" s="231"/>
      <c r="U333" s="231"/>
      <c r="V333" s="231"/>
      <c r="W333" s="231"/>
      <c r="X333" s="231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125</v>
      </c>
      <c r="AH333" s="211">
        <v>5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x14ac:dyDescent="0.2">
      <c r="A334" s="239" t="s">
        <v>116</v>
      </c>
      <c r="B334" s="240" t="s">
        <v>74</v>
      </c>
      <c r="C334" s="261" t="s">
        <v>75</v>
      </c>
      <c r="D334" s="241"/>
      <c r="E334" s="242"/>
      <c r="F334" s="243"/>
      <c r="G334" s="244">
        <f>SUMIF(AG335:AG339,"&lt;&gt;NOR",G335:G339)</f>
        <v>0</v>
      </c>
      <c r="H334" s="238"/>
      <c r="I334" s="238">
        <f>SUM(I335:I339)</f>
        <v>0</v>
      </c>
      <c r="J334" s="238"/>
      <c r="K334" s="238">
        <f>SUM(K335:K339)</f>
        <v>0</v>
      </c>
      <c r="L334" s="238"/>
      <c r="M334" s="238">
        <f>SUM(M335:M339)</f>
        <v>0</v>
      </c>
      <c r="N334" s="237"/>
      <c r="O334" s="237">
        <f>SUM(O335:O339)</f>
        <v>0</v>
      </c>
      <c r="P334" s="237"/>
      <c r="Q334" s="237">
        <f>SUM(Q335:Q339)</f>
        <v>0.18000000000000002</v>
      </c>
      <c r="R334" s="238"/>
      <c r="S334" s="238"/>
      <c r="T334" s="238"/>
      <c r="U334" s="238"/>
      <c r="V334" s="238">
        <f>SUM(V335:V339)</f>
        <v>208.07999999999998</v>
      </c>
      <c r="W334" s="238"/>
      <c r="X334" s="238"/>
      <c r="AG334" t="s">
        <v>117</v>
      </c>
    </row>
    <row r="335" spans="1:60" outlineLevel="1" x14ac:dyDescent="0.2">
      <c r="A335" s="245">
        <v>50</v>
      </c>
      <c r="B335" s="246" t="s">
        <v>348</v>
      </c>
      <c r="C335" s="262" t="s">
        <v>349</v>
      </c>
      <c r="D335" s="247" t="s">
        <v>162</v>
      </c>
      <c r="E335" s="248">
        <v>13.77</v>
      </c>
      <c r="F335" s="249"/>
      <c r="G335" s="250">
        <f>ROUND(E335*F335,2)</f>
        <v>0</v>
      </c>
      <c r="H335" s="232"/>
      <c r="I335" s="231">
        <f>ROUND(E335*H335,2)</f>
        <v>0</v>
      </c>
      <c r="J335" s="232"/>
      <c r="K335" s="231">
        <f>ROUND(E335*J335,2)</f>
        <v>0</v>
      </c>
      <c r="L335" s="231">
        <v>21</v>
      </c>
      <c r="M335" s="231">
        <f>G335*(1+L335/100)</f>
        <v>0</v>
      </c>
      <c r="N335" s="230">
        <v>0</v>
      </c>
      <c r="O335" s="230">
        <f>ROUND(E335*N335,2)</f>
        <v>0</v>
      </c>
      <c r="P335" s="230">
        <v>4.6000000000000001E-4</v>
      </c>
      <c r="Q335" s="230">
        <f>ROUND(E335*P335,2)</f>
        <v>0.01</v>
      </c>
      <c r="R335" s="231"/>
      <c r="S335" s="231" t="s">
        <v>121</v>
      </c>
      <c r="T335" s="231" t="s">
        <v>121</v>
      </c>
      <c r="U335" s="231">
        <v>2.25</v>
      </c>
      <c r="V335" s="231">
        <f>ROUND(E335*U335,2)</f>
        <v>30.98</v>
      </c>
      <c r="W335" s="231"/>
      <c r="X335" s="231" t="s">
        <v>122</v>
      </c>
      <c r="Y335" s="211"/>
      <c r="Z335" s="211"/>
      <c r="AA335" s="211"/>
      <c r="AB335" s="211"/>
      <c r="AC335" s="211"/>
      <c r="AD335" s="211"/>
      <c r="AE335" s="211"/>
      <c r="AF335" s="211"/>
      <c r="AG335" s="211" t="s">
        <v>123</v>
      </c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ht="22.5" outlineLevel="1" x14ac:dyDescent="0.2">
      <c r="A336" s="228"/>
      <c r="B336" s="229"/>
      <c r="C336" s="263" t="s">
        <v>350</v>
      </c>
      <c r="D336" s="233"/>
      <c r="E336" s="234">
        <v>13.77</v>
      </c>
      <c r="F336" s="231"/>
      <c r="G336" s="231"/>
      <c r="H336" s="231"/>
      <c r="I336" s="231"/>
      <c r="J336" s="231"/>
      <c r="K336" s="231"/>
      <c r="L336" s="231"/>
      <c r="M336" s="231"/>
      <c r="N336" s="230"/>
      <c r="O336" s="230"/>
      <c r="P336" s="230"/>
      <c r="Q336" s="230"/>
      <c r="R336" s="231"/>
      <c r="S336" s="231"/>
      <c r="T336" s="231"/>
      <c r="U336" s="231"/>
      <c r="V336" s="231"/>
      <c r="W336" s="231"/>
      <c r="X336" s="231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125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ht="22.5" outlineLevel="1" x14ac:dyDescent="0.2">
      <c r="A337" s="245">
        <v>51</v>
      </c>
      <c r="B337" s="246" t="s">
        <v>351</v>
      </c>
      <c r="C337" s="262" t="s">
        <v>352</v>
      </c>
      <c r="D337" s="247" t="s">
        <v>162</v>
      </c>
      <c r="E337" s="248">
        <v>77</v>
      </c>
      <c r="F337" s="249"/>
      <c r="G337" s="250">
        <f>ROUND(E337*F337,2)</f>
        <v>0</v>
      </c>
      <c r="H337" s="232"/>
      <c r="I337" s="231">
        <f>ROUND(E337*H337,2)</f>
        <v>0</v>
      </c>
      <c r="J337" s="232"/>
      <c r="K337" s="231">
        <f>ROUND(E337*J337,2)</f>
        <v>0</v>
      </c>
      <c r="L337" s="231">
        <v>21</v>
      </c>
      <c r="M337" s="231">
        <f>G337*(1+L337/100)</f>
        <v>0</v>
      </c>
      <c r="N337" s="230">
        <v>0</v>
      </c>
      <c r="O337" s="230">
        <f>ROUND(E337*N337,2)</f>
        <v>0</v>
      </c>
      <c r="P337" s="230">
        <v>2.2599999999999999E-3</v>
      </c>
      <c r="Q337" s="230">
        <f>ROUND(E337*P337,2)</f>
        <v>0.17</v>
      </c>
      <c r="R337" s="231"/>
      <c r="S337" s="231" t="s">
        <v>121</v>
      </c>
      <c r="T337" s="231" t="s">
        <v>121</v>
      </c>
      <c r="U337" s="231">
        <v>2.2999999999999998</v>
      </c>
      <c r="V337" s="231">
        <f>ROUND(E337*U337,2)</f>
        <v>177.1</v>
      </c>
      <c r="W337" s="231"/>
      <c r="X337" s="231" t="s">
        <v>122</v>
      </c>
      <c r="Y337" s="211"/>
      <c r="Z337" s="211"/>
      <c r="AA337" s="211"/>
      <c r="AB337" s="211"/>
      <c r="AC337" s="211"/>
      <c r="AD337" s="211"/>
      <c r="AE337" s="211"/>
      <c r="AF337" s="211"/>
      <c r="AG337" s="211" t="s">
        <v>123</v>
      </c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28"/>
      <c r="B338" s="229"/>
      <c r="C338" s="266" t="s">
        <v>353</v>
      </c>
      <c r="D338" s="257"/>
      <c r="E338" s="257"/>
      <c r="F338" s="257"/>
      <c r="G338" s="257"/>
      <c r="H338" s="231"/>
      <c r="I338" s="231"/>
      <c r="J338" s="231"/>
      <c r="K338" s="231"/>
      <c r="L338" s="231"/>
      <c r="M338" s="231"/>
      <c r="N338" s="230"/>
      <c r="O338" s="230"/>
      <c r="P338" s="230"/>
      <c r="Q338" s="230"/>
      <c r="R338" s="231"/>
      <c r="S338" s="231"/>
      <c r="T338" s="231"/>
      <c r="U338" s="231"/>
      <c r="V338" s="231"/>
      <c r="W338" s="231"/>
      <c r="X338" s="231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164</v>
      </c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28"/>
      <c r="B339" s="229"/>
      <c r="C339" s="263" t="s">
        <v>354</v>
      </c>
      <c r="D339" s="233"/>
      <c r="E339" s="234">
        <v>77</v>
      </c>
      <c r="F339" s="231"/>
      <c r="G339" s="231"/>
      <c r="H339" s="231"/>
      <c r="I339" s="231"/>
      <c r="J339" s="231"/>
      <c r="K339" s="231"/>
      <c r="L339" s="231"/>
      <c r="M339" s="231"/>
      <c r="N339" s="230"/>
      <c r="O339" s="230"/>
      <c r="P339" s="230"/>
      <c r="Q339" s="230"/>
      <c r="R339" s="231"/>
      <c r="S339" s="231"/>
      <c r="T339" s="231"/>
      <c r="U339" s="231"/>
      <c r="V339" s="231"/>
      <c r="W339" s="231"/>
      <c r="X339" s="231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125</v>
      </c>
      <c r="AH339" s="211">
        <v>5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x14ac:dyDescent="0.2">
      <c r="A340" s="239" t="s">
        <v>116</v>
      </c>
      <c r="B340" s="240" t="s">
        <v>76</v>
      </c>
      <c r="C340" s="261" t="s">
        <v>77</v>
      </c>
      <c r="D340" s="241"/>
      <c r="E340" s="242"/>
      <c r="F340" s="243"/>
      <c r="G340" s="244">
        <f>SUMIF(AG341:AG366,"&lt;&gt;NOR",G341:G366)</f>
        <v>0</v>
      </c>
      <c r="H340" s="238"/>
      <c r="I340" s="238">
        <f>SUM(I341:I366)</f>
        <v>0</v>
      </c>
      <c r="J340" s="238"/>
      <c r="K340" s="238">
        <f>SUM(K341:K366)</f>
        <v>0</v>
      </c>
      <c r="L340" s="238"/>
      <c r="M340" s="238">
        <f>SUM(M341:M366)</f>
        <v>0</v>
      </c>
      <c r="N340" s="237"/>
      <c r="O340" s="237">
        <f>SUM(O341:O366)</f>
        <v>0.13</v>
      </c>
      <c r="P340" s="237"/>
      <c r="Q340" s="237">
        <f>SUM(Q341:Q366)</f>
        <v>0</v>
      </c>
      <c r="R340" s="238"/>
      <c r="S340" s="238"/>
      <c r="T340" s="238"/>
      <c r="U340" s="238"/>
      <c r="V340" s="238">
        <f>SUM(V341:V366)</f>
        <v>0</v>
      </c>
      <c r="W340" s="238"/>
      <c r="X340" s="238"/>
      <c r="AG340" t="s">
        <v>117</v>
      </c>
    </row>
    <row r="341" spans="1:60" ht="22.5" outlineLevel="1" x14ac:dyDescent="0.2">
      <c r="A341" s="245">
        <v>52</v>
      </c>
      <c r="B341" s="246" t="s">
        <v>355</v>
      </c>
      <c r="C341" s="262" t="s">
        <v>356</v>
      </c>
      <c r="D341" s="247" t="s">
        <v>357</v>
      </c>
      <c r="E341" s="248">
        <v>101.4</v>
      </c>
      <c r="F341" s="249"/>
      <c r="G341" s="250">
        <f>ROUND(E341*F341,2)</f>
        <v>0</v>
      </c>
      <c r="H341" s="232"/>
      <c r="I341" s="231">
        <f>ROUND(E341*H341,2)</f>
        <v>0</v>
      </c>
      <c r="J341" s="232"/>
      <c r="K341" s="231">
        <f>ROUND(E341*J341,2)</f>
        <v>0</v>
      </c>
      <c r="L341" s="231">
        <v>21</v>
      </c>
      <c r="M341" s="231">
        <f>G341*(1+L341/100)</f>
        <v>0</v>
      </c>
      <c r="N341" s="230">
        <v>0</v>
      </c>
      <c r="O341" s="230">
        <f>ROUND(E341*N341,2)</f>
        <v>0</v>
      </c>
      <c r="P341" s="230">
        <v>0</v>
      </c>
      <c r="Q341" s="230">
        <f>ROUND(E341*P341,2)</f>
        <v>0</v>
      </c>
      <c r="R341" s="231"/>
      <c r="S341" s="231" t="s">
        <v>170</v>
      </c>
      <c r="T341" s="231" t="s">
        <v>171</v>
      </c>
      <c r="U341" s="231">
        <v>0</v>
      </c>
      <c r="V341" s="231">
        <f>ROUND(E341*U341,2)</f>
        <v>0</v>
      </c>
      <c r="W341" s="231"/>
      <c r="X341" s="231" t="s">
        <v>122</v>
      </c>
      <c r="Y341" s="211"/>
      <c r="Z341" s="211"/>
      <c r="AA341" s="211"/>
      <c r="AB341" s="211"/>
      <c r="AC341" s="211"/>
      <c r="AD341" s="211"/>
      <c r="AE341" s="211"/>
      <c r="AF341" s="211"/>
      <c r="AG341" s="211" t="s">
        <v>123</v>
      </c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28"/>
      <c r="B342" s="229"/>
      <c r="C342" s="263" t="s">
        <v>358</v>
      </c>
      <c r="D342" s="233"/>
      <c r="E342" s="234">
        <v>101.4</v>
      </c>
      <c r="F342" s="231"/>
      <c r="G342" s="231"/>
      <c r="H342" s="231"/>
      <c r="I342" s="231"/>
      <c r="J342" s="231"/>
      <c r="K342" s="231"/>
      <c r="L342" s="231"/>
      <c r="M342" s="231"/>
      <c r="N342" s="230"/>
      <c r="O342" s="230"/>
      <c r="P342" s="230"/>
      <c r="Q342" s="230"/>
      <c r="R342" s="231"/>
      <c r="S342" s="231"/>
      <c r="T342" s="231"/>
      <c r="U342" s="231"/>
      <c r="V342" s="231"/>
      <c r="W342" s="231"/>
      <c r="X342" s="231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125</v>
      </c>
      <c r="AH342" s="211">
        <v>5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ht="33.75" outlineLevel="1" x14ac:dyDescent="0.2">
      <c r="A343" s="245">
        <v>53</v>
      </c>
      <c r="B343" s="246" t="s">
        <v>359</v>
      </c>
      <c r="C343" s="262" t="s">
        <v>360</v>
      </c>
      <c r="D343" s="247" t="s">
        <v>357</v>
      </c>
      <c r="E343" s="248">
        <v>101.4</v>
      </c>
      <c r="F343" s="249"/>
      <c r="G343" s="250">
        <f>ROUND(E343*F343,2)</f>
        <v>0</v>
      </c>
      <c r="H343" s="232"/>
      <c r="I343" s="231">
        <f>ROUND(E343*H343,2)</f>
        <v>0</v>
      </c>
      <c r="J343" s="232"/>
      <c r="K343" s="231">
        <f>ROUND(E343*J343,2)</f>
        <v>0</v>
      </c>
      <c r="L343" s="231">
        <v>21</v>
      </c>
      <c r="M343" s="231">
        <f>G343*(1+L343/100)</f>
        <v>0</v>
      </c>
      <c r="N343" s="230">
        <v>1.33E-3</v>
      </c>
      <c r="O343" s="230">
        <f>ROUND(E343*N343,2)</f>
        <v>0.13</v>
      </c>
      <c r="P343" s="230">
        <v>0</v>
      </c>
      <c r="Q343" s="230">
        <f>ROUND(E343*P343,2)</f>
        <v>0</v>
      </c>
      <c r="R343" s="231"/>
      <c r="S343" s="231" t="s">
        <v>170</v>
      </c>
      <c r="T343" s="231" t="s">
        <v>361</v>
      </c>
      <c r="U343" s="231">
        <v>0</v>
      </c>
      <c r="V343" s="231">
        <f>ROUND(E343*U343,2)</f>
        <v>0</v>
      </c>
      <c r="W343" s="231"/>
      <c r="X343" s="231" t="s">
        <v>333</v>
      </c>
      <c r="Y343" s="211"/>
      <c r="Z343" s="211"/>
      <c r="AA343" s="211"/>
      <c r="AB343" s="211"/>
      <c r="AC343" s="211"/>
      <c r="AD343" s="211"/>
      <c r="AE343" s="211"/>
      <c r="AF343" s="211"/>
      <c r="AG343" s="211" t="s">
        <v>334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28"/>
      <c r="B344" s="229"/>
      <c r="C344" s="263" t="s">
        <v>362</v>
      </c>
      <c r="D344" s="233"/>
      <c r="E344" s="234">
        <v>2.73</v>
      </c>
      <c r="F344" s="231"/>
      <c r="G344" s="231"/>
      <c r="H344" s="231"/>
      <c r="I344" s="231"/>
      <c r="J344" s="231"/>
      <c r="K344" s="231"/>
      <c r="L344" s="231"/>
      <c r="M344" s="231"/>
      <c r="N344" s="230"/>
      <c r="O344" s="230"/>
      <c r="P344" s="230"/>
      <c r="Q344" s="230"/>
      <c r="R344" s="231"/>
      <c r="S344" s="231"/>
      <c r="T344" s="231"/>
      <c r="U344" s="231"/>
      <c r="V344" s="231"/>
      <c r="W344" s="231"/>
      <c r="X344" s="231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125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28"/>
      <c r="B345" s="229"/>
      <c r="C345" s="263" t="s">
        <v>363</v>
      </c>
      <c r="D345" s="233"/>
      <c r="E345" s="234">
        <v>3.4</v>
      </c>
      <c r="F345" s="231"/>
      <c r="G345" s="231"/>
      <c r="H345" s="231"/>
      <c r="I345" s="231"/>
      <c r="J345" s="231"/>
      <c r="K345" s="231"/>
      <c r="L345" s="231"/>
      <c r="M345" s="231"/>
      <c r="N345" s="230"/>
      <c r="O345" s="230"/>
      <c r="P345" s="230"/>
      <c r="Q345" s="230"/>
      <c r="R345" s="231"/>
      <c r="S345" s="231"/>
      <c r="T345" s="231"/>
      <c r="U345" s="231"/>
      <c r="V345" s="231"/>
      <c r="W345" s="231"/>
      <c r="X345" s="231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125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28"/>
      <c r="B346" s="229"/>
      <c r="C346" s="263" t="s">
        <v>364</v>
      </c>
      <c r="D346" s="233"/>
      <c r="E346" s="234">
        <v>10.98</v>
      </c>
      <c r="F346" s="231"/>
      <c r="G346" s="231"/>
      <c r="H346" s="231"/>
      <c r="I346" s="231"/>
      <c r="J346" s="231"/>
      <c r="K346" s="231"/>
      <c r="L346" s="231"/>
      <c r="M346" s="231"/>
      <c r="N346" s="230"/>
      <c r="O346" s="230"/>
      <c r="P346" s="230"/>
      <c r="Q346" s="230"/>
      <c r="R346" s="231"/>
      <c r="S346" s="231"/>
      <c r="T346" s="231"/>
      <c r="U346" s="231"/>
      <c r="V346" s="231"/>
      <c r="W346" s="231"/>
      <c r="X346" s="231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125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28"/>
      <c r="B347" s="229"/>
      <c r="C347" s="263" t="s">
        <v>365</v>
      </c>
      <c r="D347" s="233"/>
      <c r="E347" s="234">
        <v>1.65</v>
      </c>
      <c r="F347" s="231"/>
      <c r="G347" s="231"/>
      <c r="H347" s="231"/>
      <c r="I347" s="231"/>
      <c r="J347" s="231"/>
      <c r="K347" s="231"/>
      <c r="L347" s="231"/>
      <c r="M347" s="231"/>
      <c r="N347" s="230"/>
      <c r="O347" s="230"/>
      <c r="P347" s="230"/>
      <c r="Q347" s="230"/>
      <c r="R347" s="231"/>
      <c r="S347" s="231"/>
      <c r="T347" s="231"/>
      <c r="U347" s="231"/>
      <c r="V347" s="231"/>
      <c r="W347" s="231"/>
      <c r="X347" s="231"/>
      <c r="Y347" s="211"/>
      <c r="Z347" s="211"/>
      <c r="AA347" s="211"/>
      <c r="AB347" s="211"/>
      <c r="AC347" s="211"/>
      <c r="AD347" s="211"/>
      <c r="AE347" s="211"/>
      <c r="AF347" s="211"/>
      <c r="AG347" s="211" t="s">
        <v>125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28"/>
      <c r="B348" s="229"/>
      <c r="C348" s="263" t="s">
        <v>366</v>
      </c>
      <c r="D348" s="233"/>
      <c r="E348" s="234">
        <v>4.16</v>
      </c>
      <c r="F348" s="231"/>
      <c r="G348" s="231"/>
      <c r="H348" s="231"/>
      <c r="I348" s="231"/>
      <c r="J348" s="231"/>
      <c r="K348" s="231"/>
      <c r="L348" s="231"/>
      <c r="M348" s="231"/>
      <c r="N348" s="230"/>
      <c r="O348" s="230"/>
      <c r="P348" s="230"/>
      <c r="Q348" s="230"/>
      <c r="R348" s="231"/>
      <c r="S348" s="231"/>
      <c r="T348" s="231"/>
      <c r="U348" s="231"/>
      <c r="V348" s="231"/>
      <c r="W348" s="231"/>
      <c r="X348" s="231"/>
      <c r="Y348" s="211"/>
      <c r="Z348" s="211"/>
      <c r="AA348" s="211"/>
      <c r="AB348" s="211"/>
      <c r="AC348" s="211"/>
      <c r="AD348" s="211"/>
      <c r="AE348" s="211"/>
      <c r="AF348" s="211"/>
      <c r="AG348" s="211" t="s">
        <v>125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28"/>
      <c r="B349" s="229"/>
      <c r="C349" s="263" t="s">
        <v>367</v>
      </c>
      <c r="D349" s="233"/>
      <c r="E349" s="234">
        <v>3.04</v>
      </c>
      <c r="F349" s="231"/>
      <c r="G349" s="231"/>
      <c r="H349" s="231"/>
      <c r="I349" s="231"/>
      <c r="J349" s="231"/>
      <c r="K349" s="231"/>
      <c r="L349" s="231"/>
      <c r="M349" s="231"/>
      <c r="N349" s="230"/>
      <c r="O349" s="230"/>
      <c r="P349" s="230"/>
      <c r="Q349" s="230"/>
      <c r="R349" s="231"/>
      <c r="S349" s="231"/>
      <c r="T349" s="231"/>
      <c r="U349" s="231"/>
      <c r="V349" s="231"/>
      <c r="W349" s="231"/>
      <c r="X349" s="231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125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28"/>
      <c r="B350" s="229"/>
      <c r="C350" s="263" t="s">
        <v>368</v>
      </c>
      <c r="D350" s="233"/>
      <c r="E350" s="234">
        <v>0.69599999999999995</v>
      </c>
      <c r="F350" s="231"/>
      <c r="G350" s="231"/>
      <c r="H350" s="231"/>
      <c r="I350" s="231"/>
      <c r="J350" s="231"/>
      <c r="K350" s="231"/>
      <c r="L350" s="231"/>
      <c r="M350" s="231"/>
      <c r="N350" s="230"/>
      <c r="O350" s="230"/>
      <c r="P350" s="230"/>
      <c r="Q350" s="230"/>
      <c r="R350" s="231"/>
      <c r="S350" s="231"/>
      <c r="T350" s="231"/>
      <c r="U350" s="231"/>
      <c r="V350" s="231"/>
      <c r="W350" s="231"/>
      <c r="X350" s="231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125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28"/>
      <c r="B351" s="229"/>
      <c r="C351" s="263" t="s">
        <v>369</v>
      </c>
      <c r="D351" s="233"/>
      <c r="E351" s="234">
        <v>5.18</v>
      </c>
      <c r="F351" s="231"/>
      <c r="G351" s="231"/>
      <c r="H351" s="231"/>
      <c r="I351" s="231"/>
      <c r="J351" s="231"/>
      <c r="K351" s="231"/>
      <c r="L351" s="231"/>
      <c r="M351" s="231"/>
      <c r="N351" s="230"/>
      <c r="O351" s="230"/>
      <c r="P351" s="230"/>
      <c r="Q351" s="230"/>
      <c r="R351" s="231"/>
      <c r="S351" s="231"/>
      <c r="T351" s="231"/>
      <c r="U351" s="231"/>
      <c r="V351" s="231"/>
      <c r="W351" s="231"/>
      <c r="X351" s="231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125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28"/>
      <c r="B352" s="229"/>
      <c r="C352" s="263" t="s">
        <v>370</v>
      </c>
      <c r="D352" s="233"/>
      <c r="E352" s="234">
        <v>0.47299999999999998</v>
      </c>
      <c r="F352" s="231"/>
      <c r="G352" s="231"/>
      <c r="H352" s="231"/>
      <c r="I352" s="231"/>
      <c r="J352" s="231"/>
      <c r="K352" s="231"/>
      <c r="L352" s="231"/>
      <c r="M352" s="231"/>
      <c r="N352" s="230"/>
      <c r="O352" s="230"/>
      <c r="P352" s="230"/>
      <c r="Q352" s="230"/>
      <c r="R352" s="231"/>
      <c r="S352" s="231"/>
      <c r="T352" s="231"/>
      <c r="U352" s="231"/>
      <c r="V352" s="231"/>
      <c r="W352" s="231"/>
      <c r="X352" s="231"/>
      <c r="Y352" s="211"/>
      <c r="Z352" s="211"/>
      <c r="AA352" s="211"/>
      <c r="AB352" s="211"/>
      <c r="AC352" s="211"/>
      <c r="AD352" s="211"/>
      <c r="AE352" s="211"/>
      <c r="AF352" s="211"/>
      <c r="AG352" s="211" t="s">
        <v>125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28"/>
      <c r="B353" s="229"/>
      <c r="C353" s="263" t="s">
        <v>371</v>
      </c>
      <c r="D353" s="233"/>
      <c r="E353" s="234">
        <v>1.696</v>
      </c>
      <c r="F353" s="231"/>
      <c r="G353" s="231"/>
      <c r="H353" s="231"/>
      <c r="I353" s="231"/>
      <c r="J353" s="231"/>
      <c r="K353" s="231"/>
      <c r="L353" s="231"/>
      <c r="M353" s="231"/>
      <c r="N353" s="230"/>
      <c r="O353" s="230"/>
      <c r="P353" s="230"/>
      <c r="Q353" s="230"/>
      <c r="R353" s="231"/>
      <c r="S353" s="231"/>
      <c r="T353" s="231"/>
      <c r="U353" s="231"/>
      <c r="V353" s="231"/>
      <c r="W353" s="231"/>
      <c r="X353" s="231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125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28"/>
      <c r="B354" s="229"/>
      <c r="C354" s="263" t="s">
        <v>372</v>
      </c>
      <c r="D354" s="233"/>
      <c r="E354" s="234">
        <v>1.2709999999999999</v>
      </c>
      <c r="F354" s="231"/>
      <c r="G354" s="231"/>
      <c r="H354" s="231"/>
      <c r="I354" s="231"/>
      <c r="J354" s="231"/>
      <c r="K354" s="231"/>
      <c r="L354" s="231"/>
      <c r="M354" s="231"/>
      <c r="N354" s="230"/>
      <c r="O354" s="230"/>
      <c r="P354" s="230"/>
      <c r="Q354" s="230"/>
      <c r="R354" s="231"/>
      <c r="S354" s="231"/>
      <c r="T354" s="231"/>
      <c r="U354" s="231"/>
      <c r="V354" s="231"/>
      <c r="W354" s="231"/>
      <c r="X354" s="231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125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28"/>
      <c r="B355" s="229"/>
      <c r="C355" s="263" t="s">
        <v>373</v>
      </c>
      <c r="D355" s="233"/>
      <c r="E355" s="234">
        <v>0.63</v>
      </c>
      <c r="F355" s="231"/>
      <c r="G355" s="231"/>
      <c r="H355" s="231"/>
      <c r="I355" s="231"/>
      <c r="J355" s="231"/>
      <c r="K355" s="231"/>
      <c r="L355" s="231"/>
      <c r="M355" s="231"/>
      <c r="N355" s="230"/>
      <c r="O355" s="230"/>
      <c r="P355" s="230"/>
      <c r="Q355" s="230"/>
      <c r="R355" s="231"/>
      <c r="S355" s="231"/>
      <c r="T355" s="231"/>
      <c r="U355" s="231"/>
      <c r="V355" s="231"/>
      <c r="W355" s="231"/>
      <c r="X355" s="231"/>
      <c r="Y355" s="211"/>
      <c r="Z355" s="211"/>
      <c r="AA355" s="211"/>
      <c r="AB355" s="211"/>
      <c r="AC355" s="211"/>
      <c r="AD355" s="211"/>
      <c r="AE355" s="211"/>
      <c r="AF355" s="211"/>
      <c r="AG355" s="211" t="s">
        <v>125</v>
      </c>
      <c r="AH355" s="211">
        <v>0</v>
      </c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">
      <c r="A356" s="228"/>
      <c r="B356" s="229"/>
      <c r="C356" s="263" t="s">
        <v>374</v>
      </c>
      <c r="D356" s="233"/>
      <c r="E356" s="234">
        <v>2.56</v>
      </c>
      <c r="F356" s="231"/>
      <c r="G356" s="231"/>
      <c r="H356" s="231"/>
      <c r="I356" s="231"/>
      <c r="J356" s="231"/>
      <c r="K356" s="231"/>
      <c r="L356" s="231"/>
      <c r="M356" s="231"/>
      <c r="N356" s="230"/>
      <c r="O356" s="230"/>
      <c r="P356" s="230"/>
      <c r="Q356" s="230"/>
      <c r="R356" s="231"/>
      <c r="S356" s="231"/>
      <c r="T356" s="231"/>
      <c r="U356" s="231"/>
      <c r="V356" s="231"/>
      <c r="W356" s="231"/>
      <c r="X356" s="231"/>
      <c r="Y356" s="211"/>
      <c r="Z356" s="211"/>
      <c r="AA356" s="211"/>
      <c r="AB356" s="211"/>
      <c r="AC356" s="211"/>
      <c r="AD356" s="211"/>
      <c r="AE356" s="211"/>
      <c r="AF356" s="211"/>
      <c r="AG356" s="211" t="s">
        <v>125</v>
      </c>
      <c r="AH356" s="211">
        <v>0</v>
      </c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28"/>
      <c r="B357" s="229"/>
      <c r="C357" s="263" t="s">
        <v>375</v>
      </c>
      <c r="D357" s="233"/>
      <c r="E357" s="234">
        <v>4.83</v>
      </c>
      <c r="F357" s="231"/>
      <c r="G357" s="231"/>
      <c r="H357" s="231"/>
      <c r="I357" s="231"/>
      <c r="J357" s="231"/>
      <c r="K357" s="231"/>
      <c r="L357" s="231"/>
      <c r="M357" s="231"/>
      <c r="N357" s="230"/>
      <c r="O357" s="230"/>
      <c r="P357" s="230"/>
      <c r="Q357" s="230"/>
      <c r="R357" s="231"/>
      <c r="S357" s="231"/>
      <c r="T357" s="231"/>
      <c r="U357" s="231"/>
      <c r="V357" s="231"/>
      <c r="W357" s="231"/>
      <c r="X357" s="231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125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28"/>
      <c r="B358" s="229"/>
      <c r="C358" s="263" t="s">
        <v>376</v>
      </c>
      <c r="D358" s="233"/>
      <c r="E358" s="234">
        <v>7.56</v>
      </c>
      <c r="F358" s="231"/>
      <c r="G358" s="231"/>
      <c r="H358" s="231"/>
      <c r="I358" s="231"/>
      <c r="J358" s="231"/>
      <c r="K358" s="231"/>
      <c r="L358" s="231"/>
      <c r="M358" s="231"/>
      <c r="N358" s="230"/>
      <c r="O358" s="230"/>
      <c r="P358" s="230"/>
      <c r="Q358" s="230"/>
      <c r="R358" s="231"/>
      <c r="S358" s="231"/>
      <c r="T358" s="231"/>
      <c r="U358" s="231"/>
      <c r="V358" s="231"/>
      <c r="W358" s="231"/>
      <c r="X358" s="231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125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28"/>
      <c r="B359" s="229"/>
      <c r="C359" s="263" t="s">
        <v>377</v>
      </c>
      <c r="D359" s="233"/>
      <c r="E359" s="234">
        <v>5.5860000000000003</v>
      </c>
      <c r="F359" s="231"/>
      <c r="G359" s="231"/>
      <c r="H359" s="231"/>
      <c r="I359" s="231"/>
      <c r="J359" s="231"/>
      <c r="K359" s="231"/>
      <c r="L359" s="231"/>
      <c r="M359" s="231"/>
      <c r="N359" s="230"/>
      <c r="O359" s="230"/>
      <c r="P359" s="230"/>
      <c r="Q359" s="230"/>
      <c r="R359" s="231"/>
      <c r="S359" s="231"/>
      <c r="T359" s="231"/>
      <c r="U359" s="231"/>
      <c r="V359" s="231"/>
      <c r="W359" s="231"/>
      <c r="X359" s="231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125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28"/>
      <c r="B360" s="229"/>
      <c r="C360" s="263" t="s">
        <v>378</v>
      </c>
      <c r="D360" s="233"/>
      <c r="E360" s="234">
        <v>8.26</v>
      </c>
      <c r="F360" s="231"/>
      <c r="G360" s="231"/>
      <c r="H360" s="231"/>
      <c r="I360" s="231"/>
      <c r="J360" s="231"/>
      <c r="K360" s="231"/>
      <c r="L360" s="231"/>
      <c r="M360" s="231"/>
      <c r="N360" s="230"/>
      <c r="O360" s="230"/>
      <c r="P360" s="230"/>
      <c r="Q360" s="230"/>
      <c r="R360" s="231"/>
      <c r="S360" s="231"/>
      <c r="T360" s="231"/>
      <c r="U360" s="231"/>
      <c r="V360" s="231"/>
      <c r="W360" s="231"/>
      <c r="X360" s="231"/>
      <c r="Y360" s="211"/>
      <c r="Z360" s="211"/>
      <c r="AA360" s="211"/>
      <c r="AB360" s="211"/>
      <c r="AC360" s="211"/>
      <c r="AD360" s="211"/>
      <c r="AE360" s="211"/>
      <c r="AF360" s="211"/>
      <c r="AG360" s="211" t="s">
        <v>125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28"/>
      <c r="B361" s="229"/>
      <c r="C361" s="263" t="s">
        <v>379</v>
      </c>
      <c r="D361" s="233"/>
      <c r="E361" s="234">
        <v>4.59</v>
      </c>
      <c r="F361" s="231"/>
      <c r="G361" s="231"/>
      <c r="H361" s="231"/>
      <c r="I361" s="231"/>
      <c r="J361" s="231"/>
      <c r="K361" s="231"/>
      <c r="L361" s="231"/>
      <c r="M361" s="231"/>
      <c r="N361" s="230"/>
      <c r="O361" s="230"/>
      <c r="P361" s="230"/>
      <c r="Q361" s="230"/>
      <c r="R361" s="231"/>
      <c r="S361" s="231"/>
      <c r="T361" s="231"/>
      <c r="U361" s="231"/>
      <c r="V361" s="231"/>
      <c r="W361" s="231"/>
      <c r="X361" s="231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125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28"/>
      <c r="B362" s="229"/>
      <c r="C362" s="263" t="s">
        <v>380</v>
      </c>
      <c r="D362" s="233"/>
      <c r="E362" s="234">
        <v>10.08</v>
      </c>
      <c r="F362" s="231"/>
      <c r="G362" s="231"/>
      <c r="H362" s="231"/>
      <c r="I362" s="231"/>
      <c r="J362" s="231"/>
      <c r="K362" s="231"/>
      <c r="L362" s="231"/>
      <c r="M362" s="231"/>
      <c r="N362" s="230"/>
      <c r="O362" s="230"/>
      <c r="P362" s="230"/>
      <c r="Q362" s="230"/>
      <c r="R362" s="231"/>
      <c r="S362" s="231"/>
      <c r="T362" s="231"/>
      <c r="U362" s="231"/>
      <c r="V362" s="231"/>
      <c r="W362" s="231"/>
      <c r="X362" s="231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125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28"/>
      <c r="B363" s="229"/>
      <c r="C363" s="263" t="s">
        <v>381</v>
      </c>
      <c r="D363" s="233"/>
      <c r="E363" s="234">
        <v>17.27</v>
      </c>
      <c r="F363" s="231"/>
      <c r="G363" s="231"/>
      <c r="H363" s="231"/>
      <c r="I363" s="231"/>
      <c r="J363" s="231"/>
      <c r="K363" s="231"/>
      <c r="L363" s="231"/>
      <c r="M363" s="231"/>
      <c r="N363" s="230"/>
      <c r="O363" s="230"/>
      <c r="P363" s="230"/>
      <c r="Q363" s="230"/>
      <c r="R363" s="231"/>
      <c r="S363" s="231"/>
      <c r="T363" s="231"/>
      <c r="U363" s="231"/>
      <c r="V363" s="231"/>
      <c r="W363" s="231"/>
      <c r="X363" s="231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125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28"/>
      <c r="B364" s="229"/>
      <c r="C364" s="263" t="s">
        <v>382</v>
      </c>
      <c r="D364" s="233"/>
      <c r="E364" s="234">
        <v>1.026</v>
      </c>
      <c r="F364" s="231"/>
      <c r="G364" s="231"/>
      <c r="H364" s="231"/>
      <c r="I364" s="231"/>
      <c r="J364" s="231"/>
      <c r="K364" s="231"/>
      <c r="L364" s="231"/>
      <c r="M364" s="231"/>
      <c r="N364" s="230"/>
      <c r="O364" s="230"/>
      <c r="P364" s="230"/>
      <c r="Q364" s="230"/>
      <c r="R364" s="231"/>
      <c r="S364" s="231"/>
      <c r="T364" s="231"/>
      <c r="U364" s="231"/>
      <c r="V364" s="231"/>
      <c r="W364" s="231"/>
      <c r="X364" s="231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125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28"/>
      <c r="B365" s="229"/>
      <c r="C365" s="263" t="s">
        <v>383</v>
      </c>
      <c r="D365" s="233"/>
      <c r="E365" s="234">
        <v>1.8</v>
      </c>
      <c r="F365" s="231"/>
      <c r="G365" s="231"/>
      <c r="H365" s="231"/>
      <c r="I365" s="231"/>
      <c r="J365" s="231"/>
      <c r="K365" s="231"/>
      <c r="L365" s="231"/>
      <c r="M365" s="231"/>
      <c r="N365" s="230"/>
      <c r="O365" s="230"/>
      <c r="P365" s="230"/>
      <c r="Q365" s="230"/>
      <c r="R365" s="231"/>
      <c r="S365" s="231"/>
      <c r="T365" s="231"/>
      <c r="U365" s="231"/>
      <c r="V365" s="231"/>
      <c r="W365" s="231"/>
      <c r="X365" s="231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125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28"/>
      <c r="B366" s="229"/>
      <c r="C366" s="263" t="s">
        <v>384</v>
      </c>
      <c r="D366" s="233"/>
      <c r="E366" s="234">
        <v>1.9319999999999999</v>
      </c>
      <c r="F366" s="231"/>
      <c r="G366" s="231"/>
      <c r="H366" s="231"/>
      <c r="I366" s="231"/>
      <c r="J366" s="231"/>
      <c r="K366" s="231"/>
      <c r="L366" s="231"/>
      <c r="M366" s="231"/>
      <c r="N366" s="230"/>
      <c r="O366" s="230"/>
      <c r="P366" s="230"/>
      <c r="Q366" s="230"/>
      <c r="R366" s="231"/>
      <c r="S366" s="231"/>
      <c r="T366" s="231"/>
      <c r="U366" s="231"/>
      <c r="V366" s="231"/>
      <c r="W366" s="231"/>
      <c r="X366" s="231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125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x14ac:dyDescent="0.2">
      <c r="A367" s="239" t="s">
        <v>116</v>
      </c>
      <c r="B367" s="240" t="s">
        <v>78</v>
      </c>
      <c r="C367" s="261" t="s">
        <v>79</v>
      </c>
      <c r="D367" s="241"/>
      <c r="E367" s="242"/>
      <c r="F367" s="243"/>
      <c r="G367" s="244">
        <f>SUMIF(AG368:AG393,"&lt;&gt;NOR",G368:G393)</f>
        <v>0</v>
      </c>
      <c r="H367" s="238"/>
      <c r="I367" s="238">
        <f>SUM(I368:I393)</f>
        <v>0</v>
      </c>
      <c r="J367" s="238"/>
      <c r="K367" s="238">
        <f>SUM(K368:K393)</f>
        <v>0</v>
      </c>
      <c r="L367" s="238"/>
      <c r="M367" s="238">
        <f>SUM(M368:M393)</f>
        <v>0</v>
      </c>
      <c r="N367" s="237"/>
      <c r="O367" s="237">
        <f>SUM(O368:O393)</f>
        <v>1.8499999999999999</v>
      </c>
      <c r="P367" s="237"/>
      <c r="Q367" s="237">
        <f>SUM(Q368:Q393)</f>
        <v>0</v>
      </c>
      <c r="R367" s="238"/>
      <c r="S367" s="238"/>
      <c r="T367" s="238"/>
      <c r="U367" s="238"/>
      <c r="V367" s="238">
        <f>SUM(V368:V393)</f>
        <v>44.39</v>
      </c>
      <c r="W367" s="238"/>
      <c r="X367" s="238"/>
      <c r="AG367" t="s">
        <v>117</v>
      </c>
    </row>
    <row r="368" spans="1:60" ht="22.5" outlineLevel="1" x14ac:dyDescent="0.2">
      <c r="A368" s="245">
        <v>54</v>
      </c>
      <c r="B368" s="246" t="s">
        <v>385</v>
      </c>
      <c r="C368" s="262" t="s">
        <v>386</v>
      </c>
      <c r="D368" s="247" t="s">
        <v>159</v>
      </c>
      <c r="E368" s="248">
        <v>36.96</v>
      </c>
      <c r="F368" s="249"/>
      <c r="G368" s="250">
        <f>ROUND(E368*F368,2)</f>
        <v>0</v>
      </c>
      <c r="H368" s="232"/>
      <c r="I368" s="231">
        <f>ROUND(E368*H368,2)</f>
        <v>0</v>
      </c>
      <c r="J368" s="232"/>
      <c r="K368" s="231">
        <f>ROUND(E368*J368,2)</f>
        <v>0</v>
      </c>
      <c r="L368" s="231">
        <v>21</v>
      </c>
      <c r="M368" s="231">
        <f>G368*(1+L368/100)</f>
        <v>0</v>
      </c>
      <c r="N368" s="230">
        <v>4.5580000000000002E-2</v>
      </c>
      <c r="O368" s="230">
        <f>ROUND(E368*N368,2)</f>
        <v>1.68</v>
      </c>
      <c r="P368" s="230">
        <v>0</v>
      </c>
      <c r="Q368" s="230">
        <f>ROUND(E368*P368,2)</f>
        <v>0</v>
      </c>
      <c r="R368" s="231"/>
      <c r="S368" s="231" t="s">
        <v>121</v>
      </c>
      <c r="T368" s="231" t="s">
        <v>121</v>
      </c>
      <c r="U368" s="231">
        <v>0.60799999999999998</v>
      </c>
      <c r="V368" s="231">
        <f>ROUND(E368*U368,2)</f>
        <v>22.47</v>
      </c>
      <c r="W368" s="231"/>
      <c r="X368" s="231" t="s">
        <v>122</v>
      </c>
      <c r="Y368" s="211"/>
      <c r="Z368" s="211"/>
      <c r="AA368" s="211"/>
      <c r="AB368" s="211"/>
      <c r="AC368" s="211"/>
      <c r="AD368" s="211"/>
      <c r="AE368" s="211"/>
      <c r="AF368" s="211"/>
      <c r="AG368" s="211" t="s">
        <v>123</v>
      </c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28"/>
      <c r="B369" s="229"/>
      <c r="C369" s="263" t="s">
        <v>387</v>
      </c>
      <c r="D369" s="233"/>
      <c r="E369" s="234">
        <v>1.26</v>
      </c>
      <c r="F369" s="231"/>
      <c r="G369" s="231"/>
      <c r="H369" s="231"/>
      <c r="I369" s="231"/>
      <c r="J369" s="231"/>
      <c r="K369" s="231"/>
      <c r="L369" s="231"/>
      <c r="M369" s="231"/>
      <c r="N369" s="230"/>
      <c r="O369" s="230"/>
      <c r="P369" s="230"/>
      <c r="Q369" s="230"/>
      <c r="R369" s="231"/>
      <c r="S369" s="231"/>
      <c r="T369" s="231"/>
      <c r="U369" s="231"/>
      <c r="V369" s="231"/>
      <c r="W369" s="231"/>
      <c r="X369" s="231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125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28"/>
      <c r="B370" s="229"/>
      <c r="C370" s="263" t="s">
        <v>388</v>
      </c>
      <c r="D370" s="233"/>
      <c r="E370" s="234">
        <v>1.02</v>
      </c>
      <c r="F370" s="231"/>
      <c r="G370" s="231"/>
      <c r="H370" s="231"/>
      <c r="I370" s="231"/>
      <c r="J370" s="231"/>
      <c r="K370" s="231"/>
      <c r="L370" s="231"/>
      <c r="M370" s="231"/>
      <c r="N370" s="230"/>
      <c r="O370" s="230"/>
      <c r="P370" s="230"/>
      <c r="Q370" s="230"/>
      <c r="R370" s="231"/>
      <c r="S370" s="231"/>
      <c r="T370" s="231"/>
      <c r="U370" s="231"/>
      <c r="V370" s="231"/>
      <c r="W370" s="231"/>
      <c r="X370" s="231"/>
      <c r="Y370" s="211"/>
      <c r="Z370" s="211"/>
      <c r="AA370" s="211"/>
      <c r="AB370" s="211"/>
      <c r="AC370" s="211"/>
      <c r="AD370" s="211"/>
      <c r="AE370" s="211"/>
      <c r="AF370" s="211"/>
      <c r="AG370" s="211" t="s">
        <v>125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28"/>
      <c r="B371" s="229"/>
      <c r="C371" s="263" t="s">
        <v>389</v>
      </c>
      <c r="D371" s="233"/>
      <c r="E371" s="234">
        <v>3.66</v>
      </c>
      <c r="F371" s="231"/>
      <c r="G371" s="231"/>
      <c r="H371" s="231"/>
      <c r="I371" s="231"/>
      <c r="J371" s="231"/>
      <c r="K371" s="231"/>
      <c r="L371" s="231"/>
      <c r="M371" s="231"/>
      <c r="N371" s="230"/>
      <c r="O371" s="230"/>
      <c r="P371" s="230"/>
      <c r="Q371" s="230"/>
      <c r="R371" s="231"/>
      <c r="S371" s="231"/>
      <c r="T371" s="231"/>
      <c r="U371" s="231"/>
      <c r="V371" s="231"/>
      <c r="W371" s="231"/>
      <c r="X371" s="231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125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28"/>
      <c r="B372" s="229"/>
      <c r="C372" s="263" t="s">
        <v>390</v>
      </c>
      <c r="D372" s="233"/>
      <c r="E372" s="234">
        <v>0.66</v>
      </c>
      <c r="F372" s="231"/>
      <c r="G372" s="231"/>
      <c r="H372" s="231"/>
      <c r="I372" s="231"/>
      <c r="J372" s="231"/>
      <c r="K372" s="231"/>
      <c r="L372" s="231"/>
      <c r="M372" s="231"/>
      <c r="N372" s="230"/>
      <c r="O372" s="230"/>
      <c r="P372" s="230"/>
      <c r="Q372" s="230"/>
      <c r="R372" s="231"/>
      <c r="S372" s="231"/>
      <c r="T372" s="231"/>
      <c r="U372" s="231"/>
      <c r="V372" s="231"/>
      <c r="W372" s="231"/>
      <c r="X372" s="231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125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28"/>
      <c r="B373" s="229"/>
      <c r="C373" s="263" t="s">
        <v>391</v>
      </c>
      <c r="D373" s="233"/>
      <c r="E373" s="234">
        <v>1.56</v>
      </c>
      <c r="F373" s="231"/>
      <c r="G373" s="231"/>
      <c r="H373" s="231"/>
      <c r="I373" s="231"/>
      <c r="J373" s="231"/>
      <c r="K373" s="231"/>
      <c r="L373" s="231"/>
      <c r="M373" s="231"/>
      <c r="N373" s="230"/>
      <c r="O373" s="230"/>
      <c r="P373" s="230"/>
      <c r="Q373" s="230"/>
      <c r="R373" s="231"/>
      <c r="S373" s="231"/>
      <c r="T373" s="231"/>
      <c r="U373" s="231"/>
      <c r="V373" s="231"/>
      <c r="W373" s="231"/>
      <c r="X373" s="231"/>
      <c r="Y373" s="211"/>
      <c r="Z373" s="211"/>
      <c r="AA373" s="211"/>
      <c r="AB373" s="211"/>
      <c r="AC373" s="211"/>
      <c r="AD373" s="211"/>
      <c r="AE373" s="211"/>
      <c r="AF373" s="211"/>
      <c r="AG373" s="211" t="s">
        <v>125</v>
      </c>
      <c r="AH373" s="211">
        <v>0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28"/>
      <c r="B374" s="229"/>
      <c r="C374" s="263" t="s">
        <v>392</v>
      </c>
      <c r="D374" s="233"/>
      <c r="E374" s="234">
        <v>0.96</v>
      </c>
      <c r="F374" s="231"/>
      <c r="G374" s="231"/>
      <c r="H374" s="231"/>
      <c r="I374" s="231"/>
      <c r="J374" s="231"/>
      <c r="K374" s="231"/>
      <c r="L374" s="231"/>
      <c r="M374" s="231"/>
      <c r="N374" s="230"/>
      <c r="O374" s="230"/>
      <c r="P374" s="230"/>
      <c r="Q374" s="230"/>
      <c r="R374" s="231"/>
      <c r="S374" s="231"/>
      <c r="T374" s="231"/>
      <c r="U374" s="231"/>
      <c r="V374" s="231"/>
      <c r="W374" s="231"/>
      <c r="X374" s="231"/>
      <c r="Y374" s="211"/>
      <c r="Z374" s="211"/>
      <c r="AA374" s="211"/>
      <c r="AB374" s="211"/>
      <c r="AC374" s="211"/>
      <c r="AD374" s="211"/>
      <c r="AE374" s="211"/>
      <c r="AF374" s="211"/>
      <c r="AG374" s="211" t="s">
        <v>125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28"/>
      <c r="B375" s="229"/>
      <c r="C375" s="263" t="s">
        <v>393</v>
      </c>
      <c r="D375" s="233"/>
      <c r="E375" s="234">
        <v>0.36</v>
      </c>
      <c r="F375" s="231"/>
      <c r="G375" s="231"/>
      <c r="H375" s="231"/>
      <c r="I375" s="231"/>
      <c r="J375" s="231"/>
      <c r="K375" s="231"/>
      <c r="L375" s="231"/>
      <c r="M375" s="231"/>
      <c r="N375" s="230"/>
      <c r="O375" s="230"/>
      <c r="P375" s="230"/>
      <c r="Q375" s="230"/>
      <c r="R375" s="231"/>
      <c r="S375" s="231"/>
      <c r="T375" s="231"/>
      <c r="U375" s="231"/>
      <c r="V375" s="231"/>
      <c r="W375" s="231"/>
      <c r="X375" s="231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125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28"/>
      <c r="B376" s="229"/>
      <c r="C376" s="263" t="s">
        <v>394</v>
      </c>
      <c r="D376" s="233"/>
      <c r="E376" s="234">
        <v>2.1</v>
      </c>
      <c r="F376" s="231"/>
      <c r="G376" s="231"/>
      <c r="H376" s="231"/>
      <c r="I376" s="231"/>
      <c r="J376" s="231"/>
      <c r="K376" s="231"/>
      <c r="L376" s="231"/>
      <c r="M376" s="231"/>
      <c r="N376" s="230"/>
      <c r="O376" s="230"/>
      <c r="P376" s="230"/>
      <c r="Q376" s="230"/>
      <c r="R376" s="231"/>
      <c r="S376" s="231"/>
      <c r="T376" s="231"/>
      <c r="U376" s="231"/>
      <c r="V376" s="231"/>
      <c r="W376" s="231"/>
      <c r="X376" s="231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125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28"/>
      <c r="B377" s="229"/>
      <c r="C377" s="263" t="s">
        <v>395</v>
      </c>
      <c r="D377" s="233"/>
      <c r="E377" s="234">
        <v>0.33</v>
      </c>
      <c r="F377" s="231"/>
      <c r="G377" s="231"/>
      <c r="H377" s="231"/>
      <c r="I377" s="231"/>
      <c r="J377" s="231"/>
      <c r="K377" s="231"/>
      <c r="L377" s="231"/>
      <c r="M377" s="231"/>
      <c r="N377" s="230"/>
      <c r="O377" s="230"/>
      <c r="P377" s="230"/>
      <c r="Q377" s="230"/>
      <c r="R377" s="231"/>
      <c r="S377" s="231"/>
      <c r="T377" s="231"/>
      <c r="U377" s="231"/>
      <c r="V377" s="231"/>
      <c r="W377" s="231"/>
      <c r="X377" s="231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125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28"/>
      <c r="B378" s="229"/>
      <c r="C378" s="263" t="s">
        <v>392</v>
      </c>
      <c r="D378" s="233"/>
      <c r="E378" s="234">
        <v>0.96</v>
      </c>
      <c r="F378" s="231"/>
      <c r="G378" s="231"/>
      <c r="H378" s="231"/>
      <c r="I378" s="231"/>
      <c r="J378" s="231"/>
      <c r="K378" s="231"/>
      <c r="L378" s="231"/>
      <c r="M378" s="231"/>
      <c r="N378" s="230"/>
      <c r="O378" s="230"/>
      <c r="P378" s="230"/>
      <c r="Q378" s="230"/>
      <c r="R378" s="231"/>
      <c r="S378" s="231"/>
      <c r="T378" s="231"/>
      <c r="U378" s="231"/>
      <c r="V378" s="231"/>
      <c r="W378" s="231"/>
      <c r="X378" s="231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125</v>
      </c>
      <c r="AH378" s="211">
        <v>0</v>
      </c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28"/>
      <c r="B379" s="229"/>
      <c r="C379" s="263" t="s">
        <v>396</v>
      </c>
      <c r="D379" s="233"/>
      <c r="E379" s="234">
        <v>0.93</v>
      </c>
      <c r="F379" s="231"/>
      <c r="G379" s="231"/>
      <c r="H379" s="231"/>
      <c r="I379" s="231"/>
      <c r="J379" s="231"/>
      <c r="K379" s="231"/>
      <c r="L379" s="231"/>
      <c r="M379" s="231"/>
      <c r="N379" s="230"/>
      <c r="O379" s="230"/>
      <c r="P379" s="230"/>
      <c r="Q379" s="230"/>
      <c r="R379" s="231"/>
      <c r="S379" s="231"/>
      <c r="T379" s="231"/>
      <c r="U379" s="231"/>
      <c r="V379" s="231"/>
      <c r="W379" s="231"/>
      <c r="X379" s="231"/>
      <c r="Y379" s="211"/>
      <c r="Z379" s="211"/>
      <c r="AA379" s="211"/>
      <c r="AB379" s="211"/>
      <c r="AC379" s="211"/>
      <c r="AD379" s="211"/>
      <c r="AE379" s="211"/>
      <c r="AF379" s="211"/>
      <c r="AG379" s="211" t="s">
        <v>125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28"/>
      <c r="B380" s="229"/>
      <c r="C380" s="263" t="s">
        <v>397</v>
      </c>
      <c r="D380" s="233"/>
      <c r="E380" s="234">
        <v>0.54</v>
      </c>
      <c r="F380" s="231"/>
      <c r="G380" s="231"/>
      <c r="H380" s="231"/>
      <c r="I380" s="231"/>
      <c r="J380" s="231"/>
      <c r="K380" s="231"/>
      <c r="L380" s="231"/>
      <c r="M380" s="231"/>
      <c r="N380" s="230"/>
      <c r="O380" s="230"/>
      <c r="P380" s="230"/>
      <c r="Q380" s="230"/>
      <c r="R380" s="231"/>
      <c r="S380" s="231"/>
      <c r="T380" s="231"/>
      <c r="U380" s="231"/>
      <c r="V380" s="231"/>
      <c r="W380" s="231"/>
      <c r="X380" s="231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125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28"/>
      <c r="B381" s="229"/>
      <c r="C381" s="263" t="s">
        <v>398</v>
      </c>
      <c r="D381" s="233"/>
      <c r="E381" s="234">
        <v>0.48</v>
      </c>
      <c r="F381" s="231"/>
      <c r="G381" s="231"/>
      <c r="H381" s="231"/>
      <c r="I381" s="231"/>
      <c r="J381" s="231"/>
      <c r="K381" s="231"/>
      <c r="L381" s="231"/>
      <c r="M381" s="231"/>
      <c r="N381" s="230"/>
      <c r="O381" s="230"/>
      <c r="P381" s="230"/>
      <c r="Q381" s="230"/>
      <c r="R381" s="231"/>
      <c r="S381" s="231"/>
      <c r="T381" s="231"/>
      <c r="U381" s="231"/>
      <c r="V381" s="231"/>
      <c r="W381" s="231"/>
      <c r="X381" s="231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125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28"/>
      <c r="B382" s="229"/>
      <c r="C382" s="263" t="s">
        <v>399</v>
      </c>
      <c r="D382" s="233"/>
      <c r="E382" s="234">
        <v>1.38</v>
      </c>
      <c r="F382" s="231"/>
      <c r="G382" s="231"/>
      <c r="H382" s="231"/>
      <c r="I382" s="231"/>
      <c r="J382" s="231"/>
      <c r="K382" s="231"/>
      <c r="L382" s="231"/>
      <c r="M382" s="231"/>
      <c r="N382" s="230"/>
      <c r="O382" s="230"/>
      <c r="P382" s="230"/>
      <c r="Q382" s="230"/>
      <c r="R382" s="231"/>
      <c r="S382" s="231"/>
      <c r="T382" s="231"/>
      <c r="U382" s="231"/>
      <c r="V382" s="231"/>
      <c r="W382" s="231"/>
      <c r="X382" s="231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125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28"/>
      <c r="B383" s="229"/>
      <c r="C383" s="263" t="s">
        <v>400</v>
      </c>
      <c r="D383" s="233"/>
      <c r="E383" s="234">
        <v>3.15</v>
      </c>
      <c r="F383" s="231"/>
      <c r="G383" s="231"/>
      <c r="H383" s="231"/>
      <c r="I383" s="231"/>
      <c r="J383" s="231"/>
      <c r="K383" s="231"/>
      <c r="L383" s="231"/>
      <c r="M383" s="231"/>
      <c r="N383" s="230"/>
      <c r="O383" s="230"/>
      <c r="P383" s="230"/>
      <c r="Q383" s="230"/>
      <c r="R383" s="231"/>
      <c r="S383" s="231"/>
      <c r="T383" s="231"/>
      <c r="U383" s="231"/>
      <c r="V383" s="231"/>
      <c r="W383" s="231"/>
      <c r="X383" s="231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125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28"/>
      <c r="B384" s="229"/>
      <c r="C384" s="263" t="s">
        <v>401</v>
      </c>
      <c r="D384" s="233"/>
      <c r="E384" s="234">
        <v>1.47</v>
      </c>
      <c r="F384" s="231"/>
      <c r="G384" s="231"/>
      <c r="H384" s="231"/>
      <c r="I384" s="231"/>
      <c r="J384" s="231"/>
      <c r="K384" s="231"/>
      <c r="L384" s="231"/>
      <c r="M384" s="231"/>
      <c r="N384" s="230"/>
      <c r="O384" s="230"/>
      <c r="P384" s="230"/>
      <c r="Q384" s="230"/>
      <c r="R384" s="231"/>
      <c r="S384" s="231"/>
      <c r="T384" s="231"/>
      <c r="U384" s="231"/>
      <c r="V384" s="231"/>
      <c r="W384" s="231"/>
      <c r="X384" s="231"/>
      <c r="Y384" s="211"/>
      <c r="Z384" s="211"/>
      <c r="AA384" s="211"/>
      <c r="AB384" s="211"/>
      <c r="AC384" s="211"/>
      <c r="AD384" s="211"/>
      <c r="AE384" s="211"/>
      <c r="AF384" s="211"/>
      <c r="AG384" s="211" t="s">
        <v>125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28"/>
      <c r="B385" s="229"/>
      <c r="C385" s="263" t="s">
        <v>402</v>
      </c>
      <c r="D385" s="233"/>
      <c r="E385" s="234">
        <v>3.54</v>
      </c>
      <c r="F385" s="231"/>
      <c r="G385" s="231"/>
      <c r="H385" s="231"/>
      <c r="I385" s="231"/>
      <c r="J385" s="231"/>
      <c r="K385" s="231"/>
      <c r="L385" s="231"/>
      <c r="M385" s="231"/>
      <c r="N385" s="230"/>
      <c r="O385" s="230"/>
      <c r="P385" s="230"/>
      <c r="Q385" s="230"/>
      <c r="R385" s="231"/>
      <c r="S385" s="231"/>
      <c r="T385" s="231"/>
      <c r="U385" s="231"/>
      <c r="V385" s="231"/>
      <c r="W385" s="231"/>
      <c r="X385" s="231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125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28"/>
      <c r="B386" s="229"/>
      <c r="C386" s="263" t="s">
        <v>403</v>
      </c>
      <c r="D386" s="233"/>
      <c r="E386" s="234">
        <v>1.35</v>
      </c>
      <c r="F386" s="231"/>
      <c r="G386" s="231"/>
      <c r="H386" s="231"/>
      <c r="I386" s="231"/>
      <c r="J386" s="231"/>
      <c r="K386" s="231"/>
      <c r="L386" s="231"/>
      <c r="M386" s="231"/>
      <c r="N386" s="230"/>
      <c r="O386" s="230"/>
      <c r="P386" s="230"/>
      <c r="Q386" s="230"/>
      <c r="R386" s="231"/>
      <c r="S386" s="231"/>
      <c r="T386" s="231"/>
      <c r="U386" s="231"/>
      <c r="V386" s="231"/>
      <c r="W386" s="231"/>
      <c r="X386" s="231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125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28"/>
      <c r="B387" s="229"/>
      <c r="C387" s="263" t="s">
        <v>404</v>
      </c>
      <c r="D387" s="233"/>
      <c r="E387" s="234">
        <v>4.2</v>
      </c>
      <c r="F387" s="231"/>
      <c r="G387" s="231"/>
      <c r="H387" s="231"/>
      <c r="I387" s="231"/>
      <c r="J387" s="231"/>
      <c r="K387" s="231"/>
      <c r="L387" s="231"/>
      <c r="M387" s="231"/>
      <c r="N387" s="230"/>
      <c r="O387" s="230"/>
      <c r="P387" s="230"/>
      <c r="Q387" s="230"/>
      <c r="R387" s="231"/>
      <c r="S387" s="231"/>
      <c r="T387" s="231"/>
      <c r="U387" s="231"/>
      <c r="V387" s="231"/>
      <c r="W387" s="231"/>
      <c r="X387" s="231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125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28"/>
      <c r="B388" s="229"/>
      <c r="C388" s="263" t="s">
        <v>405</v>
      </c>
      <c r="D388" s="233"/>
      <c r="E388" s="234">
        <v>4.71</v>
      </c>
      <c r="F388" s="231"/>
      <c r="G388" s="231"/>
      <c r="H388" s="231"/>
      <c r="I388" s="231"/>
      <c r="J388" s="231"/>
      <c r="K388" s="231"/>
      <c r="L388" s="231"/>
      <c r="M388" s="231"/>
      <c r="N388" s="230"/>
      <c r="O388" s="230"/>
      <c r="P388" s="230"/>
      <c r="Q388" s="230"/>
      <c r="R388" s="231"/>
      <c r="S388" s="231"/>
      <c r="T388" s="231"/>
      <c r="U388" s="231"/>
      <c r="V388" s="231"/>
      <c r="W388" s="231"/>
      <c r="X388" s="231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125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28"/>
      <c r="B389" s="229"/>
      <c r="C389" s="263" t="s">
        <v>397</v>
      </c>
      <c r="D389" s="233"/>
      <c r="E389" s="234">
        <v>0.54</v>
      </c>
      <c r="F389" s="231"/>
      <c r="G389" s="231"/>
      <c r="H389" s="231"/>
      <c r="I389" s="231"/>
      <c r="J389" s="231"/>
      <c r="K389" s="231"/>
      <c r="L389" s="231"/>
      <c r="M389" s="231"/>
      <c r="N389" s="230"/>
      <c r="O389" s="230"/>
      <c r="P389" s="230"/>
      <c r="Q389" s="230"/>
      <c r="R389" s="231"/>
      <c r="S389" s="231"/>
      <c r="T389" s="231"/>
      <c r="U389" s="231"/>
      <c r="V389" s="231"/>
      <c r="W389" s="231"/>
      <c r="X389" s="231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125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28"/>
      <c r="B390" s="229"/>
      <c r="C390" s="263" t="s">
        <v>397</v>
      </c>
      <c r="D390" s="233"/>
      <c r="E390" s="234">
        <v>0.54</v>
      </c>
      <c r="F390" s="231"/>
      <c r="G390" s="231"/>
      <c r="H390" s="231"/>
      <c r="I390" s="231"/>
      <c r="J390" s="231"/>
      <c r="K390" s="231"/>
      <c r="L390" s="231"/>
      <c r="M390" s="231"/>
      <c r="N390" s="230"/>
      <c r="O390" s="230"/>
      <c r="P390" s="230"/>
      <c r="Q390" s="230"/>
      <c r="R390" s="231"/>
      <c r="S390" s="231"/>
      <c r="T390" s="231"/>
      <c r="U390" s="231"/>
      <c r="V390" s="231"/>
      <c r="W390" s="231"/>
      <c r="X390" s="231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125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28"/>
      <c r="B391" s="229"/>
      <c r="C391" s="263" t="s">
        <v>387</v>
      </c>
      <c r="D391" s="233"/>
      <c r="E391" s="234">
        <v>1.26</v>
      </c>
      <c r="F391" s="231"/>
      <c r="G391" s="231"/>
      <c r="H391" s="231"/>
      <c r="I391" s="231"/>
      <c r="J391" s="231"/>
      <c r="K391" s="231"/>
      <c r="L391" s="231"/>
      <c r="M391" s="231"/>
      <c r="N391" s="230"/>
      <c r="O391" s="230"/>
      <c r="P391" s="230"/>
      <c r="Q391" s="230"/>
      <c r="R391" s="231"/>
      <c r="S391" s="231"/>
      <c r="T391" s="231"/>
      <c r="U391" s="231"/>
      <c r="V391" s="231"/>
      <c r="W391" s="231"/>
      <c r="X391" s="231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125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ht="22.5" outlineLevel="1" x14ac:dyDescent="0.2">
      <c r="A392" s="245">
        <v>55</v>
      </c>
      <c r="B392" s="246" t="s">
        <v>406</v>
      </c>
      <c r="C392" s="262" t="s">
        <v>407</v>
      </c>
      <c r="D392" s="247" t="s">
        <v>159</v>
      </c>
      <c r="E392" s="248">
        <v>36.96</v>
      </c>
      <c r="F392" s="249"/>
      <c r="G392" s="250">
        <f>ROUND(E392*F392,2)</f>
        <v>0</v>
      </c>
      <c r="H392" s="232"/>
      <c r="I392" s="231">
        <f>ROUND(E392*H392,2)</f>
        <v>0</v>
      </c>
      <c r="J392" s="232"/>
      <c r="K392" s="231">
        <f>ROUND(E392*J392,2)</f>
        <v>0</v>
      </c>
      <c r="L392" s="231">
        <v>21</v>
      </c>
      <c r="M392" s="231">
        <f>G392*(1+L392/100)</f>
        <v>0</v>
      </c>
      <c r="N392" s="230">
        <v>4.6299999999999996E-3</v>
      </c>
      <c r="O392" s="230">
        <f>ROUND(E392*N392,2)</f>
        <v>0.17</v>
      </c>
      <c r="P392" s="230">
        <v>0</v>
      </c>
      <c r="Q392" s="230">
        <f>ROUND(E392*P392,2)</f>
        <v>0</v>
      </c>
      <c r="R392" s="231"/>
      <c r="S392" s="231" t="s">
        <v>121</v>
      </c>
      <c r="T392" s="231" t="s">
        <v>121</v>
      </c>
      <c r="U392" s="231">
        <v>0.59299999999999997</v>
      </c>
      <c r="V392" s="231">
        <f>ROUND(E392*U392,2)</f>
        <v>21.92</v>
      </c>
      <c r="W392" s="231"/>
      <c r="X392" s="231" t="s">
        <v>122</v>
      </c>
      <c r="Y392" s="211"/>
      <c r="Z392" s="211"/>
      <c r="AA392" s="211"/>
      <c r="AB392" s="211"/>
      <c r="AC392" s="211"/>
      <c r="AD392" s="211"/>
      <c r="AE392" s="211"/>
      <c r="AF392" s="211"/>
      <c r="AG392" s="211" t="s">
        <v>123</v>
      </c>
      <c r="AH392" s="211"/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28"/>
      <c r="B393" s="229"/>
      <c r="C393" s="263" t="s">
        <v>408</v>
      </c>
      <c r="D393" s="233"/>
      <c r="E393" s="234">
        <v>36.96</v>
      </c>
      <c r="F393" s="231"/>
      <c r="G393" s="231"/>
      <c r="H393" s="231"/>
      <c r="I393" s="231"/>
      <c r="J393" s="231"/>
      <c r="K393" s="231"/>
      <c r="L393" s="231"/>
      <c r="M393" s="231"/>
      <c r="N393" s="230"/>
      <c r="O393" s="230"/>
      <c r="P393" s="230"/>
      <c r="Q393" s="230"/>
      <c r="R393" s="231"/>
      <c r="S393" s="231"/>
      <c r="T393" s="231"/>
      <c r="U393" s="231"/>
      <c r="V393" s="231"/>
      <c r="W393" s="231"/>
      <c r="X393" s="231"/>
      <c r="Y393" s="211"/>
      <c r="Z393" s="211"/>
      <c r="AA393" s="211"/>
      <c r="AB393" s="211"/>
      <c r="AC393" s="211"/>
      <c r="AD393" s="211"/>
      <c r="AE393" s="211"/>
      <c r="AF393" s="211"/>
      <c r="AG393" s="211" t="s">
        <v>125</v>
      </c>
      <c r="AH393" s="211">
        <v>5</v>
      </c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x14ac:dyDescent="0.2">
      <c r="A394" s="239" t="s">
        <v>116</v>
      </c>
      <c r="B394" s="240" t="s">
        <v>80</v>
      </c>
      <c r="C394" s="261" t="s">
        <v>81</v>
      </c>
      <c r="D394" s="241"/>
      <c r="E394" s="242"/>
      <c r="F394" s="243"/>
      <c r="G394" s="244">
        <f>SUMIF(AG395:AG396,"&lt;&gt;NOR",G395:G396)</f>
        <v>0</v>
      </c>
      <c r="H394" s="238"/>
      <c r="I394" s="238">
        <f>SUM(I395:I396)</f>
        <v>0</v>
      </c>
      <c r="J394" s="238"/>
      <c r="K394" s="238">
        <f>SUM(K395:K396)</f>
        <v>0</v>
      </c>
      <c r="L394" s="238"/>
      <c r="M394" s="238">
        <f>SUM(M395:M396)</f>
        <v>0</v>
      </c>
      <c r="N394" s="237"/>
      <c r="O394" s="237">
        <f>SUM(O395:O396)</f>
        <v>1.44</v>
      </c>
      <c r="P394" s="237"/>
      <c r="Q394" s="237">
        <f>SUM(Q395:Q396)</f>
        <v>0</v>
      </c>
      <c r="R394" s="238"/>
      <c r="S394" s="238"/>
      <c r="T394" s="238"/>
      <c r="U394" s="238"/>
      <c r="V394" s="238">
        <f>SUM(V395:V396)</f>
        <v>49.26</v>
      </c>
      <c r="W394" s="238"/>
      <c r="X394" s="238"/>
      <c r="AG394" t="s">
        <v>117</v>
      </c>
    </row>
    <row r="395" spans="1:60" ht="45" outlineLevel="1" x14ac:dyDescent="0.2">
      <c r="A395" s="251">
        <v>56</v>
      </c>
      <c r="B395" s="252" t="s">
        <v>409</v>
      </c>
      <c r="C395" s="265" t="s">
        <v>410</v>
      </c>
      <c r="D395" s="253" t="s">
        <v>411</v>
      </c>
      <c r="E395" s="254">
        <v>37</v>
      </c>
      <c r="F395" s="255"/>
      <c r="G395" s="256">
        <f>ROUND(E395*F395,2)</f>
        <v>0</v>
      </c>
      <c r="H395" s="232"/>
      <c r="I395" s="231">
        <f>ROUND(E395*H395,2)</f>
        <v>0</v>
      </c>
      <c r="J395" s="232"/>
      <c r="K395" s="231">
        <f>ROUND(E395*J395,2)</f>
        <v>0</v>
      </c>
      <c r="L395" s="231">
        <v>21</v>
      </c>
      <c r="M395" s="231">
        <f>G395*(1+L395/100)</f>
        <v>0</v>
      </c>
      <c r="N395" s="230">
        <v>0</v>
      </c>
      <c r="O395" s="230">
        <f>ROUND(E395*N395,2)</f>
        <v>0</v>
      </c>
      <c r="P395" s="230">
        <v>0</v>
      </c>
      <c r="Q395" s="230">
        <f>ROUND(E395*P395,2)</f>
        <v>0</v>
      </c>
      <c r="R395" s="231"/>
      <c r="S395" s="231" t="s">
        <v>121</v>
      </c>
      <c r="T395" s="231" t="s">
        <v>121</v>
      </c>
      <c r="U395" s="231">
        <v>1</v>
      </c>
      <c r="V395" s="231">
        <f>ROUND(E395*U395,2)</f>
        <v>37</v>
      </c>
      <c r="W395" s="231"/>
      <c r="X395" s="231" t="s">
        <v>122</v>
      </c>
      <c r="Y395" s="211"/>
      <c r="Z395" s="211"/>
      <c r="AA395" s="211"/>
      <c r="AB395" s="211"/>
      <c r="AC395" s="211"/>
      <c r="AD395" s="211"/>
      <c r="AE395" s="211"/>
      <c r="AF395" s="211"/>
      <c r="AG395" s="211" t="s">
        <v>123</v>
      </c>
      <c r="AH395" s="211"/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ht="22.5" outlineLevel="1" x14ac:dyDescent="0.2">
      <c r="A396" s="251">
        <v>57</v>
      </c>
      <c r="B396" s="252" t="s">
        <v>412</v>
      </c>
      <c r="C396" s="265" t="s">
        <v>413</v>
      </c>
      <c r="D396" s="253" t="s">
        <v>162</v>
      </c>
      <c r="E396" s="254">
        <v>4</v>
      </c>
      <c r="F396" s="255"/>
      <c r="G396" s="256">
        <f>ROUND(E396*F396,2)</f>
        <v>0</v>
      </c>
      <c r="H396" s="232"/>
      <c r="I396" s="231">
        <f>ROUND(E396*H396,2)</f>
        <v>0</v>
      </c>
      <c r="J396" s="232"/>
      <c r="K396" s="231">
        <f>ROUND(E396*J396,2)</f>
        <v>0</v>
      </c>
      <c r="L396" s="231">
        <v>21</v>
      </c>
      <c r="M396" s="231">
        <f>G396*(1+L396/100)</f>
        <v>0</v>
      </c>
      <c r="N396" s="230">
        <v>0.35976000000000002</v>
      </c>
      <c r="O396" s="230">
        <f>ROUND(E396*N396,2)</f>
        <v>1.44</v>
      </c>
      <c r="P396" s="230">
        <v>0</v>
      </c>
      <c r="Q396" s="230">
        <f>ROUND(E396*P396,2)</f>
        <v>0</v>
      </c>
      <c r="R396" s="231"/>
      <c r="S396" s="231" t="s">
        <v>121</v>
      </c>
      <c r="T396" s="231" t="s">
        <v>121</v>
      </c>
      <c r="U396" s="231">
        <v>3.0654300000000001</v>
      </c>
      <c r="V396" s="231">
        <f>ROUND(E396*U396,2)</f>
        <v>12.26</v>
      </c>
      <c r="W396" s="231"/>
      <c r="X396" s="231" t="s">
        <v>414</v>
      </c>
      <c r="Y396" s="211"/>
      <c r="Z396" s="211"/>
      <c r="AA396" s="211"/>
      <c r="AB396" s="211"/>
      <c r="AC396" s="211"/>
      <c r="AD396" s="211"/>
      <c r="AE396" s="211"/>
      <c r="AF396" s="211"/>
      <c r="AG396" s="211" t="s">
        <v>415</v>
      </c>
      <c r="AH396" s="211"/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x14ac:dyDescent="0.2">
      <c r="A397" s="239" t="s">
        <v>116</v>
      </c>
      <c r="B397" s="240" t="s">
        <v>82</v>
      </c>
      <c r="C397" s="261" t="s">
        <v>83</v>
      </c>
      <c r="D397" s="241"/>
      <c r="E397" s="242"/>
      <c r="F397" s="243"/>
      <c r="G397" s="244">
        <f>SUMIF(AG398:AG455,"&lt;&gt;NOR",G398:G455)</f>
        <v>0</v>
      </c>
      <c r="H397" s="238"/>
      <c r="I397" s="238">
        <f>SUM(I398:I455)</f>
        <v>0</v>
      </c>
      <c r="J397" s="238"/>
      <c r="K397" s="238">
        <f>SUM(K398:K455)</f>
        <v>0</v>
      </c>
      <c r="L397" s="238"/>
      <c r="M397" s="238">
        <f>SUM(M398:M455)</f>
        <v>0</v>
      </c>
      <c r="N397" s="237"/>
      <c r="O397" s="237">
        <f>SUM(O398:O455)</f>
        <v>1.1400000000000001</v>
      </c>
      <c r="P397" s="237"/>
      <c r="Q397" s="237">
        <f>SUM(Q398:Q455)</f>
        <v>0</v>
      </c>
      <c r="R397" s="238"/>
      <c r="S397" s="238"/>
      <c r="T397" s="238"/>
      <c r="U397" s="238"/>
      <c r="V397" s="238">
        <f>SUM(V398:V455)</f>
        <v>394.25</v>
      </c>
      <c r="W397" s="238"/>
      <c r="X397" s="238"/>
      <c r="AG397" t="s">
        <v>117</v>
      </c>
    </row>
    <row r="398" spans="1:60" ht="22.5" outlineLevel="1" x14ac:dyDescent="0.2">
      <c r="A398" s="245">
        <v>58</v>
      </c>
      <c r="B398" s="246" t="s">
        <v>416</v>
      </c>
      <c r="C398" s="262" t="s">
        <v>417</v>
      </c>
      <c r="D398" s="247" t="s">
        <v>159</v>
      </c>
      <c r="E398" s="248">
        <v>1289.7255</v>
      </c>
      <c r="F398" s="249"/>
      <c r="G398" s="250">
        <f>ROUND(E398*F398,2)</f>
        <v>0</v>
      </c>
      <c r="H398" s="232"/>
      <c r="I398" s="231">
        <f>ROUND(E398*H398,2)</f>
        <v>0</v>
      </c>
      <c r="J398" s="232"/>
      <c r="K398" s="231">
        <f>ROUND(E398*J398,2)</f>
        <v>0</v>
      </c>
      <c r="L398" s="231">
        <v>21</v>
      </c>
      <c r="M398" s="231">
        <f>G398*(1+L398/100)</f>
        <v>0</v>
      </c>
      <c r="N398" s="230">
        <v>5.2999999999999998E-4</v>
      </c>
      <c r="O398" s="230">
        <f>ROUND(E398*N398,2)</f>
        <v>0.68</v>
      </c>
      <c r="P398" s="230">
        <v>0</v>
      </c>
      <c r="Q398" s="230">
        <f>ROUND(E398*P398,2)</f>
        <v>0</v>
      </c>
      <c r="R398" s="231"/>
      <c r="S398" s="231" t="s">
        <v>121</v>
      </c>
      <c r="T398" s="231" t="s">
        <v>121</v>
      </c>
      <c r="U398" s="231">
        <v>0.21</v>
      </c>
      <c r="V398" s="231">
        <f>ROUND(E398*U398,2)</f>
        <v>270.83999999999997</v>
      </c>
      <c r="W398" s="231"/>
      <c r="X398" s="231" t="s">
        <v>122</v>
      </c>
      <c r="Y398" s="211"/>
      <c r="Z398" s="211"/>
      <c r="AA398" s="211"/>
      <c r="AB398" s="211"/>
      <c r="AC398" s="211"/>
      <c r="AD398" s="211"/>
      <c r="AE398" s="211"/>
      <c r="AF398" s="211"/>
      <c r="AG398" s="211" t="s">
        <v>123</v>
      </c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28"/>
      <c r="B399" s="229"/>
      <c r="C399" s="266" t="s">
        <v>418</v>
      </c>
      <c r="D399" s="257"/>
      <c r="E399" s="257"/>
      <c r="F399" s="257"/>
      <c r="G399" s="257"/>
      <c r="H399" s="231"/>
      <c r="I399" s="231"/>
      <c r="J399" s="231"/>
      <c r="K399" s="231"/>
      <c r="L399" s="231"/>
      <c r="M399" s="231"/>
      <c r="N399" s="230"/>
      <c r="O399" s="230"/>
      <c r="P399" s="230"/>
      <c r="Q399" s="230"/>
      <c r="R399" s="231"/>
      <c r="S399" s="231"/>
      <c r="T399" s="231"/>
      <c r="U399" s="231"/>
      <c r="V399" s="231"/>
      <c r="W399" s="231"/>
      <c r="X399" s="231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164</v>
      </c>
      <c r="AH399" s="211"/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28"/>
      <c r="B400" s="229"/>
      <c r="C400" s="263" t="s">
        <v>219</v>
      </c>
      <c r="D400" s="233"/>
      <c r="E400" s="234">
        <v>68.78</v>
      </c>
      <c r="F400" s="231"/>
      <c r="G400" s="231"/>
      <c r="H400" s="231"/>
      <c r="I400" s="231"/>
      <c r="J400" s="231"/>
      <c r="K400" s="231"/>
      <c r="L400" s="231"/>
      <c r="M400" s="231"/>
      <c r="N400" s="230"/>
      <c r="O400" s="230"/>
      <c r="P400" s="230"/>
      <c r="Q400" s="230"/>
      <c r="R400" s="231"/>
      <c r="S400" s="231"/>
      <c r="T400" s="231"/>
      <c r="U400" s="231"/>
      <c r="V400" s="231"/>
      <c r="W400" s="231"/>
      <c r="X400" s="231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125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28"/>
      <c r="B401" s="229"/>
      <c r="C401" s="263" t="s">
        <v>220</v>
      </c>
      <c r="D401" s="233"/>
      <c r="E401" s="234">
        <v>110.2</v>
      </c>
      <c r="F401" s="231"/>
      <c r="G401" s="231"/>
      <c r="H401" s="231"/>
      <c r="I401" s="231"/>
      <c r="J401" s="231"/>
      <c r="K401" s="231"/>
      <c r="L401" s="231"/>
      <c r="M401" s="231"/>
      <c r="N401" s="230"/>
      <c r="O401" s="230"/>
      <c r="P401" s="230"/>
      <c r="Q401" s="230"/>
      <c r="R401" s="231"/>
      <c r="S401" s="231"/>
      <c r="T401" s="231"/>
      <c r="U401" s="231"/>
      <c r="V401" s="231"/>
      <c r="W401" s="231"/>
      <c r="X401" s="231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125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28"/>
      <c r="B402" s="229"/>
      <c r="C402" s="263" t="s">
        <v>221</v>
      </c>
      <c r="D402" s="233"/>
      <c r="E402" s="234">
        <v>22.4</v>
      </c>
      <c r="F402" s="231"/>
      <c r="G402" s="231"/>
      <c r="H402" s="231"/>
      <c r="I402" s="231"/>
      <c r="J402" s="231"/>
      <c r="K402" s="231"/>
      <c r="L402" s="231"/>
      <c r="M402" s="231"/>
      <c r="N402" s="230"/>
      <c r="O402" s="230"/>
      <c r="P402" s="230"/>
      <c r="Q402" s="230"/>
      <c r="R402" s="231"/>
      <c r="S402" s="231"/>
      <c r="T402" s="231"/>
      <c r="U402" s="231"/>
      <c r="V402" s="231"/>
      <c r="W402" s="231"/>
      <c r="X402" s="231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125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28"/>
      <c r="B403" s="229"/>
      <c r="C403" s="263" t="s">
        <v>222</v>
      </c>
      <c r="D403" s="233"/>
      <c r="E403" s="234">
        <v>3.29</v>
      </c>
      <c r="F403" s="231"/>
      <c r="G403" s="231"/>
      <c r="H403" s="231"/>
      <c r="I403" s="231"/>
      <c r="J403" s="231"/>
      <c r="K403" s="231"/>
      <c r="L403" s="231"/>
      <c r="M403" s="231"/>
      <c r="N403" s="230"/>
      <c r="O403" s="230"/>
      <c r="P403" s="230"/>
      <c r="Q403" s="230"/>
      <c r="R403" s="231"/>
      <c r="S403" s="231"/>
      <c r="T403" s="231"/>
      <c r="U403" s="231"/>
      <c r="V403" s="231"/>
      <c r="W403" s="231"/>
      <c r="X403" s="231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125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28"/>
      <c r="B404" s="229"/>
      <c r="C404" s="263" t="s">
        <v>223</v>
      </c>
      <c r="D404" s="233"/>
      <c r="E404" s="234">
        <v>12.285</v>
      </c>
      <c r="F404" s="231"/>
      <c r="G404" s="231"/>
      <c r="H404" s="231"/>
      <c r="I404" s="231"/>
      <c r="J404" s="231"/>
      <c r="K404" s="231"/>
      <c r="L404" s="231"/>
      <c r="M404" s="231"/>
      <c r="N404" s="230"/>
      <c r="O404" s="230"/>
      <c r="P404" s="230"/>
      <c r="Q404" s="230"/>
      <c r="R404" s="231"/>
      <c r="S404" s="231"/>
      <c r="T404" s="231"/>
      <c r="U404" s="231"/>
      <c r="V404" s="231"/>
      <c r="W404" s="231"/>
      <c r="X404" s="231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125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28"/>
      <c r="B405" s="229"/>
      <c r="C405" s="264" t="s">
        <v>134</v>
      </c>
      <c r="D405" s="235"/>
      <c r="E405" s="236">
        <v>216.95500000000001</v>
      </c>
      <c r="F405" s="231"/>
      <c r="G405" s="231"/>
      <c r="H405" s="231"/>
      <c r="I405" s="231"/>
      <c r="J405" s="231"/>
      <c r="K405" s="231"/>
      <c r="L405" s="231"/>
      <c r="M405" s="231"/>
      <c r="N405" s="230"/>
      <c r="O405" s="230"/>
      <c r="P405" s="230"/>
      <c r="Q405" s="230"/>
      <c r="R405" s="231"/>
      <c r="S405" s="231"/>
      <c r="T405" s="231"/>
      <c r="U405" s="231"/>
      <c r="V405" s="231"/>
      <c r="W405" s="231"/>
      <c r="X405" s="231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125</v>
      </c>
      <c r="AH405" s="211">
        <v>1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28"/>
      <c r="B406" s="229"/>
      <c r="C406" s="263" t="s">
        <v>224</v>
      </c>
      <c r="D406" s="233"/>
      <c r="E406" s="234">
        <v>27.3</v>
      </c>
      <c r="F406" s="231"/>
      <c r="G406" s="231"/>
      <c r="H406" s="231"/>
      <c r="I406" s="231"/>
      <c r="J406" s="231"/>
      <c r="K406" s="231"/>
      <c r="L406" s="231"/>
      <c r="M406" s="231"/>
      <c r="N406" s="230"/>
      <c r="O406" s="230"/>
      <c r="P406" s="230"/>
      <c r="Q406" s="230"/>
      <c r="R406" s="231"/>
      <c r="S406" s="231"/>
      <c r="T406" s="231"/>
      <c r="U406" s="231"/>
      <c r="V406" s="231"/>
      <c r="W406" s="231"/>
      <c r="X406" s="231"/>
      <c r="Y406" s="211"/>
      <c r="Z406" s="211"/>
      <c r="AA406" s="211"/>
      <c r="AB406" s="211"/>
      <c r="AC406" s="211"/>
      <c r="AD406" s="211"/>
      <c r="AE406" s="211"/>
      <c r="AF406" s="211"/>
      <c r="AG406" s="211" t="s">
        <v>125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28"/>
      <c r="B407" s="229"/>
      <c r="C407" s="263" t="s">
        <v>225</v>
      </c>
      <c r="D407" s="233"/>
      <c r="E407" s="234">
        <v>2.7</v>
      </c>
      <c r="F407" s="231"/>
      <c r="G407" s="231"/>
      <c r="H407" s="231"/>
      <c r="I407" s="231"/>
      <c r="J407" s="231"/>
      <c r="K407" s="231"/>
      <c r="L407" s="231"/>
      <c r="M407" s="231"/>
      <c r="N407" s="230"/>
      <c r="O407" s="230"/>
      <c r="P407" s="230"/>
      <c r="Q407" s="230"/>
      <c r="R407" s="231"/>
      <c r="S407" s="231"/>
      <c r="T407" s="231"/>
      <c r="U407" s="231"/>
      <c r="V407" s="231"/>
      <c r="W407" s="231"/>
      <c r="X407" s="231"/>
      <c r="Y407" s="211"/>
      <c r="Z407" s="211"/>
      <c r="AA407" s="211"/>
      <c r="AB407" s="211"/>
      <c r="AC407" s="211"/>
      <c r="AD407" s="211"/>
      <c r="AE407" s="211"/>
      <c r="AF407" s="211"/>
      <c r="AG407" s="211" t="s">
        <v>125</v>
      </c>
      <c r="AH407" s="211">
        <v>0</v>
      </c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28"/>
      <c r="B408" s="229"/>
      <c r="C408" s="263" t="s">
        <v>226</v>
      </c>
      <c r="D408" s="233"/>
      <c r="E408" s="234">
        <v>4.5</v>
      </c>
      <c r="F408" s="231"/>
      <c r="G408" s="231"/>
      <c r="H408" s="231"/>
      <c r="I408" s="231"/>
      <c r="J408" s="231"/>
      <c r="K408" s="231"/>
      <c r="L408" s="231"/>
      <c r="M408" s="231"/>
      <c r="N408" s="230"/>
      <c r="O408" s="230"/>
      <c r="P408" s="230"/>
      <c r="Q408" s="230"/>
      <c r="R408" s="231"/>
      <c r="S408" s="231"/>
      <c r="T408" s="231"/>
      <c r="U408" s="231"/>
      <c r="V408" s="231"/>
      <c r="W408" s="231"/>
      <c r="X408" s="231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125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28"/>
      <c r="B409" s="229"/>
      <c r="C409" s="263" t="s">
        <v>227</v>
      </c>
      <c r="D409" s="233"/>
      <c r="E409" s="234">
        <v>4.0999999999999996</v>
      </c>
      <c r="F409" s="231"/>
      <c r="G409" s="231"/>
      <c r="H409" s="231"/>
      <c r="I409" s="231"/>
      <c r="J409" s="231"/>
      <c r="K409" s="231"/>
      <c r="L409" s="231"/>
      <c r="M409" s="231"/>
      <c r="N409" s="230"/>
      <c r="O409" s="230"/>
      <c r="P409" s="230"/>
      <c r="Q409" s="230"/>
      <c r="R409" s="231"/>
      <c r="S409" s="231"/>
      <c r="T409" s="231"/>
      <c r="U409" s="231"/>
      <c r="V409" s="231"/>
      <c r="W409" s="231"/>
      <c r="X409" s="231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125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28"/>
      <c r="B410" s="229"/>
      <c r="C410" s="263" t="s">
        <v>228</v>
      </c>
      <c r="D410" s="233"/>
      <c r="E410" s="234">
        <v>4.3499999999999996</v>
      </c>
      <c r="F410" s="231"/>
      <c r="G410" s="231"/>
      <c r="H410" s="231"/>
      <c r="I410" s="231"/>
      <c r="J410" s="231"/>
      <c r="K410" s="231"/>
      <c r="L410" s="231"/>
      <c r="M410" s="231"/>
      <c r="N410" s="230"/>
      <c r="O410" s="230"/>
      <c r="P410" s="230"/>
      <c r="Q410" s="230"/>
      <c r="R410" s="231"/>
      <c r="S410" s="231"/>
      <c r="T410" s="231"/>
      <c r="U410" s="231"/>
      <c r="V410" s="231"/>
      <c r="W410" s="231"/>
      <c r="X410" s="231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125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28"/>
      <c r="B411" s="229"/>
      <c r="C411" s="263" t="s">
        <v>229</v>
      </c>
      <c r="D411" s="233"/>
      <c r="E411" s="234">
        <v>4.2</v>
      </c>
      <c r="F411" s="231"/>
      <c r="G411" s="231"/>
      <c r="H411" s="231"/>
      <c r="I411" s="231"/>
      <c r="J411" s="231"/>
      <c r="K411" s="231"/>
      <c r="L411" s="231"/>
      <c r="M411" s="231"/>
      <c r="N411" s="230"/>
      <c r="O411" s="230"/>
      <c r="P411" s="230"/>
      <c r="Q411" s="230"/>
      <c r="R411" s="231"/>
      <c r="S411" s="231"/>
      <c r="T411" s="231"/>
      <c r="U411" s="231"/>
      <c r="V411" s="231"/>
      <c r="W411" s="231"/>
      <c r="X411" s="231"/>
      <c r="Y411" s="211"/>
      <c r="Z411" s="211"/>
      <c r="AA411" s="211"/>
      <c r="AB411" s="211"/>
      <c r="AC411" s="211"/>
      <c r="AD411" s="211"/>
      <c r="AE411" s="211"/>
      <c r="AF411" s="211"/>
      <c r="AG411" s="211" t="s">
        <v>125</v>
      </c>
      <c r="AH411" s="211">
        <v>0</v>
      </c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28"/>
      <c r="B412" s="229"/>
      <c r="C412" s="263" t="s">
        <v>230</v>
      </c>
      <c r="D412" s="233"/>
      <c r="E412" s="234">
        <v>3.7</v>
      </c>
      <c r="F412" s="231"/>
      <c r="G412" s="231"/>
      <c r="H412" s="231"/>
      <c r="I412" s="231"/>
      <c r="J412" s="231"/>
      <c r="K412" s="231"/>
      <c r="L412" s="231"/>
      <c r="M412" s="231"/>
      <c r="N412" s="230"/>
      <c r="O412" s="230"/>
      <c r="P412" s="230"/>
      <c r="Q412" s="230"/>
      <c r="R412" s="231"/>
      <c r="S412" s="231"/>
      <c r="T412" s="231"/>
      <c r="U412" s="231"/>
      <c r="V412" s="231"/>
      <c r="W412" s="231"/>
      <c r="X412" s="231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125</v>
      </c>
      <c r="AH412" s="211">
        <v>0</v>
      </c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28"/>
      <c r="B413" s="229"/>
      <c r="C413" s="263" t="s">
        <v>231</v>
      </c>
      <c r="D413" s="233"/>
      <c r="E413" s="234">
        <v>2.8</v>
      </c>
      <c r="F413" s="231"/>
      <c r="G413" s="231"/>
      <c r="H413" s="231"/>
      <c r="I413" s="231"/>
      <c r="J413" s="231"/>
      <c r="K413" s="231"/>
      <c r="L413" s="231"/>
      <c r="M413" s="231"/>
      <c r="N413" s="230"/>
      <c r="O413" s="230"/>
      <c r="P413" s="230"/>
      <c r="Q413" s="230"/>
      <c r="R413" s="231"/>
      <c r="S413" s="231"/>
      <c r="T413" s="231"/>
      <c r="U413" s="231"/>
      <c r="V413" s="231"/>
      <c r="W413" s="231"/>
      <c r="X413" s="231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125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28"/>
      <c r="B414" s="229"/>
      <c r="C414" s="263" t="s">
        <v>232</v>
      </c>
      <c r="D414" s="233"/>
      <c r="E414" s="234">
        <v>1.8</v>
      </c>
      <c r="F414" s="231"/>
      <c r="G414" s="231"/>
      <c r="H414" s="231"/>
      <c r="I414" s="231"/>
      <c r="J414" s="231"/>
      <c r="K414" s="231"/>
      <c r="L414" s="231"/>
      <c r="M414" s="231"/>
      <c r="N414" s="230"/>
      <c r="O414" s="230"/>
      <c r="P414" s="230"/>
      <c r="Q414" s="230"/>
      <c r="R414" s="231"/>
      <c r="S414" s="231"/>
      <c r="T414" s="231"/>
      <c r="U414" s="231"/>
      <c r="V414" s="231"/>
      <c r="W414" s="231"/>
      <c r="X414" s="231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125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28"/>
      <c r="B415" s="229"/>
      <c r="C415" s="263" t="s">
        <v>233</v>
      </c>
      <c r="D415" s="233"/>
      <c r="E415" s="234">
        <v>8.85</v>
      </c>
      <c r="F415" s="231"/>
      <c r="G415" s="231"/>
      <c r="H415" s="231"/>
      <c r="I415" s="231"/>
      <c r="J415" s="231"/>
      <c r="K415" s="231"/>
      <c r="L415" s="231"/>
      <c r="M415" s="231"/>
      <c r="N415" s="230"/>
      <c r="O415" s="230"/>
      <c r="P415" s="230"/>
      <c r="Q415" s="230"/>
      <c r="R415" s="231"/>
      <c r="S415" s="231"/>
      <c r="T415" s="231"/>
      <c r="U415" s="231"/>
      <c r="V415" s="231"/>
      <c r="W415" s="231"/>
      <c r="X415" s="231"/>
      <c r="Y415" s="211"/>
      <c r="Z415" s="211"/>
      <c r="AA415" s="211"/>
      <c r="AB415" s="211"/>
      <c r="AC415" s="211"/>
      <c r="AD415" s="211"/>
      <c r="AE415" s="211"/>
      <c r="AF415" s="211"/>
      <c r="AG415" s="211" t="s">
        <v>125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28"/>
      <c r="B416" s="229"/>
      <c r="C416" s="263" t="s">
        <v>234</v>
      </c>
      <c r="D416" s="233"/>
      <c r="E416" s="234">
        <v>11.9</v>
      </c>
      <c r="F416" s="231"/>
      <c r="G416" s="231"/>
      <c r="H416" s="231"/>
      <c r="I416" s="231"/>
      <c r="J416" s="231"/>
      <c r="K416" s="231"/>
      <c r="L416" s="231"/>
      <c r="M416" s="231"/>
      <c r="N416" s="230"/>
      <c r="O416" s="230"/>
      <c r="P416" s="230"/>
      <c r="Q416" s="230"/>
      <c r="R416" s="231"/>
      <c r="S416" s="231"/>
      <c r="T416" s="231"/>
      <c r="U416" s="231"/>
      <c r="V416" s="231"/>
      <c r="W416" s="231"/>
      <c r="X416" s="231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125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28"/>
      <c r="B417" s="229"/>
      <c r="C417" s="263" t="s">
        <v>235</v>
      </c>
      <c r="D417" s="233"/>
      <c r="E417" s="234">
        <v>23.05</v>
      </c>
      <c r="F417" s="231"/>
      <c r="G417" s="231"/>
      <c r="H417" s="231"/>
      <c r="I417" s="231"/>
      <c r="J417" s="231"/>
      <c r="K417" s="231"/>
      <c r="L417" s="231"/>
      <c r="M417" s="231"/>
      <c r="N417" s="230"/>
      <c r="O417" s="230"/>
      <c r="P417" s="230"/>
      <c r="Q417" s="230"/>
      <c r="R417" s="231"/>
      <c r="S417" s="231"/>
      <c r="T417" s="231"/>
      <c r="U417" s="231"/>
      <c r="V417" s="231"/>
      <c r="W417" s="231"/>
      <c r="X417" s="231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125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28"/>
      <c r="B418" s="229"/>
      <c r="C418" s="263" t="s">
        <v>236</v>
      </c>
      <c r="D418" s="233"/>
      <c r="E418" s="234">
        <v>5.45</v>
      </c>
      <c r="F418" s="231"/>
      <c r="G418" s="231"/>
      <c r="H418" s="231"/>
      <c r="I418" s="231"/>
      <c r="J418" s="231"/>
      <c r="K418" s="231"/>
      <c r="L418" s="231"/>
      <c r="M418" s="231"/>
      <c r="N418" s="230"/>
      <c r="O418" s="230"/>
      <c r="P418" s="230"/>
      <c r="Q418" s="230"/>
      <c r="R418" s="231"/>
      <c r="S418" s="231"/>
      <c r="T418" s="231"/>
      <c r="U418" s="231"/>
      <c r="V418" s="231"/>
      <c r="W418" s="231"/>
      <c r="X418" s="231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125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28"/>
      <c r="B419" s="229"/>
      <c r="C419" s="263" t="s">
        <v>237</v>
      </c>
      <c r="D419" s="233"/>
      <c r="E419" s="234">
        <v>17.100000000000001</v>
      </c>
      <c r="F419" s="231"/>
      <c r="G419" s="231"/>
      <c r="H419" s="231"/>
      <c r="I419" s="231"/>
      <c r="J419" s="231"/>
      <c r="K419" s="231"/>
      <c r="L419" s="231"/>
      <c r="M419" s="231"/>
      <c r="N419" s="230"/>
      <c r="O419" s="230"/>
      <c r="P419" s="230"/>
      <c r="Q419" s="230"/>
      <c r="R419" s="231"/>
      <c r="S419" s="231"/>
      <c r="T419" s="231"/>
      <c r="U419" s="231"/>
      <c r="V419" s="231"/>
      <c r="W419" s="231"/>
      <c r="X419" s="231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125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28"/>
      <c r="B420" s="229"/>
      <c r="C420" s="263" t="s">
        <v>238</v>
      </c>
      <c r="D420" s="233"/>
      <c r="E420" s="234">
        <v>5.4</v>
      </c>
      <c r="F420" s="231"/>
      <c r="G420" s="231"/>
      <c r="H420" s="231"/>
      <c r="I420" s="231"/>
      <c r="J420" s="231"/>
      <c r="K420" s="231"/>
      <c r="L420" s="231"/>
      <c r="M420" s="231"/>
      <c r="N420" s="230"/>
      <c r="O420" s="230"/>
      <c r="P420" s="230"/>
      <c r="Q420" s="230"/>
      <c r="R420" s="231"/>
      <c r="S420" s="231"/>
      <c r="T420" s="231"/>
      <c r="U420" s="231"/>
      <c r="V420" s="231"/>
      <c r="W420" s="231"/>
      <c r="X420" s="231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125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28"/>
      <c r="B421" s="229"/>
      <c r="C421" s="263" t="s">
        <v>239</v>
      </c>
      <c r="D421" s="233"/>
      <c r="E421" s="234">
        <v>2.35</v>
      </c>
      <c r="F421" s="231"/>
      <c r="G421" s="231"/>
      <c r="H421" s="231"/>
      <c r="I421" s="231"/>
      <c r="J421" s="231"/>
      <c r="K421" s="231"/>
      <c r="L421" s="231"/>
      <c r="M421" s="231"/>
      <c r="N421" s="230"/>
      <c r="O421" s="230"/>
      <c r="P421" s="230"/>
      <c r="Q421" s="230"/>
      <c r="R421" s="231"/>
      <c r="S421" s="231"/>
      <c r="T421" s="231"/>
      <c r="U421" s="231"/>
      <c r="V421" s="231"/>
      <c r="W421" s="231"/>
      <c r="X421" s="231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125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28"/>
      <c r="B422" s="229"/>
      <c r="C422" s="263" t="s">
        <v>240</v>
      </c>
      <c r="D422" s="233"/>
      <c r="E422" s="234">
        <v>2.4500000000000002</v>
      </c>
      <c r="F422" s="231"/>
      <c r="G422" s="231"/>
      <c r="H422" s="231"/>
      <c r="I422" s="231"/>
      <c r="J422" s="231"/>
      <c r="K422" s="231"/>
      <c r="L422" s="231"/>
      <c r="M422" s="231"/>
      <c r="N422" s="230"/>
      <c r="O422" s="230"/>
      <c r="P422" s="230"/>
      <c r="Q422" s="230"/>
      <c r="R422" s="231"/>
      <c r="S422" s="231"/>
      <c r="T422" s="231"/>
      <c r="U422" s="231"/>
      <c r="V422" s="231"/>
      <c r="W422" s="231"/>
      <c r="X422" s="231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125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28"/>
      <c r="B423" s="229"/>
      <c r="C423" s="263" t="s">
        <v>241</v>
      </c>
      <c r="D423" s="233"/>
      <c r="E423" s="234">
        <v>6.35</v>
      </c>
      <c r="F423" s="231"/>
      <c r="G423" s="231"/>
      <c r="H423" s="231"/>
      <c r="I423" s="231"/>
      <c r="J423" s="231"/>
      <c r="K423" s="231"/>
      <c r="L423" s="231"/>
      <c r="M423" s="231"/>
      <c r="N423" s="230"/>
      <c r="O423" s="230"/>
      <c r="P423" s="230"/>
      <c r="Q423" s="230"/>
      <c r="R423" s="231"/>
      <c r="S423" s="231"/>
      <c r="T423" s="231"/>
      <c r="U423" s="231"/>
      <c r="V423" s="231"/>
      <c r="W423" s="231"/>
      <c r="X423" s="231"/>
      <c r="Y423" s="211"/>
      <c r="Z423" s="211"/>
      <c r="AA423" s="211"/>
      <c r="AB423" s="211"/>
      <c r="AC423" s="211"/>
      <c r="AD423" s="211"/>
      <c r="AE423" s="211"/>
      <c r="AF423" s="211"/>
      <c r="AG423" s="211" t="s">
        <v>125</v>
      </c>
      <c r="AH423" s="211">
        <v>0</v>
      </c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28"/>
      <c r="B424" s="229"/>
      <c r="C424" s="263" t="s">
        <v>242</v>
      </c>
      <c r="D424" s="233"/>
      <c r="E424" s="234">
        <v>34.799999999999997</v>
      </c>
      <c r="F424" s="231"/>
      <c r="G424" s="231"/>
      <c r="H424" s="231"/>
      <c r="I424" s="231"/>
      <c r="J424" s="231"/>
      <c r="K424" s="231"/>
      <c r="L424" s="231"/>
      <c r="M424" s="231"/>
      <c r="N424" s="230"/>
      <c r="O424" s="230"/>
      <c r="P424" s="230"/>
      <c r="Q424" s="230"/>
      <c r="R424" s="231"/>
      <c r="S424" s="231"/>
      <c r="T424" s="231"/>
      <c r="U424" s="231"/>
      <c r="V424" s="231"/>
      <c r="W424" s="231"/>
      <c r="X424" s="231"/>
      <c r="Y424" s="211"/>
      <c r="Z424" s="211"/>
      <c r="AA424" s="211"/>
      <c r="AB424" s="211"/>
      <c r="AC424" s="211"/>
      <c r="AD424" s="211"/>
      <c r="AE424" s="211"/>
      <c r="AF424" s="211"/>
      <c r="AG424" s="211" t="s">
        <v>125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28"/>
      <c r="B425" s="229"/>
      <c r="C425" s="263" t="s">
        <v>243</v>
      </c>
      <c r="D425" s="233"/>
      <c r="E425" s="234">
        <v>24.8</v>
      </c>
      <c r="F425" s="231"/>
      <c r="G425" s="231"/>
      <c r="H425" s="231"/>
      <c r="I425" s="231"/>
      <c r="J425" s="231"/>
      <c r="K425" s="231"/>
      <c r="L425" s="231"/>
      <c r="M425" s="231"/>
      <c r="N425" s="230"/>
      <c r="O425" s="230"/>
      <c r="P425" s="230"/>
      <c r="Q425" s="230"/>
      <c r="R425" s="231"/>
      <c r="S425" s="231"/>
      <c r="T425" s="231"/>
      <c r="U425" s="231"/>
      <c r="V425" s="231"/>
      <c r="W425" s="231"/>
      <c r="X425" s="231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125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28"/>
      <c r="B426" s="229"/>
      <c r="C426" s="263" t="s">
        <v>244</v>
      </c>
      <c r="D426" s="233"/>
      <c r="E426" s="234">
        <v>5.05</v>
      </c>
      <c r="F426" s="231"/>
      <c r="G426" s="231"/>
      <c r="H426" s="231"/>
      <c r="I426" s="231"/>
      <c r="J426" s="231"/>
      <c r="K426" s="231"/>
      <c r="L426" s="231"/>
      <c r="M426" s="231"/>
      <c r="N426" s="230"/>
      <c r="O426" s="230"/>
      <c r="P426" s="230"/>
      <c r="Q426" s="230"/>
      <c r="R426" s="231"/>
      <c r="S426" s="231"/>
      <c r="T426" s="231"/>
      <c r="U426" s="231"/>
      <c r="V426" s="231"/>
      <c r="W426" s="231"/>
      <c r="X426" s="231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125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28"/>
      <c r="B427" s="229"/>
      <c r="C427" s="263" t="s">
        <v>245</v>
      </c>
      <c r="D427" s="233"/>
      <c r="E427" s="234">
        <v>14.1</v>
      </c>
      <c r="F427" s="231"/>
      <c r="G427" s="231"/>
      <c r="H427" s="231"/>
      <c r="I427" s="231"/>
      <c r="J427" s="231"/>
      <c r="K427" s="231"/>
      <c r="L427" s="231"/>
      <c r="M427" s="231"/>
      <c r="N427" s="230"/>
      <c r="O427" s="230"/>
      <c r="P427" s="230"/>
      <c r="Q427" s="230"/>
      <c r="R427" s="231"/>
      <c r="S427" s="231"/>
      <c r="T427" s="231"/>
      <c r="U427" s="231"/>
      <c r="V427" s="231"/>
      <c r="W427" s="231"/>
      <c r="X427" s="231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125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28"/>
      <c r="B428" s="229"/>
      <c r="C428" s="263" t="s">
        <v>246</v>
      </c>
      <c r="D428" s="233"/>
      <c r="E428" s="234">
        <v>10.199999999999999</v>
      </c>
      <c r="F428" s="231"/>
      <c r="G428" s="231"/>
      <c r="H428" s="231"/>
      <c r="I428" s="231"/>
      <c r="J428" s="231"/>
      <c r="K428" s="231"/>
      <c r="L428" s="231"/>
      <c r="M428" s="231"/>
      <c r="N428" s="230"/>
      <c r="O428" s="230"/>
      <c r="P428" s="230"/>
      <c r="Q428" s="230"/>
      <c r="R428" s="231"/>
      <c r="S428" s="231"/>
      <c r="T428" s="231"/>
      <c r="U428" s="231"/>
      <c r="V428" s="231"/>
      <c r="W428" s="231"/>
      <c r="X428" s="231"/>
      <c r="Y428" s="211"/>
      <c r="Z428" s="211"/>
      <c r="AA428" s="211"/>
      <c r="AB428" s="211"/>
      <c r="AC428" s="211"/>
      <c r="AD428" s="211"/>
      <c r="AE428" s="211"/>
      <c r="AF428" s="211"/>
      <c r="AG428" s="211" t="s">
        <v>125</v>
      </c>
      <c r="AH428" s="211">
        <v>0</v>
      </c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28"/>
      <c r="B429" s="229"/>
      <c r="C429" s="263" t="s">
        <v>247</v>
      </c>
      <c r="D429" s="233"/>
      <c r="E429" s="234">
        <v>12.6</v>
      </c>
      <c r="F429" s="231"/>
      <c r="G429" s="231"/>
      <c r="H429" s="231"/>
      <c r="I429" s="231"/>
      <c r="J429" s="231"/>
      <c r="K429" s="231"/>
      <c r="L429" s="231"/>
      <c r="M429" s="231"/>
      <c r="N429" s="230"/>
      <c r="O429" s="230"/>
      <c r="P429" s="230"/>
      <c r="Q429" s="230"/>
      <c r="R429" s="231"/>
      <c r="S429" s="231"/>
      <c r="T429" s="231"/>
      <c r="U429" s="231"/>
      <c r="V429" s="231"/>
      <c r="W429" s="231"/>
      <c r="X429" s="231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125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28"/>
      <c r="B430" s="229"/>
      <c r="C430" s="263" t="s">
        <v>248</v>
      </c>
      <c r="D430" s="233"/>
      <c r="E430" s="234">
        <v>5.85</v>
      </c>
      <c r="F430" s="231"/>
      <c r="G430" s="231"/>
      <c r="H430" s="231"/>
      <c r="I430" s="231"/>
      <c r="J430" s="231"/>
      <c r="K430" s="231"/>
      <c r="L430" s="231"/>
      <c r="M430" s="231"/>
      <c r="N430" s="230"/>
      <c r="O430" s="230"/>
      <c r="P430" s="230"/>
      <c r="Q430" s="230"/>
      <c r="R430" s="231"/>
      <c r="S430" s="231"/>
      <c r="T430" s="231"/>
      <c r="U430" s="231"/>
      <c r="V430" s="231"/>
      <c r="W430" s="231"/>
      <c r="X430" s="231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125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28"/>
      <c r="B431" s="229"/>
      <c r="C431" s="263" t="s">
        <v>249</v>
      </c>
      <c r="D431" s="233"/>
      <c r="E431" s="234">
        <v>17.55</v>
      </c>
      <c r="F431" s="231"/>
      <c r="G431" s="231"/>
      <c r="H431" s="231"/>
      <c r="I431" s="231"/>
      <c r="J431" s="231"/>
      <c r="K431" s="231"/>
      <c r="L431" s="231"/>
      <c r="M431" s="231"/>
      <c r="N431" s="230"/>
      <c r="O431" s="230"/>
      <c r="P431" s="230"/>
      <c r="Q431" s="230"/>
      <c r="R431" s="231"/>
      <c r="S431" s="231"/>
      <c r="T431" s="231"/>
      <c r="U431" s="231"/>
      <c r="V431" s="231"/>
      <c r="W431" s="231"/>
      <c r="X431" s="231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125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28"/>
      <c r="B432" s="229"/>
      <c r="C432" s="263" t="s">
        <v>250</v>
      </c>
      <c r="D432" s="233"/>
      <c r="E432" s="234">
        <v>21.6</v>
      </c>
      <c r="F432" s="231"/>
      <c r="G432" s="231"/>
      <c r="H432" s="231"/>
      <c r="I432" s="231"/>
      <c r="J432" s="231"/>
      <c r="K432" s="231"/>
      <c r="L432" s="231"/>
      <c r="M432" s="231"/>
      <c r="N432" s="230"/>
      <c r="O432" s="230"/>
      <c r="P432" s="230"/>
      <c r="Q432" s="230"/>
      <c r="R432" s="231"/>
      <c r="S432" s="231"/>
      <c r="T432" s="231"/>
      <c r="U432" s="231"/>
      <c r="V432" s="231"/>
      <c r="W432" s="231"/>
      <c r="X432" s="231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125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28"/>
      <c r="B433" s="229"/>
      <c r="C433" s="263" t="s">
        <v>251</v>
      </c>
      <c r="D433" s="233"/>
      <c r="E433" s="234">
        <v>10.85</v>
      </c>
      <c r="F433" s="231"/>
      <c r="G433" s="231"/>
      <c r="H433" s="231"/>
      <c r="I433" s="231"/>
      <c r="J433" s="231"/>
      <c r="K433" s="231"/>
      <c r="L433" s="231"/>
      <c r="M433" s="231"/>
      <c r="N433" s="230"/>
      <c r="O433" s="230"/>
      <c r="P433" s="230"/>
      <c r="Q433" s="230"/>
      <c r="R433" s="231"/>
      <c r="S433" s="231"/>
      <c r="T433" s="231"/>
      <c r="U433" s="231"/>
      <c r="V433" s="231"/>
      <c r="W433" s="231"/>
      <c r="X433" s="231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125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28"/>
      <c r="B434" s="229"/>
      <c r="C434" s="263" t="s">
        <v>252</v>
      </c>
      <c r="D434" s="233"/>
      <c r="E434" s="234">
        <v>4.6500000000000004</v>
      </c>
      <c r="F434" s="231"/>
      <c r="G434" s="231"/>
      <c r="H434" s="231"/>
      <c r="I434" s="231"/>
      <c r="J434" s="231"/>
      <c r="K434" s="231"/>
      <c r="L434" s="231"/>
      <c r="M434" s="231"/>
      <c r="N434" s="230"/>
      <c r="O434" s="230"/>
      <c r="P434" s="230"/>
      <c r="Q434" s="230"/>
      <c r="R434" s="231"/>
      <c r="S434" s="231"/>
      <c r="T434" s="231"/>
      <c r="U434" s="231"/>
      <c r="V434" s="231"/>
      <c r="W434" s="231"/>
      <c r="X434" s="231"/>
      <c r="Y434" s="211"/>
      <c r="Z434" s="211"/>
      <c r="AA434" s="211"/>
      <c r="AB434" s="211"/>
      <c r="AC434" s="211"/>
      <c r="AD434" s="211"/>
      <c r="AE434" s="211"/>
      <c r="AF434" s="211"/>
      <c r="AG434" s="211" t="s">
        <v>125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28"/>
      <c r="B435" s="229"/>
      <c r="C435" s="263" t="s">
        <v>253</v>
      </c>
      <c r="D435" s="233"/>
      <c r="E435" s="234">
        <v>1</v>
      </c>
      <c r="F435" s="231"/>
      <c r="G435" s="231"/>
      <c r="H435" s="231"/>
      <c r="I435" s="231"/>
      <c r="J435" s="231"/>
      <c r="K435" s="231"/>
      <c r="L435" s="231"/>
      <c r="M435" s="231"/>
      <c r="N435" s="230"/>
      <c r="O435" s="230"/>
      <c r="P435" s="230"/>
      <c r="Q435" s="230"/>
      <c r="R435" s="231"/>
      <c r="S435" s="231"/>
      <c r="T435" s="231"/>
      <c r="U435" s="231"/>
      <c r="V435" s="231"/>
      <c r="W435" s="231"/>
      <c r="X435" s="231"/>
      <c r="Y435" s="211"/>
      <c r="Z435" s="211"/>
      <c r="AA435" s="211"/>
      <c r="AB435" s="211"/>
      <c r="AC435" s="211"/>
      <c r="AD435" s="211"/>
      <c r="AE435" s="211"/>
      <c r="AF435" s="211"/>
      <c r="AG435" s="211" t="s">
        <v>125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28"/>
      <c r="B436" s="229"/>
      <c r="C436" s="263" t="s">
        <v>254</v>
      </c>
      <c r="D436" s="233"/>
      <c r="E436" s="234">
        <v>0.45</v>
      </c>
      <c r="F436" s="231"/>
      <c r="G436" s="231"/>
      <c r="H436" s="231"/>
      <c r="I436" s="231"/>
      <c r="J436" s="231"/>
      <c r="K436" s="231"/>
      <c r="L436" s="231"/>
      <c r="M436" s="231"/>
      <c r="N436" s="230"/>
      <c r="O436" s="230"/>
      <c r="P436" s="230"/>
      <c r="Q436" s="230"/>
      <c r="R436" s="231"/>
      <c r="S436" s="231"/>
      <c r="T436" s="231"/>
      <c r="U436" s="231"/>
      <c r="V436" s="231"/>
      <c r="W436" s="231"/>
      <c r="X436" s="231"/>
      <c r="Y436" s="211"/>
      <c r="Z436" s="211"/>
      <c r="AA436" s="211"/>
      <c r="AB436" s="211"/>
      <c r="AC436" s="211"/>
      <c r="AD436" s="211"/>
      <c r="AE436" s="211"/>
      <c r="AF436" s="211"/>
      <c r="AG436" s="211" t="s">
        <v>125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28"/>
      <c r="B437" s="229"/>
      <c r="C437" s="263" t="s">
        <v>255</v>
      </c>
      <c r="D437" s="233"/>
      <c r="E437" s="234">
        <v>6</v>
      </c>
      <c r="F437" s="231"/>
      <c r="G437" s="231"/>
      <c r="H437" s="231"/>
      <c r="I437" s="231"/>
      <c r="J437" s="231"/>
      <c r="K437" s="231"/>
      <c r="L437" s="231"/>
      <c r="M437" s="231"/>
      <c r="N437" s="230"/>
      <c r="O437" s="230"/>
      <c r="P437" s="230"/>
      <c r="Q437" s="230"/>
      <c r="R437" s="231"/>
      <c r="S437" s="231"/>
      <c r="T437" s="231"/>
      <c r="U437" s="231"/>
      <c r="V437" s="231"/>
      <c r="W437" s="231"/>
      <c r="X437" s="231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125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28"/>
      <c r="B438" s="229"/>
      <c r="C438" s="263" t="s">
        <v>256</v>
      </c>
      <c r="D438" s="233"/>
      <c r="E438" s="234">
        <v>20.9</v>
      </c>
      <c r="F438" s="231"/>
      <c r="G438" s="231"/>
      <c r="H438" s="231"/>
      <c r="I438" s="231"/>
      <c r="J438" s="231"/>
      <c r="K438" s="231"/>
      <c r="L438" s="231"/>
      <c r="M438" s="231"/>
      <c r="N438" s="230"/>
      <c r="O438" s="230"/>
      <c r="P438" s="230"/>
      <c r="Q438" s="230"/>
      <c r="R438" s="231"/>
      <c r="S438" s="231"/>
      <c r="T438" s="231"/>
      <c r="U438" s="231"/>
      <c r="V438" s="231"/>
      <c r="W438" s="231"/>
      <c r="X438" s="231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125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28"/>
      <c r="B439" s="229"/>
      <c r="C439" s="263" t="s">
        <v>257</v>
      </c>
      <c r="D439" s="233"/>
      <c r="E439" s="234">
        <v>8</v>
      </c>
      <c r="F439" s="231"/>
      <c r="G439" s="231"/>
      <c r="H439" s="231"/>
      <c r="I439" s="231"/>
      <c r="J439" s="231"/>
      <c r="K439" s="231"/>
      <c r="L439" s="231"/>
      <c r="M439" s="231"/>
      <c r="N439" s="230"/>
      <c r="O439" s="230"/>
      <c r="P439" s="230"/>
      <c r="Q439" s="230"/>
      <c r="R439" s="231"/>
      <c r="S439" s="231"/>
      <c r="T439" s="231"/>
      <c r="U439" s="231"/>
      <c r="V439" s="231"/>
      <c r="W439" s="231"/>
      <c r="X439" s="231"/>
      <c r="Y439" s="211"/>
      <c r="Z439" s="211"/>
      <c r="AA439" s="211"/>
      <c r="AB439" s="211"/>
      <c r="AC439" s="211"/>
      <c r="AD439" s="211"/>
      <c r="AE439" s="211"/>
      <c r="AF439" s="211"/>
      <c r="AG439" s="211" t="s">
        <v>125</v>
      </c>
      <c r="AH439" s="211">
        <v>0</v>
      </c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28"/>
      <c r="B440" s="229"/>
      <c r="C440" s="263" t="s">
        <v>258</v>
      </c>
      <c r="D440" s="233"/>
      <c r="E440" s="234">
        <v>7.05</v>
      </c>
      <c r="F440" s="231"/>
      <c r="G440" s="231"/>
      <c r="H440" s="231"/>
      <c r="I440" s="231"/>
      <c r="J440" s="231"/>
      <c r="K440" s="231"/>
      <c r="L440" s="231"/>
      <c r="M440" s="231"/>
      <c r="N440" s="230"/>
      <c r="O440" s="230"/>
      <c r="P440" s="230"/>
      <c r="Q440" s="230"/>
      <c r="R440" s="231"/>
      <c r="S440" s="231"/>
      <c r="T440" s="231"/>
      <c r="U440" s="231"/>
      <c r="V440" s="231"/>
      <c r="W440" s="231"/>
      <c r="X440" s="231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125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28"/>
      <c r="B441" s="229"/>
      <c r="C441" s="263" t="s">
        <v>259</v>
      </c>
      <c r="D441" s="233"/>
      <c r="E441" s="234">
        <v>9.0500000000000007</v>
      </c>
      <c r="F441" s="231"/>
      <c r="G441" s="231"/>
      <c r="H441" s="231"/>
      <c r="I441" s="231"/>
      <c r="J441" s="231"/>
      <c r="K441" s="231"/>
      <c r="L441" s="231"/>
      <c r="M441" s="231"/>
      <c r="N441" s="230"/>
      <c r="O441" s="230"/>
      <c r="P441" s="230"/>
      <c r="Q441" s="230"/>
      <c r="R441" s="231"/>
      <c r="S441" s="231"/>
      <c r="T441" s="231"/>
      <c r="U441" s="231"/>
      <c r="V441" s="231"/>
      <c r="W441" s="231"/>
      <c r="X441" s="231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125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28"/>
      <c r="B442" s="229"/>
      <c r="C442" s="263" t="s">
        <v>260</v>
      </c>
      <c r="D442" s="233"/>
      <c r="E442" s="234">
        <v>12.45</v>
      </c>
      <c r="F442" s="231"/>
      <c r="G442" s="231"/>
      <c r="H442" s="231"/>
      <c r="I442" s="231"/>
      <c r="J442" s="231"/>
      <c r="K442" s="231"/>
      <c r="L442" s="231"/>
      <c r="M442" s="231"/>
      <c r="N442" s="230"/>
      <c r="O442" s="230"/>
      <c r="P442" s="230"/>
      <c r="Q442" s="230"/>
      <c r="R442" s="231"/>
      <c r="S442" s="231"/>
      <c r="T442" s="231"/>
      <c r="U442" s="231"/>
      <c r="V442" s="231"/>
      <c r="W442" s="231"/>
      <c r="X442" s="231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125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28"/>
      <c r="B443" s="229"/>
      <c r="C443" s="263" t="s">
        <v>261</v>
      </c>
      <c r="D443" s="233"/>
      <c r="E443" s="234">
        <v>31.9</v>
      </c>
      <c r="F443" s="231"/>
      <c r="G443" s="231"/>
      <c r="H443" s="231"/>
      <c r="I443" s="231"/>
      <c r="J443" s="231"/>
      <c r="K443" s="231"/>
      <c r="L443" s="231"/>
      <c r="M443" s="231"/>
      <c r="N443" s="230"/>
      <c r="O443" s="230"/>
      <c r="P443" s="230"/>
      <c r="Q443" s="230"/>
      <c r="R443" s="231"/>
      <c r="S443" s="231"/>
      <c r="T443" s="231"/>
      <c r="U443" s="231"/>
      <c r="V443" s="231"/>
      <c r="W443" s="231"/>
      <c r="X443" s="231"/>
      <c r="Y443" s="211"/>
      <c r="Z443" s="211"/>
      <c r="AA443" s="211"/>
      <c r="AB443" s="211"/>
      <c r="AC443" s="211"/>
      <c r="AD443" s="211"/>
      <c r="AE443" s="211"/>
      <c r="AF443" s="211"/>
      <c r="AG443" s="211" t="s">
        <v>125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28"/>
      <c r="B444" s="229"/>
      <c r="C444" s="264" t="s">
        <v>134</v>
      </c>
      <c r="D444" s="235"/>
      <c r="E444" s="236">
        <v>397.2</v>
      </c>
      <c r="F444" s="231"/>
      <c r="G444" s="231"/>
      <c r="H444" s="231"/>
      <c r="I444" s="231"/>
      <c r="J444" s="231"/>
      <c r="K444" s="231"/>
      <c r="L444" s="231"/>
      <c r="M444" s="231"/>
      <c r="N444" s="230"/>
      <c r="O444" s="230"/>
      <c r="P444" s="230"/>
      <c r="Q444" s="230"/>
      <c r="R444" s="231"/>
      <c r="S444" s="231"/>
      <c r="T444" s="231"/>
      <c r="U444" s="231"/>
      <c r="V444" s="231"/>
      <c r="W444" s="231"/>
      <c r="X444" s="231"/>
      <c r="Y444" s="211"/>
      <c r="Z444" s="211"/>
      <c r="AA444" s="211"/>
      <c r="AB444" s="211"/>
      <c r="AC444" s="211"/>
      <c r="AD444" s="211"/>
      <c r="AE444" s="211"/>
      <c r="AF444" s="211"/>
      <c r="AG444" s="211" t="s">
        <v>125</v>
      </c>
      <c r="AH444" s="211">
        <v>1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28"/>
      <c r="B445" s="229"/>
      <c r="C445" s="263" t="s">
        <v>419</v>
      </c>
      <c r="D445" s="233"/>
      <c r="E445" s="234">
        <v>675.57050000000004</v>
      </c>
      <c r="F445" s="231"/>
      <c r="G445" s="231"/>
      <c r="H445" s="231"/>
      <c r="I445" s="231"/>
      <c r="J445" s="231"/>
      <c r="K445" s="231"/>
      <c r="L445" s="231"/>
      <c r="M445" s="231"/>
      <c r="N445" s="230"/>
      <c r="O445" s="230"/>
      <c r="P445" s="230"/>
      <c r="Q445" s="230"/>
      <c r="R445" s="231"/>
      <c r="S445" s="231"/>
      <c r="T445" s="231"/>
      <c r="U445" s="231"/>
      <c r="V445" s="231"/>
      <c r="W445" s="231"/>
      <c r="X445" s="231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125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ht="22.5" outlineLevel="1" x14ac:dyDescent="0.2">
      <c r="A446" s="245">
        <v>59</v>
      </c>
      <c r="B446" s="246" t="s">
        <v>420</v>
      </c>
      <c r="C446" s="262" t="s">
        <v>421</v>
      </c>
      <c r="D446" s="247" t="s">
        <v>159</v>
      </c>
      <c r="E446" s="248">
        <v>587.68499999999995</v>
      </c>
      <c r="F446" s="249"/>
      <c r="G446" s="250">
        <f>ROUND(E446*F446,2)</f>
        <v>0</v>
      </c>
      <c r="H446" s="232"/>
      <c r="I446" s="231">
        <f>ROUND(E446*H446,2)</f>
        <v>0</v>
      </c>
      <c r="J446" s="232"/>
      <c r="K446" s="231">
        <f>ROUND(E446*J446,2)</f>
        <v>0</v>
      </c>
      <c r="L446" s="231">
        <v>21</v>
      </c>
      <c r="M446" s="231">
        <f>G446*(1+L446/100)</f>
        <v>0</v>
      </c>
      <c r="N446" s="230">
        <v>7.9000000000000001E-4</v>
      </c>
      <c r="O446" s="230">
        <f>ROUND(E446*N446,2)</f>
        <v>0.46</v>
      </c>
      <c r="P446" s="230">
        <v>0</v>
      </c>
      <c r="Q446" s="230">
        <f>ROUND(E446*P446,2)</f>
        <v>0</v>
      </c>
      <c r="R446" s="231"/>
      <c r="S446" s="231" t="s">
        <v>121</v>
      </c>
      <c r="T446" s="231" t="s">
        <v>121</v>
      </c>
      <c r="U446" s="231">
        <v>0.21</v>
      </c>
      <c r="V446" s="231">
        <f>ROUND(E446*U446,2)</f>
        <v>123.41</v>
      </c>
      <c r="W446" s="231"/>
      <c r="X446" s="231" t="s">
        <v>122</v>
      </c>
      <c r="Y446" s="211"/>
      <c r="Z446" s="211"/>
      <c r="AA446" s="211"/>
      <c r="AB446" s="211"/>
      <c r="AC446" s="211"/>
      <c r="AD446" s="211"/>
      <c r="AE446" s="211"/>
      <c r="AF446" s="211"/>
      <c r="AG446" s="211" t="s">
        <v>123</v>
      </c>
      <c r="AH446" s="211"/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28"/>
      <c r="B447" s="229"/>
      <c r="C447" s="266" t="s">
        <v>418</v>
      </c>
      <c r="D447" s="257"/>
      <c r="E447" s="257"/>
      <c r="F447" s="257"/>
      <c r="G447" s="257"/>
      <c r="H447" s="231"/>
      <c r="I447" s="231"/>
      <c r="J447" s="231"/>
      <c r="K447" s="231"/>
      <c r="L447" s="231"/>
      <c r="M447" s="231"/>
      <c r="N447" s="230"/>
      <c r="O447" s="230"/>
      <c r="P447" s="230"/>
      <c r="Q447" s="230"/>
      <c r="R447" s="231"/>
      <c r="S447" s="231"/>
      <c r="T447" s="231"/>
      <c r="U447" s="231"/>
      <c r="V447" s="231"/>
      <c r="W447" s="231"/>
      <c r="X447" s="231"/>
      <c r="Y447" s="211"/>
      <c r="Z447" s="211"/>
      <c r="AA447" s="211"/>
      <c r="AB447" s="211"/>
      <c r="AC447" s="211"/>
      <c r="AD447" s="211"/>
      <c r="AE447" s="211"/>
      <c r="AF447" s="211"/>
      <c r="AG447" s="211" t="s">
        <v>164</v>
      </c>
      <c r="AH447" s="211"/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28"/>
      <c r="B448" s="229"/>
      <c r="C448" s="263" t="s">
        <v>214</v>
      </c>
      <c r="D448" s="233"/>
      <c r="E448" s="234">
        <v>60.6</v>
      </c>
      <c r="F448" s="231"/>
      <c r="G448" s="231"/>
      <c r="H448" s="231"/>
      <c r="I448" s="231"/>
      <c r="J448" s="231"/>
      <c r="K448" s="231"/>
      <c r="L448" s="231"/>
      <c r="M448" s="231"/>
      <c r="N448" s="230"/>
      <c r="O448" s="230"/>
      <c r="P448" s="230"/>
      <c r="Q448" s="230"/>
      <c r="R448" s="231"/>
      <c r="S448" s="231"/>
      <c r="T448" s="231"/>
      <c r="U448" s="231"/>
      <c r="V448" s="231"/>
      <c r="W448" s="231"/>
      <c r="X448" s="231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125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28"/>
      <c r="B449" s="229"/>
      <c r="C449" s="263" t="s">
        <v>215</v>
      </c>
      <c r="D449" s="233"/>
      <c r="E449" s="234">
        <v>74.400000000000006</v>
      </c>
      <c r="F449" s="231"/>
      <c r="G449" s="231"/>
      <c r="H449" s="231"/>
      <c r="I449" s="231"/>
      <c r="J449" s="231"/>
      <c r="K449" s="231"/>
      <c r="L449" s="231"/>
      <c r="M449" s="231"/>
      <c r="N449" s="230"/>
      <c r="O449" s="230"/>
      <c r="P449" s="230"/>
      <c r="Q449" s="230"/>
      <c r="R449" s="231"/>
      <c r="S449" s="231"/>
      <c r="T449" s="231"/>
      <c r="U449" s="231"/>
      <c r="V449" s="231"/>
      <c r="W449" s="231"/>
      <c r="X449" s="231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125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28"/>
      <c r="B450" s="229"/>
      <c r="C450" s="263" t="s">
        <v>216</v>
      </c>
      <c r="D450" s="233"/>
      <c r="E450" s="234">
        <v>44.55</v>
      </c>
      <c r="F450" s="231"/>
      <c r="G450" s="231"/>
      <c r="H450" s="231"/>
      <c r="I450" s="231"/>
      <c r="J450" s="231"/>
      <c r="K450" s="231"/>
      <c r="L450" s="231"/>
      <c r="M450" s="231"/>
      <c r="N450" s="230"/>
      <c r="O450" s="230"/>
      <c r="P450" s="230"/>
      <c r="Q450" s="230"/>
      <c r="R450" s="231"/>
      <c r="S450" s="231"/>
      <c r="T450" s="231"/>
      <c r="U450" s="231"/>
      <c r="V450" s="231"/>
      <c r="W450" s="231"/>
      <c r="X450" s="231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125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28"/>
      <c r="B451" s="229"/>
      <c r="C451" s="264" t="s">
        <v>134</v>
      </c>
      <c r="D451" s="235"/>
      <c r="E451" s="236">
        <v>179.55</v>
      </c>
      <c r="F451" s="231"/>
      <c r="G451" s="231"/>
      <c r="H451" s="231"/>
      <c r="I451" s="231"/>
      <c r="J451" s="231"/>
      <c r="K451" s="231"/>
      <c r="L451" s="231"/>
      <c r="M451" s="231"/>
      <c r="N451" s="230"/>
      <c r="O451" s="230"/>
      <c r="P451" s="230"/>
      <c r="Q451" s="230"/>
      <c r="R451" s="231"/>
      <c r="S451" s="231"/>
      <c r="T451" s="231"/>
      <c r="U451" s="231"/>
      <c r="V451" s="231"/>
      <c r="W451" s="231"/>
      <c r="X451" s="231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125</v>
      </c>
      <c r="AH451" s="211">
        <v>1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28"/>
      <c r="B452" s="229"/>
      <c r="C452" s="263" t="s">
        <v>217</v>
      </c>
      <c r="D452" s="233"/>
      <c r="E452" s="234">
        <v>55.4</v>
      </c>
      <c r="F452" s="231"/>
      <c r="G452" s="231"/>
      <c r="H452" s="231"/>
      <c r="I452" s="231"/>
      <c r="J452" s="231"/>
      <c r="K452" s="231"/>
      <c r="L452" s="231"/>
      <c r="M452" s="231"/>
      <c r="N452" s="230"/>
      <c r="O452" s="230"/>
      <c r="P452" s="230"/>
      <c r="Q452" s="230"/>
      <c r="R452" s="231"/>
      <c r="S452" s="231"/>
      <c r="T452" s="231"/>
      <c r="U452" s="231"/>
      <c r="V452" s="231"/>
      <c r="W452" s="231"/>
      <c r="X452" s="231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125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28"/>
      <c r="B453" s="229"/>
      <c r="C453" s="263" t="s">
        <v>218</v>
      </c>
      <c r="D453" s="233"/>
      <c r="E453" s="234">
        <v>44.9</v>
      </c>
      <c r="F453" s="231"/>
      <c r="G453" s="231"/>
      <c r="H453" s="231"/>
      <c r="I453" s="231"/>
      <c r="J453" s="231"/>
      <c r="K453" s="231"/>
      <c r="L453" s="231"/>
      <c r="M453" s="231"/>
      <c r="N453" s="230"/>
      <c r="O453" s="230"/>
      <c r="P453" s="230"/>
      <c r="Q453" s="230"/>
      <c r="R453" s="231"/>
      <c r="S453" s="231"/>
      <c r="T453" s="231"/>
      <c r="U453" s="231"/>
      <c r="V453" s="231"/>
      <c r="W453" s="231"/>
      <c r="X453" s="231"/>
      <c r="Y453" s="211"/>
      <c r="Z453" s="211"/>
      <c r="AA453" s="211"/>
      <c r="AB453" s="211"/>
      <c r="AC453" s="211"/>
      <c r="AD453" s="211"/>
      <c r="AE453" s="211"/>
      <c r="AF453" s="211"/>
      <c r="AG453" s="211" t="s">
        <v>125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28"/>
      <c r="B454" s="229"/>
      <c r="C454" s="264" t="s">
        <v>134</v>
      </c>
      <c r="D454" s="235"/>
      <c r="E454" s="236">
        <v>100.3</v>
      </c>
      <c r="F454" s="231"/>
      <c r="G454" s="231"/>
      <c r="H454" s="231"/>
      <c r="I454" s="231"/>
      <c r="J454" s="231"/>
      <c r="K454" s="231"/>
      <c r="L454" s="231"/>
      <c r="M454" s="231"/>
      <c r="N454" s="230"/>
      <c r="O454" s="230"/>
      <c r="P454" s="230"/>
      <c r="Q454" s="230"/>
      <c r="R454" s="231"/>
      <c r="S454" s="231"/>
      <c r="T454" s="231"/>
      <c r="U454" s="231"/>
      <c r="V454" s="231"/>
      <c r="W454" s="231"/>
      <c r="X454" s="231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125</v>
      </c>
      <c r="AH454" s="211">
        <v>1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28"/>
      <c r="B455" s="229"/>
      <c r="C455" s="263" t="s">
        <v>422</v>
      </c>
      <c r="D455" s="233"/>
      <c r="E455" s="234">
        <v>307.83499999999998</v>
      </c>
      <c r="F455" s="231"/>
      <c r="G455" s="231"/>
      <c r="H455" s="231"/>
      <c r="I455" s="231"/>
      <c r="J455" s="231"/>
      <c r="K455" s="231"/>
      <c r="L455" s="231"/>
      <c r="M455" s="231"/>
      <c r="N455" s="230"/>
      <c r="O455" s="230"/>
      <c r="P455" s="230"/>
      <c r="Q455" s="230"/>
      <c r="R455" s="231"/>
      <c r="S455" s="231"/>
      <c r="T455" s="231"/>
      <c r="U455" s="231"/>
      <c r="V455" s="231"/>
      <c r="W455" s="231"/>
      <c r="X455" s="231"/>
      <c r="Y455" s="211"/>
      <c r="Z455" s="211"/>
      <c r="AA455" s="211"/>
      <c r="AB455" s="211"/>
      <c r="AC455" s="211"/>
      <c r="AD455" s="211"/>
      <c r="AE455" s="211"/>
      <c r="AF455" s="211"/>
      <c r="AG455" s="211" t="s">
        <v>125</v>
      </c>
      <c r="AH455" s="211">
        <v>0</v>
      </c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x14ac:dyDescent="0.2">
      <c r="A456" s="239" t="s">
        <v>116</v>
      </c>
      <c r="B456" s="240" t="s">
        <v>84</v>
      </c>
      <c r="C456" s="261" t="s">
        <v>85</v>
      </c>
      <c r="D456" s="241"/>
      <c r="E456" s="242"/>
      <c r="F456" s="243"/>
      <c r="G456" s="244">
        <f>SUMIF(AG457:AG491,"&lt;&gt;NOR",G457:G491)</f>
        <v>0</v>
      </c>
      <c r="H456" s="238"/>
      <c r="I456" s="238">
        <f>SUM(I457:I491)</f>
        <v>0</v>
      </c>
      <c r="J456" s="238"/>
      <c r="K456" s="238">
        <f>SUM(K457:K491)</f>
        <v>0</v>
      </c>
      <c r="L456" s="238"/>
      <c r="M456" s="238">
        <f>SUM(M457:M491)</f>
        <v>0</v>
      </c>
      <c r="N456" s="237"/>
      <c r="O456" s="237">
        <f>SUM(O457:O491)</f>
        <v>0</v>
      </c>
      <c r="P456" s="237"/>
      <c r="Q456" s="237">
        <f>SUM(Q457:Q491)</f>
        <v>0</v>
      </c>
      <c r="R456" s="238"/>
      <c r="S456" s="238"/>
      <c r="T456" s="238"/>
      <c r="U456" s="238"/>
      <c r="V456" s="238">
        <f>SUM(V457:V491)</f>
        <v>1631.13</v>
      </c>
      <c r="W456" s="238"/>
      <c r="X456" s="238"/>
      <c r="AG456" t="s">
        <v>117</v>
      </c>
    </row>
    <row r="457" spans="1:60" ht="33.75" outlineLevel="1" x14ac:dyDescent="0.2">
      <c r="A457" s="245">
        <v>60</v>
      </c>
      <c r="B457" s="246" t="s">
        <v>423</v>
      </c>
      <c r="C457" s="262" t="s">
        <v>424</v>
      </c>
      <c r="D457" s="247" t="s">
        <v>425</v>
      </c>
      <c r="E457" s="248">
        <v>227.19</v>
      </c>
      <c r="F457" s="249"/>
      <c r="G457" s="250">
        <f>ROUND(E457*F457,2)</f>
        <v>0</v>
      </c>
      <c r="H457" s="232"/>
      <c r="I457" s="231">
        <f>ROUND(E457*H457,2)</f>
        <v>0</v>
      </c>
      <c r="J457" s="232"/>
      <c r="K457" s="231">
        <f>ROUND(E457*J457,2)</f>
        <v>0</v>
      </c>
      <c r="L457" s="231">
        <v>21</v>
      </c>
      <c r="M457" s="231">
        <f>G457*(1+L457/100)</f>
        <v>0</v>
      </c>
      <c r="N457" s="230">
        <v>0</v>
      </c>
      <c r="O457" s="230">
        <f>ROUND(E457*N457,2)</f>
        <v>0</v>
      </c>
      <c r="P457" s="230">
        <v>0</v>
      </c>
      <c r="Q457" s="230">
        <f>ROUND(E457*P457,2)</f>
        <v>0</v>
      </c>
      <c r="R457" s="231"/>
      <c r="S457" s="231" t="s">
        <v>170</v>
      </c>
      <c r="T457" s="231" t="s">
        <v>171</v>
      </c>
      <c r="U457" s="231">
        <v>4.0058299999999996</v>
      </c>
      <c r="V457" s="231">
        <f>ROUND(E457*U457,2)</f>
        <v>910.08</v>
      </c>
      <c r="W457" s="231"/>
      <c r="X457" s="231" t="s">
        <v>122</v>
      </c>
      <c r="Y457" s="211"/>
      <c r="Z457" s="211"/>
      <c r="AA457" s="211"/>
      <c r="AB457" s="211"/>
      <c r="AC457" s="211"/>
      <c r="AD457" s="211"/>
      <c r="AE457" s="211"/>
      <c r="AF457" s="211"/>
      <c r="AG457" s="211" t="s">
        <v>123</v>
      </c>
      <c r="AH457" s="211"/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ht="22.5" outlineLevel="1" x14ac:dyDescent="0.2">
      <c r="A458" s="228"/>
      <c r="B458" s="229"/>
      <c r="C458" s="266" t="s">
        <v>426</v>
      </c>
      <c r="D458" s="257"/>
      <c r="E458" s="257"/>
      <c r="F458" s="257"/>
      <c r="G458" s="257"/>
      <c r="H458" s="231"/>
      <c r="I458" s="231"/>
      <c r="J458" s="231"/>
      <c r="K458" s="231"/>
      <c r="L458" s="231"/>
      <c r="M458" s="231"/>
      <c r="N458" s="230"/>
      <c r="O458" s="230"/>
      <c r="P458" s="230"/>
      <c r="Q458" s="230"/>
      <c r="R458" s="231"/>
      <c r="S458" s="231"/>
      <c r="T458" s="231"/>
      <c r="U458" s="231"/>
      <c r="V458" s="231"/>
      <c r="W458" s="231"/>
      <c r="X458" s="231"/>
      <c r="Y458" s="211"/>
      <c r="Z458" s="211"/>
      <c r="AA458" s="211"/>
      <c r="AB458" s="211"/>
      <c r="AC458" s="211"/>
      <c r="AD458" s="211"/>
      <c r="AE458" s="211"/>
      <c r="AF458" s="211"/>
      <c r="AG458" s="211" t="s">
        <v>164</v>
      </c>
      <c r="AH458" s="211"/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58" t="str">
        <f>C458</f>
        <v>mikrovln.technol. v kombinaci s topnými sál.panely - vysoušení zdiva na cca 7% hm. vlhkosti, měření vlhkosti gravimetrickou metodou popř. mikrovlnnou technologií</v>
      </c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28"/>
      <c r="B459" s="229"/>
      <c r="C459" s="263" t="s">
        <v>427</v>
      </c>
      <c r="D459" s="233"/>
      <c r="E459" s="234">
        <v>58.52</v>
      </c>
      <c r="F459" s="231"/>
      <c r="G459" s="231"/>
      <c r="H459" s="231"/>
      <c r="I459" s="231"/>
      <c r="J459" s="231"/>
      <c r="K459" s="231"/>
      <c r="L459" s="231"/>
      <c r="M459" s="231"/>
      <c r="N459" s="230"/>
      <c r="O459" s="230"/>
      <c r="P459" s="230"/>
      <c r="Q459" s="230"/>
      <c r="R459" s="231"/>
      <c r="S459" s="231"/>
      <c r="T459" s="231"/>
      <c r="U459" s="231"/>
      <c r="V459" s="231"/>
      <c r="W459" s="231"/>
      <c r="X459" s="231"/>
      <c r="Y459" s="211"/>
      <c r="Z459" s="211"/>
      <c r="AA459" s="211"/>
      <c r="AB459" s="211"/>
      <c r="AC459" s="211"/>
      <c r="AD459" s="211"/>
      <c r="AE459" s="211"/>
      <c r="AF459" s="211"/>
      <c r="AG459" s="211" t="s">
        <v>125</v>
      </c>
      <c r="AH459" s="211">
        <v>0</v>
      </c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28"/>
      <c r="B460" s="229"/>
      <c r="C460" s="263" t="s">
        <v>428</v>
      </c>
      <c r="D460" s="233"/>
      <c r="E460" s="234">
        <v>94.62</v>
      </c>
      <c r="F460" s="231"/>
      <c r="G460" s="231"/>
      <c r="H460" s="231"/>
      <c r="I460" s="231"/>
      <c r="J460" s="231"/>
      <c r="K460" s="231"/>
      <c r="L460" s="231"/>
      <c r="M460" s="231"/>
      <c r="N460" s="230"/>
      <c r="O460" s="230"/>
      <c r="P460" s="230"/>
      <c r="Q460" s="230"/>
      <c r="R460" s="231"/>
      <c r="S460" s="231"/>
      <c r="T460" s="231"/>
      <c r="U460" s="231"/>
      <c r="V460" s="231"/>
      <c r="W460" s="231"/>
      <c r="X460" s="231"/>
      <c r="Y460" s="211"/>
      <c r="Z460" s="211"/>
      <c r="AA460" s="211"/>
      <c r="AB460" s="211"/>
      <c r="AC460" s="211"/>
      <c r="AD460" s="211"/>
      <c r="AE460" s="211"/>
      <c r="AF460" s="211"/>
      <c r="AG460" s="211" t="s">
        <v>125</v>
      </c>
      <c r="AH460" s="211">
        <v>0</v>
      </c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28"/>
      <c r="B461" s="229"/>
      <c r="C461" s="263" t="s">
        <v>429</v>
      </c>
      <c r="D461" s="233"/>
      <c r="E461" s="234">
        <v>11.2</v>
      </c>
      <c r="F461" s="231"/>
      <c r="G461" s="231"/>
      <c r="H461" s="231"/>
      <c r="I461" s="231"/>
      <c r="J461" s="231"/>
      <c r="K461" s="231"/>
      <c r="L461" s="231"/>
      <c r="M461" s="231"/>
      <c r="N461" s="230"/>
      <c r="O461" s="230"/>
      <c r="P461" s="230"/>
      <c r="Q461" s="230"/>
      <c r="R461" s="231"/>
      <c r="S461" s="231"/>
      <c r="T461" s="231"/>
      <c r="U461" s="231"/>
      <c r="V461" s="231"/>
      <c r="W461" s="231"/>
      <c r="X461" s="231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125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28"/>
      <c r="B462" s="229"/>
      <c r="C462" s="263" t="s">
        <v>430</v>
      </c>
      <c r="D462" s="233"/>
      <c r="E462" s="234">
        <v>8.85</v>
      </c>
      <c r="F462" s="231"/>
      <c r="G462" s="231"/>
      <c r="H462" s="231"/>
      <c r="I462" s="231"/>
      <c r="J462" s="231"/>
      <c r="K462" s="231"/>
      <c r="L462" s="231"/>
      <c r="M462" s="231"/>
      <c r="N462" s="230"/>
      <c r="O462" s="230"/>
      <c r="P462" s="230"/>
      <c r="Q462" s="230"/>
      <c r="R462" s="231"/>
      <c r="S462" s="231"/>
      <c r="T462" s="231"/>
      <c r="U462" s="231"/>
      <c r="V462" s="231"/>
      <c r="W462" s="231"/>
      <c r="X462" s="231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125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28"/>
      <c r="B463" s="229"/>
      <c r="C463" s="263" t="s">
        <v>431</v>
      </c>
      <c r="D463" s="233"/>
      <c r="E463" s="234">
        <v>5.0999999999999996</v>
      </c>
      <c r="F463" s="231"/>
      <c r="G463" s="231"/>
      <c r="H463" s="231"/>
      <c r="I463" s="231"/>
      <c r="J463" s="231"/>
      <c r="K463" s="231"/>
      <c r="L463" s="231"/>
      <c r="M463" s="231"/>
      <c r="N463" s="230"/>
      <c r="O463" s="230"/>
      <c r="P463" s="230"/>
      <c r="Q463" s="230"/>
      <c r="R463" s="231"/>
      <c r="S463" s="231"/>
      <c r="T463" s="231"/>
      <c r="U463" s="231"/>
      <c r="V463" s="231"/>
      <c r="W463" s="231"/>
      <c r="X463" s="231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125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28"/>
      <c r="B464" s="229"/>
      <c r="C464" s="263" t="s">
        <v>432</v>
      </c>
      <c r="D464" s="233"/>
      <c r="E464" s="234">
        <v>12.6</v>
      </c>
      <c r="F464" s="231"/>
      <c r="G464" s="231"/>
      <c r="H464" s="231"/>
      <c r="I464" s="231"/>
      <c r="J464" s="231"/>
      <c r="K464" s="231"/>
      <c r="L464" s="231"/>
      <c r="M464" s="231"/>
      <c r="N464" s="230"/>
      <c r="O464" s="230"/>
      <c r="P464" s="230"/>
      <c r="Q464" s="230"/>
      <c r="R464" s="231"/>
      <c r="S464" s="231"/>
      <c r="T464" s="231"/>
      <c r="U464" s="231"/>
      <c r="V464" s="231"/>
      <c r="W464" s="231"/>
      <c r="X464" s="231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125</v>
      </c>
      <c r="AH464" s="211">
        <v>0</v>
      </c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28"/>
      <c r="B465" s="229"/>
      <c r="C465" s="263" t="s">
        <v>433</v>
      </c>
      <c r="D465" s="233"/>
      <c r="E465" s="234">
        <v>5.85</v>
      </c>
      <c r="F465" s="231"/>
      <c r="G465" s="231"/>
      <c r="H465" s="231"/>
      <c r="I465" s="231"/>
      <c r="J465" s="231"/>
      <c r="K465" s="231"/>
      <c r="L465" s="231"/>
      <c r="M465" s="231"/>
      <c r="N465" s="230"/>
      <c r="O465" s="230"/>
      <c r="P465" s="230"/>
      <c r="Q465" s="230"/>
      <c r="R465" s="231"/>
      <c r="S465" s="231"/>
      <c r="T465" s="231"/>
      <c r="U465" s="231"/>
      <c r="V465" s="231"/>
      <c r="W465" s="231"/>
      <c r="X465" s="231"/>
      <c r="Y465" s="211"/>
      <c r="Z465" s="211"/>
      <c r="AA465" s="211"/>
      <c r="AB465" s="211"/>
      <c r="AC465" s="211"/>
      <c r="AD465" s="211"/>
      <c r="AE465" s="211"/>
      <c r="AF465" s="211"/>
      <c r="AG465" s="211" t="s">
        <v>125</v>
      </c>
      <c r="AH465" s="211">
        <v>0</v>
      </c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28"/>
      <c r="B466" s="229"/>
      <c r="C466" s="263" t="s">
        <v>434</v>
      </c>
      <c r="D466" s="233"/>
      <c r="E466" s="234">
        <v>5.0999999999999996</v>
      </c>
      <c r="F466" s="231"/>
      <c r="G466" s="231"/>
      <c r="H466" s="231"/>
      <c r="I466" s="231"/>
      <c r="J466" s="231"/>
      <c r="K466" s="231"/>
      <c r="L466" s="231"/>
      <c r="M466" s="231"/>
      <c r="N466" s="230"/>
      <c r="O466" s="230"/>
      <c r="P466" s="230"/>
      <c r="Q466" s="230"/>
      <c r="R466" s="231"/>
      <c r="S466" s="231"/>
      <c r="T466" s="231"/>
      <c r="U466" s="231"/>
      <c r="V466" s="231"/>
      <c r="W466" s="231"/>
      <c r="X466" s="231"/>
      <c r="Y466" s="211"/>
      <c r="Z466" s="211"/>
      <c r="AA466" s="211"/>
      <c r="AB466" s="211"/>
      <c r="AC466" s="211"/>
      <c r="AD466" s="211"/>
      <c r="AE466" s="211"/>
      <c r="AF466" s="211"/>
      <c r="AG466" s="211" t="s">
        <v>125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28"/>
      <c r="B467" s="229"/>
      <c r="C467" s="263" t="s">
        <v>435</v>
      </c>
      <c r="D467" s="233"/>
      <c r="E467" s="234">
        <v>4.3499999999999996</v>
      </c>
      <c r="F467" s="231"/>
      <c r="G467" s="231"/>
      <c r="H467" s="231"/>
      <c r="I467" s="231"/>
      <c r="J467" s="231"/>
      <c r="K467" s="231"/>
      <c r="L467" s="231"/>
      <c r="M467" s="231"/>
      <c r="N467" s="230"/>
      <c r="O467" s="230"/>
      <c r="P467" s="230"/>
      <c r="Q467" s="230"/>
      <c r="R467" s="231"/>
      <c r="S467" s="231"/>
      <c r="T467" s="231"/>
      <c r="U467" s="231"/>
      <c r="V467" s="231"/>
      <c r="W467" s="231"/>
      <c r="X467" s="231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125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28"/>
      <c r="B468" s="229"/>
      <c r="C468" s="263" t="s">
        <v>436</v>
      </c>
      <c r="D468" s="233"/>
      <c r="E468" s="234">
        <v>21</v>
      </c>
      <c r="F468" s="231"/>
      <c r="G468" s="231"/>
      <c r="H468" s="231"/>
      <c r="I468" s="231"/>
      <c r="J468" s="231"/>
      <c r="K468" s="231"/>
      <c r="L468" s="231"/>
      <c r="M468" s="231"/>
      <c r="N468" s="230"/>
      <c r="O468" s="230"/>
      <c r="P468" s="230"/>
      <c r="Q468" s="230"/>
      <c r="R468" s="231"/>
      <c r="S468" s="231"/>
      <c r="T468" s="231"/>
      <c r="U468" s="231"/>
      <c r="V468" s="231"/>
      <c r="W468" s="231"/>
      <c r="X468" s="231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125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ht="33.75" outlineLevel="1" x14ac:dyDescent="0.2">
      <c r="A469" s="245">
        <v>61</v>
      </c>
      <c r="B469" s="246" t="s">
        <v>437</v>
      </c>
      <c r="C469" s="262" t="s">
        <v>438</v>
      </c>
      <c r="D469" s="247" t="s">
        <v>439</v>
      </c>
      <c r="E469" s="248">
        <v>180</v>
      </c>
      <c r="F469" s="249"/>
      <c r="G469" s="250">
        <f>ROUND(E469*F469,2)</f>
        <v>0</v>
      </c>
      <c r="H469" s="232"/>
      <c r="I469" s="231">
        <f>ROUND(E469*H469,2)</f>
        <v>0</v>
      </c>
      <c r="J469" s="232"/>
      <c r="K469" s="231">
        <f>ROUND(E469*J469,2)</f>
        <v>0</v>
      </c>
      <c r="L469" s="231">
        <v>21</v>
      </c>
      <c r="M469" s="231">
        <f>G469*(1+L469/100)</f>
        <v>0</v>
      </c>
      <c r="N469" s="230">
        <v>0</v>
      </c>
      <c r="O469" s="230">
        <f>ROUND(E469*N469,2)</f>
        <v>0</v>
      </c>
      <c r="P469" s="230">
        <v>0</v>
      </c>
      <c r="Q469" s="230">
        <f>ROUND(E469*P469,2)</f>
        <v>0</v>
      </c>
      <c r="R469" s="231"/>
      <c r="S469" s="231" t="s">
        <v>170</v>
      </c>
      <c r="T469" s="231" t="s">
        <v>171</v>
      </c>
      <c r="U469" s="231">
        <v>4.0058299999999996</v>
      </c>
      <c r="V469" s="231">
        <f>ROUND(E469*U469,2)</f>
        <v>721.05</v>
      </c>
      <c r="W469" s="231"/>
      <c r="X469" s="231" t="s">
        <v>122</v>
      </c>
      <c r="Y469" s="211"/>
      <c r="Z469" s="211"/>
      <c r="AA469" s="211"/>
      <c r="AB469" s="211"/>
      <c r="AC469" s="211"/>
      <c r="AD469" s="211"/>
      <c r="AE469" s="211"/>
      <c r="AF469" s="211"/>
      <c r="AG469" s="211" t="s">
        <v>123</v>
      </c>
      <c r="AH469" s="211"/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ht="33.75" outlineLevel="1" x14ac:dyDescent="0.2">
      <c r="A470" s="228"/>
      <c r="B470" s="229"/>
      <c r="C470" s="266" t="s">
        <v>440</v>
      </c>
      <c r="D470" s="257"/>
      <c r="E470" s="257"/>
      <c r="F470" s="257"/>
      <c r="G470" s="257"/>
      <c r="H470" s="231"/>
      <c r="I470" s="231"/>
      <c r="J470" s="231"/>
      <c r="K470" s="231"/>
      <c r="L470" s="231"/>
      <c r="M470" s="231"/>
      <c r="N470" s="230"/>
      <c r="O470" s="230"/>
      <c r="P470" s="230"/>
      <c r="Q470" s="230"/>
      <c r="R470" s="231"/>
      <c r="S470" s="231"/>
      <c r="T470" s="231"/>
      <c r="U470" s="231"/>
      <c r="V470" s="231"/>
      <c r="W470" s="231"/>
      <c r="X470" s="231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164</v>
      </c>
      <c r="AH470" s="211"/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58" t="str">
        <f>C470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470" s="211"/>
      <c r="BC470" s="211"/>
      <c r="BD470" s="211"/>
      <c r="BE470" s="211"/>
      <c r="BF470" s="211"/>
      <c r="BG470" s="211"/>
      <c r="BH470" s="211"/>
    </row>
    <row r="471" spans="1:60" ht="22.5" outlineLevel="1" x14ac:dyDescent="0.2">
      <c r="A471" s="245">
        <v>62</v>
      </c>
      <c r="B471" s="246" t="s">
        <v>441</v>
      </c>
      <c r="C471" s="262" t="s">
        <v>442</v>
      </c>
      <c r="D471" s="247" t="s">
        <v>317</v>
      </c>
      <c r="E471" s="248">
        <v>3</v>
      </c>
      <c r="F471" s="249"/>
      <c r="G471" s="250">
        <f>ROUND(E471*F471,2)</f>
        <v>0</v>
      </c>
      <c r="H471" s="232"/>
      <c r="I471" s="231">
        <f>ROUND(E471*H471,2)</f>
        <v>0</v>
      </c>
      <c r="J471" s="232"/>
      <c r="K471" s="231">
        <f>ROUND(E471*J471,2)</f>
        <v>0</v>
      </c>
      <c r="L471" s="231">
        <v>21</v>
      </c>
      <c r="M471" s="231">
        <f>G471*(1+L471/100)</f>
        <v>0</v>
      </c>
      <c r="N471" s="230">
        <v>0</v>
      </c>
      <c r="O471" s="230">
        <f>ROUND(E471*N471,2)</f>
        <v>0</v>
      </c>
      <c r="P471" s="230">
        <v>0</v>
      </c>
      <c r="Q471" s="230">
        <f>ROUND(E471*P471,2)</f>
        <v>0</v>
      </c>
      <c r="R471" s="231"/>
      <c r="S471" s="231" t="s">
        <v>170</v>
      </c>
      <c r="T471" s="231" t="s">
        <v>171</v>
      </c>
      <c r="U471" s="231">
        <v>0</v>
      </c>
      <c r="V471" s="231">
        <f>ROUND(E471*U471,2)</f>
        <v>0</v>
      </c>
      <c r="W471" s="231"/>
      <c r="X471" s="231" t="s">
        <v>122</v>
      </c>
      <c r="Y471" s="211"/>
      <c r="Z471" s="211"/>
      <c r="AA471" s="211"/>
      <c r="AB471" s="211"/>
      <c r="AC471" s="211"/>
      <c r="AD471" s="211"/>
      <c r="AE471" s="211"/>
      <c r="AF471" s="211"/>
      <c r="AG471" s="211" t="s">
        <v>123</v>
      </c>
      <c r="AH471" s="211"/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ht="45" outlineLevel="1" x14ac:dyDescent="0.2">
      <c r="A472" s="228"/>
      <c r="B472" s="229"/>
      <c r="C472" s="266" t="s">
        <v>443</v>
      </c>
      <c r="D472" s="257"/>
      <c r="E472" s="257"/>
      <c r="F472" s="257"/>
      <c r="G472" s="257"/>
      <c r="H472" s="231"/>
      <c r="I472" s="231"/>
      <c r="J472" s="231"/>
      <c r="K472" s="231"/>
      <c r="L472" s="231"/>
      <c r="M472" s="231"/>
      <c r="N472" s="230"/>
      <c r="O472" s="230"/>
      <c r="P472" s="230"/>
      <c r="Q472" s="230"/>
      <c r="R472" s="231"/>
      <c r="S472" s="231"/>
      <c r="T472" s="231"/>
      <c r="U472" s="231"/>
      <c r="V472" s="231"/>
      <c r="W472" s="231"/>
      <c r="X472" s="231"/>
      <c r="Y472" s="211"/>
      <c r="Z472" s="211"/>
      <c r="AA472" s="211"/>
      <c r="AB472" s="211"/>
      <c r="AC472" s="211"/>
      <c r="AD472" s="211"/>
      <c r="AE472" s="211"/>
      <c r="AF472" s="211"/>
      <c r="AG472" s="211" t="s">
        <v>164</v>
      </c>
      <c r="AH472" s="211"/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58" t="str">
        <f>C472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472" s="211"/>
      <c r="BC472" s="211"/>
      <c r="BD472" s="211"/>
      <c r="BE472" s="211"/>
      <c r="BF472" s="211"/>
      <c r="BG472" s="211"/>
      <c r="BH472" s="211"/>
    </row>
    <row r="473" spans="1:60" ht="22.5" outlineLevel="1" x14ac:dyDescent="0.2">
      <c r="A473" s="245">
        <v>63</v>
      </c>
      <c r="B473" s="246" t="s">
        <v>444</v>
      </c>
      <c r="C473" s="262" t="s">
        <v>445</v>
      </c>
      <c r="D473" s="247" t="s">
        <v>446</v>
      </c>
      <c r="E473" s="248">
        <v>277</v>
      </c>
      <c r="F473" s="249"/>
      <c r="G473" s="250">
        <f>ROUND(E473*F473,2)</f>
        <v>0</v>
      </c>
      <c r="H473" s="232"/>
      <c r="I473" s="231">
        <f>ROUND(E473*H473,2)</f>
        <v>0</v>
      </c>
      <c r="J473" s="232"/>
      <c r="K473" s="231">
        <f>ROUND(E473*J473,2)</f>
        <v>0</v>
      </c>
      <c r="L473" s="231">
        <v>21</v>
      </c>
      <c r="M473" s="231">
        <f>G473*(1+L473/100)</f>
        <v>0</v>
      </c>
      <c r="N473" s="230">
        <v>0</v>
      </c>
      <c r="O473" s="230">
        <f>ROUND(E473*N473,2)</f>
        <v>0</v>
      </c>
      <c r="P473" s="230">
        <v>0</v>
      </c>
      <c r="Q473" s="230">
        <f>ROUND(E473*P473,2)</f>
        <v>0</v>
      </c>
      <c r="R473" s="231"/>
      <c r="S473" s="231" t="s">
        <v>170</v>
      </c>
      <c r="T473" s="231" t="s">
        <v>171</v>
      </c>
      <c r="U473" s="231">
        <v>0</v>
      </c>
      <c r="V473" s="231">
        <f>ROUND(E473*U473,2)</f>
        <v>0</v>
      </c>
      <c r="W473" s="231"/>
      <c r="X473" s="231" t="s">
        <v>122</v>
      </c>
      <c r="Y473" s="211"/>
      <c r="Z473" s="211"/>
      <c r="AA473" s="211"/>
      <c r="AB473" s="211"/>
      <c r="AC473" s="211"/>
      <c r="AD473" s="211"/>
      <c r="AE473" s="211"/>
      <c r="AF473" s="211"/>
      <c r="AG473" s="211" t="s">
        <v>123</v>
      </c>
      <c r="AH473" s="211"/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ht="45" outlineLevel="1" x14ac:dyDescent="0.2">
      <c r="A474" s="228"/>
      <c r="B474" s="229"/>
      <c r="C474" s="266" t="s">
        <v>447</v>
      </c>
      <c r="D474" s="257"/>
      <c r="E474" s="257"/>
      <c r="F474" s="257"/>
      <c r="G474" s="257"/>
      <c r="H474" s="231"/>
      <c r="I474" s="231"/>
      <c r="J474" s="231"/>
      <c r="K474" s="231"/>
      <c r="L474" s="231"/>
      <c r="M474" s="231"/>
      <c r="N474" s="230"/>
      <c r="O474" s="230"/>
      <c r="P474" s="230"/>
      <c r="Q474" s="230"/>
      <c r="R474" s="231"/>
      <c r="S474" s="231"/>
      <c r="T474" s="231"/>
      <c r="U474" s="231"/>
      <c r="V474" s="231"/>
      <c r="W474" s="231"/>
      <c r="X474" s="231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164</v>
      </c>
      <c r="AH474" s="211"/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58" t="str">
        <f>C474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474" s="211"/>
      <c r="BC474" s="211"/>
      <c r="BD474" s="211"/>
      <c r="BE474" s="211"/>
      <c r="BF474" s="211"/>
      <c r="BG474" s="211"/>
      <c r="BH474" s="211"/>
    </row>
    <row r="475" spans="1:60" ht="45" outlineLevel="1" x14ac:dyDescent="0.2">
      <c r="A475" s="228"/>
      <c r="B475" s="229"/>
      <c r="C475" s="263" t="s">
        <v>448</v>
      </c>
      <c r="D475" s="233"/>
      <c r="E475" s="234">
        <v>277</v>
      </c>
      <c r="F475" s="231"/>
      <c r="G475" s="231"/>
      <c r="H475" s="231"/>
      <c r="I475" s="231"/>
      <c r="J475" s="231"/>
      <c r="K475" s="231"/>
      <c r="L475" s="231"/>
      <c r="M475" s="231"/>
      <c r="N475" s="230"/>
      <c r="O475" s="230"/>
      <c r="P475" s="230"/>
      <c r="Q475" s="230"/>
      <c r="R475" s="231"/>
      <c r="S475" s="231"/>
      <c r="T475" s="231"/>
      <c r="U475" s="231"/>
      <c r="V475" s="231"/>
      <c r="W475" s="231"/>
      <c r="X475" s="231"/>
      <c r="Y475" s="211"/>
      <c r="Z475" s="211"/>
      <c r="AA475" s="211"/>
      <c r="AB475" s="211"/>
      <c r="AC475" s="211"/>
      <c r="AD475" s="211"/>
      <c r="AE475" s="211"/>
      <c r="AF475" s="211"/>
      <c r="AG475" s="211" t="s">
        <v>125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ht="22.5" outlineLevel="1" x14ac:dyDescent="0.2">
      <c r="A476" s="245">
        <v>64</v>
      </c>
      <c r="B476" s="246" t="s">
        <v>449</v>
      </c>
      <c r="C476" s="262" t="s">
        <v>450</v>
      </c>
      <c r="D476" s="247" t="s">
        <v>317</v>
      </c>
      <c r="E476" s="248">
        <v>77</v>
      </c>
      <c r="F476" s="249"/>
      <c r="G476" s="250">
        <f>ROUND(E476*F476,2)</f>
        <v>0</v>
      </c>
      <c r="H476" s="232"/>
      <c r="I476" s="231">
        <f>ROUND(E476*H476,2)</f>
        <v>0</v>
      </c>
      <c r="J476" s="232"/>
      <c r="K476" s="231">
        <f>ROUND(E476*J476,2)</f>
        <v>0</v>
      </c>
      <c r="L476" s="231">
        <v>21</v>
      </c>
      <c r="M476" s="231">
        <f>G476*(1+L476/100)</f>
        <v>0</v>
      </c>
      <c r="N476" s="230">
        <v>0</v>
      </c>
      <c r="O476" s="230">
        <f>ROUND(E476*N476,2)</f>
        <v>0</v>
      </c>
      <c r="P476" s="230">
        <v>0</v>
      </c>
      <c r="Q476" s="230">
        <f>ROUND(E476*P476,2)</f>
        <v>0</v>
      </c>
      <c r="R476" s="231"/>
      <c r="S476" s="231" t="s">
        <v>170</v>
      </c>
      <c r="T476" s="231" t="s">
        <v>171</v>
      </c>
      <c r="U476" s="231">
        <v>0</v>
      </c>
      <c r="V476" s="231">
        <f>ROUND(E476*U476,2)</f>
        <v>0</v>
      </c>
      <c r="W476" s="231"/>
      <c r="X476" s="231" t="s">
        <v>122</v>
      </c>
      <c r="Y476" s="211"/>
      <c r="Z476" s="211"/>
      <c r="AA476" s="211"/>
      <c r="AB476" s="211"/>
      <c r="AC476" s="211"/>
      <c r="AD476" s="211"/>
      <c r="AE476" s="211"/>
      <c r="AF476" s="211"/>
      <c r="AG476" s="211" t="s">
        <v>123</v>
      </c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ht="45" outlineLevel="1" x14ac:dyDescent="0.2">
      <c r="A477" s="228"/>
      <c r="B477" s="229"/>
      <c r="C477" s="266" t="s">
        <v>451</v>
      </c>
      <c r="D477" s="257"/>
      <c r="E477" s="257"/>
      <c r="F477" s="257"/>
      <c r="G477" s="257"/>
      <c r="H477" s="231"/>
      <c r="I477" s="231"/>
      <c r="J477" s="231"/>
      <c r="K477" s="231"/>
      <c r="L477" s="231"/>
      <c r="M477" s="231"/>
      <c r="N477" s="230"/>
      <c r="O477" s="230"/>
      <c r="P477" s="230"/>
      <c r="Q477" s="230"/>
      <c r="R477" s="231"/>
      <c r="S477" s="231"/>
      <c r="T477" s="231"/>
      <c r="U477" s="231"/>
      <c r="V477" s="231"/>
      <c r="W477" s="231"/>
      <c r="X477" s="231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164</v>
      </c>
      <c r="AH477" s="211"/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58" t="str">
        <f>C477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28"/>
      <c r="B478" s="229"/>
      <c r="C478" s="263" t="s">
        <v>452</v>
      </c>
      <c r="D478" s="233"/>
      <c r="E478" s="234">
        <v>49</v>
      </c>
      <c r="F478" s="231"/>
      <c r="G478" s="231"/>
      <c r="H478" s="231"/>
      <c r="I478" s="231"/>
      <c r="J478" s="231"/>
      <c r="K478" s="231"/>
      <c r="L478" s="231"/>
      <c r="M478" s="231"/>
      <c r="N478" s="230"/>
      <c r="O478" s="230"/>
      <c r="P478" s="230"/>
      <c r="Q478" s="230"/>
      <c r="R478" s="231"/>
      <c r="S478" s="231"/>
      <c r="T478" s="231"/>
      <c r="U478" s="231"/>
      <c r="V478" s="231"/>
      <c r="W478" s="231"/>
      <c r="X478" s="231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125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28"/>
      <c r="B479" s="229"/>
      <c r="C479" s="263" t="s">
        <v>453</v>
      </c>
      <c r="D479" s="233"/>
      <c r="E479" s="234">
        <v>28</v>
      </c>
      <c r="F479" s="231"/>
      <c r="G479" s="231"/>
      <c r="H479" s="231"/>
      <c r="I479" s="231"/>
      <c r="J479" s="231"/>
      <c r="K479" s="231"/>
      <c r="L479" s="231"/>
      <c r="M479" s="231"/>
      <c r="N479" s="230"/>
      <c r="O479" s="230"/>
      <c r="P479" s="230"/>
      <c r="Q479" s="230"/>
      <c r="R479" s="231"/>
      <c r="S479" s="231"/>
      <c r="T479" s="231"/>
      <c r="U479" s="231"/>
      <c r="V479" s="231"/>
      <c r="W479" s="231"/>
      <c r="X479" s="231"/>
      <c r="Y479" s="211"/>
      <c r="Z479" s="211"/>
      <c r="AA479" s="211"/>
      <c r="AB479" s="211"/>
      <c r="AC479" s="211"/>
      <c r="AD479" s="211"/>
      <c r="AE479" s="211"/>
      <c r="AF479" s="211"/>
      <c r="AG479" s="211" t="s">
        <v>125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ht="22.5" outlineLevel="1" x14ac:dyDescent="0.2">
      <c r="A480" s="245">
        <v>65</v>
      </c>
      <c r="B480" s="246" t="s">
        <v>454</v>
      </c>
      <c r="C480" s="262" t="s">
        <v>455</v>
      </c>
      <c r="D480" s="247" t="s">
        <v>446</v>
      </c>
      <c r="E480" s="248">
        <v>31.8</v>
      </c>
      <c r="F480" s="249"/>
      <c r="G480" s="250">
        <f>ROUND(E480*F480,2)</f>
        <v>0</v>
      </c>
      <c r="H480" s="232"/>
      <c r="I480" s="231">
        <f>ROUND(E480*H480,2)</f>
        <v>0</v>
      </c>
      <c r="J480" s="232"/>
      <c r="K480" s="231">
        <f>ROUND(E480*J480,2)</f>
        <v>0</v>
      </c>
      <c r="L480" s="231">
        <v>21</v>
      </c>
      <c r="M480" s="231">
        <f>G480*(1+L480/100)</f>
        <v>0</v>
      </c>
      <c r="N480" s="230">
        <v>0</v>
      </c>
      <c r="O480" s="230">
        <f>ROUND(E480*N480,2)</f>
        <v>0</v>
      </c>
      <c r="P480" s="230">
        <v>0</v>
      </c>
      <c r="Q480" s="230">
        <f>ROUND(E480*P480,2)</f>
        <v>0</v>
      </c>
      <c r="R480" s="231"/>
      <c r="S480" s="231" t="s">
        <v>170</v>
      </c>
      <c r="T480" s="231" t="s">
        <v>171</v>
      </c>
      <c r="U480" s="231">
        <v>0</v>
      </c>
      <c r="V480" s="231">
        <f>ROUND(E480*U480,2)</f>
        <v>0</v>
      </c>
      <c r="W480" s="231"/>
      <c r="X480" s="231" t="s">
        <v>122</v>
      </c>
      <c r="Y480" s="211"/>
      <c r="Z480" s="211"/>
      <c r="AA480" s="211"/>
      <c r="AB480" s="211"/>
      <c r="AC480" s="211"/>
      <c r="AD480" s="211"/>
      <c r="AE480" s="211"/>
      <c r="AF480" s="211"/>
      <c r="AG480" s="211" t="s">
        <v>123</v>
      </c>
      <c r="AH480" s="211"/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28"/>
      <c r="B481" s="229"/>
      <c r="C481" s="266" t="s">
        <v>456</v>
      </c>
      <c r="D481" s="257"/>
      <c r="E481" s="257"/>
      <c r="F481" s="257"/>
      <c r="G481" s="257"/>
      <c r="H481" s="231"/>
      <c r="I481" s="231"/>
      <c r="J481" s="231"/>
      <c r="K481" s="231"/>
      <c r="L481" s="231"/>
      <c r="M481" s="231"/>
      <c r="N481" s="230"/>
      <c r="O481" s="230"/>
      <c r="P481" s="230"/>
      <c r="Q481" s="230"/>
      <c r="R481" s="231"/>
      <c r="S481" s="231"/>
      <c r="T481" s="231"/>
      <c r="U481" s="231"/>
      <c r="V481" s="231"/>
      <c r="W481" s="231"/>
      <c r="X481" s="231"/>
      <c r="Y481" s="211"/>
      <c r="Z481" s="211"/>
      <c r="AA481" s="211"/>
      <c r="AB481" s="211"/>
      <c r="AC481" s="211"/>
      <c r="AD481" s="211"/>
      <c r="AE481" s="211"/>
      <c r="AF481" s="211"/>
      <c r="AG481" s="211" t="s">
        <v>164</v>
      </c>
      <c r="AH481" s="211"/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ht="33.75" outlineLevel="1" x14ac:dyDescent="0.2">
      <c r="A482" s="228"/>
      <c r="B482" s="229"/>
      <c r="C482" s="263" t="s">
        <v>457</v>
      </c>
      <c r="D482" s="233"/>
      <c r="E482" s="234">
        <v>31.8</v>
      </c>
      <c r="F482" s="231"/>
      <c r="G482" s="231"/>
      <c r="H482" s="231"/>
      <c r="I482" s="231"/>
      <c r="J482" s="231"/>
      <c r="K482" s="231"/>
      <c r="L482" s="231"/>
      <c r="M482" s="231"/>
      <c r="N482" s="230"/>
      <c r="O482" s="230"/>
      <c r="P482" s="230"/>
      <c r="Q482" s="230"/>
      <c r="R482" s="231"/>
      <c r="S482" s="231"/>
      <c r="T482" s="231"/>
      <c r="U482" s="231"/>
      <c r="V482" s="231"/>
      <c r="W482" s="231"/>
      <c r="X482" s="231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125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ht="22.5" outlineLevel="1" x14ac:dyDescent="0.2">
      <c r="A483" s="245">
        <v>66</v>
      </c>
      <c r="B483" s="246" t="s">
        <v>458</v>
      </c>
      <c r="C483" s="262" t="s">
        <v>459</v>
      </c>
      <c r="D483" s="247" t="s">
        <v>317</v>
      </c>
      <c r="E483" s="248">
        <v>12</v>
      </c>
      <c r="F483" s="249"/>
      <c r="G483" s="250">
        <f>ROUND(E483*F483,2)</f>
        <v>0</v>
      </c>
      <c r="H483" s="232"/>
      <c r="I483" s="231">
        <f>ROUND(E483*H483,2)</f>
        <v>0</v>
      </c>
      <c r="J483" s="232"/>
      <c r="K483" s="231">
        <f>ROUND(E483*J483,2)</f>
        <v>0</v>
      </c>
      <c r="L483" s="231">
        <v>21</v>
      </c>
      <c r="M483" s="231">
        <f>G483*(1+L483/100)</f>
        <v>0</v>
      </c>
      <c r="N483" s="230">
        <v>0</v>
      </c>
      <c r="O483" s="230">
        <f>ROUND(E483*N483,2)</f>
        <v>0</v>
      </c>
      <c r="P483" s="230">
        <v>0</v>
      </c>
      <c r="Q483" s="230">
        <f>ROUND(E483*P483,2)</f>
        <v>0</v>
      </c>
      <c r="R483" s="231"/>
      <c r="S483" s="231" t="s">
        <v>170</v>
      </c>
      <c r="T483" s="231" t="s">
        <v>171</v>
      </c>
      <c r="U483" s="231">
        <v>0</v>
      </c>
      <c r="V483" s="231">
        <f>ROUND(E483*U483,2)</f>
        <v>0</v>
      </c>
      <c r="W483" s="231"/>
      <c r="X483" s="231" t="s">
        <v>122</v>
      </c>
      <c r="Y483" s="211"/>
      <c r="Z483" s="211"/>
      <c r="AA483" s="211"/>
      <c r="AB483" s="211"/>
      <c r="AC483" s="211"/>
      <c r="AD483" s="211"/>
      <c r="AE483" s="211"/>
      <c r="AF483" s="211"/>
      <c r="AG483" s="211" t="s">
        <v>123</v>
      </c>
      <c r="AH483" s="211"/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ht="33.75" outlineLevel="1" x14ac:dyDescent="0.2">
      <c r="A484" s="228"/>
      <c r="B484" s="229"/>
      <c r="C484" s="266" t="s">
        <v>460</v>
      </c>
      <c r="D484" s="257"/>
      <c r="E484" s="257"/>
      <c r="F484" s="257"/>
      <c r="G484" s="257"/>
      <c r="H484" s="231"/>
      <c r="I484" s="231"/>
      <c r="J484" s="231"/>
      <c r="K484" s="231"/>
      <c r="L484" s="231"/>
      <c r="M484" s="231"/>
      <c r="N484" s="230"/>
      <c r="O484" s="230"/>
      <c r="P484" s="230"/>
      <c r="Q484" s="230"/>
      <c r="R484" s="231"/>
      <c r="S484" s="231"/>
      <c r="T484" s="231"/>
      <c r="U484" s="231"/>
      <c r="V484" s="231"/>
      <c r="W484" s="231"/>
      <c r="X484" s="231"/>
      <c r="Y484" s="211"/>
      <c r="Z484" s="211"/>
      <c r="AA484" s="211"/>
      <c r="AB484" s="211"/>
      <c r="AC484" s="211"/>
      <c r="AD484" s="211"/>
      <c r="AE484" s="211"/>
      <c r="AF484" s="211"/>
      <c r="AG484" s="211" t="s">
        <v>164</v>
      </c>
      <c r="AH484" s="211"/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58" t="str">
        <f>C484</f>
        <v>Zřízení  vývodu katodového a anodového okruhu s vyvedením přes svorkovnici uloženou v podomítkové krabičce, vč. dodávky a usazení el. krabičky a souvisejících propojovacích vedení a těsněných spojů.</v>
      </c>
      <c r="BB484" s="211"/>
      <c r="BC484" s="211"/>
      <c r="BD484" s="211"/>
      <c r="BE484" s="211"/>
      <c r="BF484" s="211"/>
      <c r="BG484" s="211"/>
      <c r="BH484" s="211"/>
    </row>
    <row r="485" spans="1:60" ht="45" outlineLevel="1" x14ac:dyDescent="0.2">
      <c r="A485" s="245">
        <v>67</v>
      </c>
      <c r="B485" s="246" t="s">
        <v>461</v>
      </c>
      <c r="C485" s="262" t="s">
        <v>462</v>
      </c>
      <c r="D485" s="247" t="s">
        <v>317</v>
      </c>
      <c r="E485" s="248">
        <v>8</v>
      </c>
      <c r="F485" s="249"/>
      <c r="G485" s="250">
        <f>ROUND(E485*F485,2)</f>
        <v>0</v>
      </c>
      <c r="H485" s="232"/>
      <c r="I485" s="231">
        <f>ROUND(E485*H485,2)</f>
        <v>0</v>
      </c>
      <c r="J485" s="232"/>
      <c r="K485" s="231">
        <f>ROUND(E485*J485,2)</f>
        <v>0</v>
      </c>
      <c r="L485" s="231">
        <v>21</v>
      </c>
      <c r="M485" s="231">
        <f>G485*(1+L485/100)</f>
        <v>0</v>
      </c>
      <c r="N485" s="230">
        <v>0</v>
      </c>
      <c r="O485" s="230">
        <f>ROUND(E485*N485,2)</f>
        <v>0</v>
      </c>
      <c r="P485" s="230">
        <v>0</v>
      </c>
      <c r="Q485" s="230">
        <f>ROUND(E485*P485,2)</f>
        <v>0</v>
      </c>
      <c r="R485" s="231"/>
      <c r="S485" s="231" t="s">
        <v>170</v>
      </c>
      <c r="T485" s="231" t="s">
        <v>171</v>
      </c>
      <c r="U485" s="231">
        <v>0</v>
      </c>
      <c r="V485" s="231">
        <f>ROUND(E485*U485,2)</f>
        <v>0</v>
      </c>
      <c r="W485" s="231"/>
      <c r="X485" s="231" t="s">
        <v>122</v>
      </c>
      <c r="Y485" s="211"/>
      <c r="Z485" s="211"/>
      <c r="AA485" s="211"/>
      <c r="AB485" s="211"/>
      <c r="AC485" s="211"/>
      <c r="AD485" s="211"/>
      <c r="AE485" s="211"/>
      <c r="AF485" s="211"/>
      <c r="AG485" s="211" t="s">
        <v>123</v>
      </c>
      <c r="AH485" s="211"/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ht="22.5" outlineLevel="1" x14ac:dyDescent="0.2">
      <c r="A486" s="228"/>
      <c r="B486" s="229"/>
      <c r="C486" s="266" t="s">
        <v>463</v>
      </c>
      <c r="D486" s="257"/>
      <c r="E486" s="257"/>
      <c r="F486" s="257"/>
      <c r="G486" s="257"/>
      <c r="H486" s="231"/>
      <c r="I486" s="231"/>
      <c r="J486" s="231"/>
      <c r="K486" s="231"/>
      <c r="L486" s="231"/>
      <c r="M486" s="231"/>
      <c r="N486" s="230"/>
      <c r="O486" s="230"/>
      <c r="P486" s="230"/>
      <c r="Q486" s="230"/>
      <c r="R486" s="231"/>
      <c r="S486" s="231"/>
      <c r="T486" s="231"/>
      <c r="U486" s="231"/>
      <c r="V486" s="231"/>
      <c r="W486" s="231"/>
      <c r="X486" s="231"/>
      <c r="Y486" s="211"/>
      <c r="Z486" s="211"/>
      <c r="AA486" s="211"/>
      <c r="AB486" s="211"/>
      <c r="AC486" s="211"/>
      <c r="AD486" s="211"/>
      <c r="AE486" s="211"/>
      <c r="AF486" s="211"/>
      <c r="AG486" s="211" t="s">
        <v>164</v>
      </c>
      <c r="AH486" s="211"/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58" t="str">
        <f>C486</f>
        <v>Cena za 1 pozici ve 3 výškových úrovních, součástí zhotovení je provedení zaměření výchozí vlhkosti se záznamem v protokolu. Přesné umístění bude konzultováno při realizaci</v>
      </c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28"/>
      <c r="B487" s="229"/>
      <c r="C487" s="263" t="s">
        <v>464</v>
      </c>
      <c r="D487" s="233"/>
      <c r="E487" s="234">
        <v>5</v>
      </c>
      <c r="F487" s="231"/>
      <c r="G487" s="231"/>
      <c r="H487" s="231"/>
      <c r="I487" s="231"/>
      <c r="J487" s="231"/>
      <c r="K487" s="231"/>
      <c r="L487" s="231"/>
      <c r="M487" s="231"/>
      <c r="N487" s="230"/>
      <c r="O487" s="230"/>
      <c r="P487" s="230"/>
      <c r="Q487" s="230"/>
      <c r="R487" s="231"/>
      <c r="S487" s="231"/>
      <c r="T487" s="231"/>
      <c r="U487" s="231"/>
      <c r="V487" s="231"/>
      <c r="W487" s="231"/>
      <c r="X487" s="231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125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28"/>
      <c r="B488" s="229"/>
      <c r="C488" s="263" t="s">
        <v>465</v>
      </c>
      <c r="D488" s="233"/>
      <c r="E488" s="234">
        <v>3</v>
      </c>
      <c r="F488" s="231"/>
      <c r="G488" s="231"/>
      <c r="H488" s="231"/>
      <c r="I488" s="231"/>
      <c r="J488" s="231"/>
      <c r="K488" s="231"/>
      <c r="L488" s="231"/>
      <c r="M488" s="231"/>
      <c r="N488" s="230"/>
      <c r="O488" s="230"/>
      <c r="P488" s="230"/>
      <c r="Q488" s="230"/>
      <c r="R488" s="231"/>
      <c r="S488" s="231"/>
      <c r="T488" s="231"/>
      <c r="U488" s="231"/>
      <c r="V488" s="231"/>
      <c r="W488" s="231"/>
      <c r="X488" s="231"/>
      <c r="Y488" s="211"/>
      <c r="Z488" s="211"/>
      <c r="AA488" s="211"/>
      <c r="AB488" s="211"/>
      <c r="AC488" s="211"/>
      <c r="AD488" s="211"/>
      <c r="AE488" s="211"/>
      <c r="AF488" s="211"/>
      <c r="AG488" s="211" t="s">
        <v>125</v>
      </c>
      <c r="AH488" s="211">
        <v>0</v>
      </c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ht="33.75" outlineLevel="1" x14ac:dyDescent="0.2">
      <c r="A489" s="245">
        <v>68</v>
      </c>
      <c r="B489" s="246" t="s">
        <v>466</v>
      </c>
      <c r="C489" s="262" t="s">
        <v>467</v>
      </c>
      <c r="D489" s="247" t="s">
        <v>159</v>
      </c>
      <c r="E489" s="248">
        <v>1169.44</v>
      </c>
      <c r="F489" s="249"/>
      <c r="G489" s="250">
        <f>ROUND(E489*F489,2)</f>
        <v>0</v>
      </c>
      <c r="H489" s="232"/>
      <c r="I489" s="231">
        <f>ROUND(E489*H489,2)</f>
        <v>0</v>
      </c>
      <c r="J489" s="232"/>
      <c r="K489" s="231">
        <f>ROUND(E489*J489,2)</f>
        <v>0</v>
      </c>
      <c r="L489" s="231">
        <v>21</v>
      </c>
      <c r="M489" s="231">
        <f>G489*(1+L489/100)</f>
        <v>0</v>
      </c>
      <c r="N489" s="230">
        <v>0</v>
      </c>
      <c r="O489" s="230">
        <f>ROUND(E489*N489,2)</f>
        <v>0</v>
      </c>
      <c r="P489" s="230">
        <v>0</v>
      </c>
      <c r="Q489" s="230">
        <f>ROUND(E489*P489,2)</f>
        <v>0</v>
      </c>
      <c r="R489" s="231"/>
      <c r="S489" s="231" t="s">
        <v>170</v>
      </c>
      <c r="T489" s="231" t="s">
        <v>171</v>
      </c>
      <c r="U489" s="231">
        <v>0</v>
      </c>
      <c r="V489" s="231">
        <f>ROUND(E489*U489,2)</f>
        <v>0</v>
      </c>
      <c r="W489" s="231"/>
      <c r="X489" s="231" t="s">
        <v>122</v>
      </c>
      <c r="Y489" s="211"/>
      <c r="Z489" s="211"/>
      <c r="AA489" s="211"/>
      <c r="AB489" s="211"/>
      <c r="AC489" s="211"/>
      <c r="AD489" s="211"/>
      <c r="AE489" s="211"/>
      <c r="AF489" s="211"/>
      <c r="AG489" s="211" t="s">
        <v>123</v>
      </c>
      <c r="AH489" s="211"/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ht="22.5" outlineLevel="1" x14ac:dyDescent="0.2">
      <c r="A490" s="228"/>
      <c r="B490" s="229"/>
      <c r="C490" s="263" t="s">
        <v>468</v>
      </c>
      <c r="D490" s="233"/>
      <c r="E490" s="234">
        <v>621.29</v>
      </c>
      <c r="F490" s="231"/>
      <c r="G490" s="231"/>
      <c r="H490" s="231"/>
      <c r="I490" s="231"/>
      <c r="J490" s="231"/>
      <c r="K490" s="231"/>
      <c r="L490" s="231"/>
      <c r="M490" s="231"/>
      <c r="N490" s="230"/>
      <c r="O490" s="230"/>
      <c r="P490" s="230"/>
      <c r="Q490" s="230"/>
      <c r="R490" s="231"/>
      <c r="S490" s="231"/>
      <c r="T490" s="231"/>
      <c r="U490" s="231"/>
      <c r="V490" s="231"/>
      <c r="W490" s="231"/>
      <c r="X490" s="231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125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ht="22.5" outlineLevel="1" x14ac:dyDescent="0.2">
      <c r="A491" s="228"/>
      <c r="B491" s="229"/>
      <c r="C491" s="263" t="s">
        <v>469</v>
      </c>
      <c r="D491" s="233"/>
      <c r="E491" s="234">
        <v>548.15</v>
      </c>
      <c r="F491" s="231"/>
      <c r="G491" s="231"/>
      <c r="H491" s="231"/>
      <c r="I491" s="231"/>
      <c r="J491" s="231"/>
      <c r="K491" s="231"/>
      <c r="L491" s="231"/>
      <c r="M491" s="231"/>
      <c r="N491" s="230"/>
      <c r="O491" s="230"/>
      <c r="P491" s="230"/>
      <c r="Q491" s="230"/>
      <c r="R491" s="231"/>
      <c r="S491" s="231"/>
      <c r="T491" s="231"/>
      <c r="U491" s="231"/>
      <c r="V491" s="231"/>
      <c r="W491" s="231"/>
      <c r="X491" s="231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125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x14ac:dyDescent="0.2">
      <c r="A492" s="239" t="s">
        <v>116</v>
      </c>
      <c r="B492" s="240" t="s">
        <v>86</v>
      </c>
      <c r="C492" s="261" t="s">
        <v>87</v>
      </c>
      <c r="D492" s="241"/>
      <c r="E492" s="242"/>
      <c r="F492" s="243"/>
      <c r="G492" s="244">
        <f>SUMIF(AG493:AG519,"&lt;&gt;NOR",G493:G519)</f>
        <v>0</v>
      </c>
      <c r="H492" s="238"/>
      <c r="I492" s="238">
        <f>SUM(I493:I519)</f>
        <v>0</v>
      </c>
      <c r="J492" s="238"/>
      <c r="K492" s="238">
        <f>SUM(K493:K519)</f>
        <v>0</v>
      </c>
      <c r="L492" s="238"/>
      <c r="M492" s="238">
        <f>SUM(M493:M519)</f>
        <v>0</v>
      </c>
      <c r="N492" s="237"/>
      <c r="O492" s="237">
        <f>SUM(O493:O519)</f>
        <v>0</v>
      </c>
      <c r="P492" s="237"/>
      <c r="Q492" s="237">
        <f>SUM(Q493:Q519)</f>
        <v>0</v>
      </c>
      <c r="R492" s="238"/>
      <c r="S492" s="238"/>
      <c r="T492" s="238"/>
      <c r="U492" s="238"/>
      <c r="V492" s="238">
        <f>SUM(V493:V519)</f>
        <v>215.92</v>
      </c>
      <c r="W492" s="238"/>
      <c r="X492" s="238"/>
      <c r="AG492" t="s">
        <v>117</v>
      </c>
    </row>
    <row r="493" spans="1:60" outlineLevel="1" x14ac:dyDescent="0.2">
      <c r="A493" s="245">
        <v>69</v>
      </c>
      <c r="B493" s="246" t="s">
        <v>470</v>
      </c>
      <c r="C493" s="262" t="s">
        <v>471</v>
      </c>
      <c r="D493" s="247" t="s">
        <v>190</v>
      </c>
      <c r="E493" s="248">
        <v>17.573360000000001</v>
      </c>
      <c r="F493" s="249"/>
      <c r="G493" s="250">
        <f>ROUND(E493*F493,2)</f>
        <v>0</v>
      </c>
      <c r="H493" s="232"/>
      <c r="I493" s="231">
        <f>ROUND(E493*H493,2)</f>
        <v>0</v>
      </c>
      <c r="J493" s="232"/>
      <c r="K493" s="231">
        <f>ROUND(E493*J493,2)</f>
        <v>0</v>
      </c>
      <c r="L493" s="231">
        <v>21</v>
      </c>
      <c r="M493" s="231">
        <f>G493*(1+L493/100)</f>
        <v>0</v>
      </c>
      <c r="N493" s="230">
        <v>0</v>
      </c>
      <c r="O493" s="230">
        <f>ROUND(E493*N493,2)</f>
        <v>0</v>
      </c>
      <c r="P493" s="230">
        <v>0</v>
      </c>
      <c r="Q493" s="230">
        <f>ROUND(E493*P493,2)</f>
        <v>0</v>
      </c>
      <c r="R493" s="231"/>
      <c r="S493" s="231" t="s">
        <v>121</v>
      </c>
      <c r="T493" s="231" t="s">
        <v>121</v>
      </c>
      <c r="U493" s="231">
        <v>2.0670000000000002</v>
      </c>
      <c r="V493" s="231">
        <f>ROUND(E493*U493,2)</f>
        <v>36.32</v>
      </c>
      <c r="W493" s="231"/>
      <c r="X493" s="231" t="s">
        <v>122</v>
      </c>
      <c r="Y493" s="211"/>
      <c r="Z493" s="211"/>
      <c r="AA493" s="211"/>
      <c r="AB493" s="211"/>
      <c r="AC493" s="211"/>
      <c r="AD493" s="211"/>
      <c r="AE493" s="211"/>
      <c r="AF493" s="211"/>
      <c r="AG493" s="211" t="s">
        <v>123</v>
      </c>
      <c r="AH493" s="211"/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28"/>
      <c r="B494" s="229"/>
      <c r="C494" s="263" t="s">
        <v>472</v>
      </c>
      <c r="D494" s="233"/>
      <c r="E494" s="234">
        <v>17.573360000000001</v>
      </c>
      <c r="F494" s="231"/>
      <c r="G494" s="231"/>
      <c r="H494" s="231"/>
      <c r="I494" s="231"/>
      <c r="J494" s="231"/>
      <c r="K494" s="231"/>
      <c r="L494" s="231"/>
      <c r="M494" s="231"/>
      <c r="N494" s="230"/>
      <c r="O494" s="230"/>
      <c r="P494" s="230"/>
      <c r="Q494" s="230"/>
      <c r="R494" s="231"/>
      <c r="S494" s="231"/>
      <c r="T494" s="231"/>
      <c r="U494" s="231"/>
      <c r="V494" s="231"/>
      <c r="W494" s="231"/>
      <c r="X494" s="231"/>
      <c r="Y494" s="211"/>
      <c r="Z494" s="211"/>
      <c r="AA494" s="211"/>
      <c r="AB494" s="211"/>
      <c r="AC494" s="211"/>
      <c r="AD494" s="211"/>
      <c r="AE494" s="211"/>
      <c r="AF494" s="211"/>
      <c r="AG494" s="211" t="s">
        <v>125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45">
        <v>70</v>
      </c>
      <c r="B495" s="246" t="s">
        <v>473</v>
      </c>
      <c r="C495" s="262" t="s">
        <v>474</v>
      </c>
      <c r="D495" s="247" t="s">
        <v>190</v>
      </c>
      <c r="E495" s="248">
        <v>116.85209</v>
      </c>
      <c r="F495" s="249"/>
      <c r="G495" s="250">
        <f>ROUND(E495*F495,2)</f>
        <v>0</v>
      </c>
      <c r="H495" s="232"/>
      <c r="I495" s="231">
        <f>ROUND(E495*H495,2)</f>
        <v>0</v>
      </c>
      <c r="J495" s="232"/>
      <c r="K495" s="231">
        <f>ROUND(E495*J495,2)</f>
        <v>0</v>
      </c>
      <c r="L495" s="231">
        <v>21</v>
      </c>
      <c r="M495" s="231">
        <f>G495*(1+L495/100)</f>
        <v>0</v>
      </c>
      <c r="N495" s="230">
        <v>0</v>
      </c>
      <c r="O495" s="230">
        <f>ROUND(E495*N495,2)</f>
        <v>0</v>
      </c>
      <c r="P495" s="230">
        <v>0</v>
      </c>
      <c r="Q495" s="230">
        <f>ROUND(E495*P495,2)</f>
        <v>0</v>
      </c>
      <c r="R495" s="231"/>
      <c r="S495" s="231" t="s">
        <v>121</v>
      </c>
      <c r="T495" s="231" t="s">
        <v>121</v>
      </c>
      <c r="U495" s="231">
        <v>0.49</v>
      </c>
      <c r="V495" s="231">
        <f>ROUND(E495*U495,2)</f>
        <v>57.26</v>
      </c>
      <c r="W495" s="231"/>
      <c r="X495" s="231" t="s">
        <v>122</v>
      </c>
      <c r="Y495" s="211"/>
      <c r="Z495" s="211"/>
      <c r="AA495" s="211"/>
      <c r="AB495" s="211"/>
      <c r="AC495" s="211"/>
      <c r="AD495" s="211"/>
      <c r="AE495" s="211"/>
      <c r="AF495" s="211"/>
      <c r="AG495" s="211" t="s">
        <v>123</v>
      </c>
      <c r="AH495" s="211"/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28"/>
      <c r="B496" s="229"/>
      <c r="C496" s="263" t="s">
        <v>475</v>
      </c>
      <c r="D496" s="233"/>
      <c r="E496" s="234">
        <v>22.667850000000001</v>
      </c>
      <c r="F496" s="231"/>
      <c r="G496" s="231"/>
      <c r="H496" s="231"/>
      <c r="I496" s="231"/>
      <c r="J496" s="231"/>
      <c r="K496" s="231"/>
      <c r="L496" s="231"/>
      <c r="M496" s="231"/>
      <c r="N496" s="230"/>
      <c r="O496" s="230"/>
      <c r="P496" s="230"/>
      <c r="Q496" s="230"/>
      <c r="R496" s="231"/>
      <c r="S496" s="231"/>
      <c r="T496" s="231"/>
      <c r="U496" s="231"/>
      <c r="V496" s="231"/>
      <c r="W496" s="231"/>
      <c r="X496" s="231"/>
      <c r="Y496" s="211"/>
      <c r="Z496" s="211"/>
      <c r="AA496" s="211"/>
      <c r="AB496" s="211"/>
      <c r="AC496" s="211"/>
      <c r="AD496" s="211"/>
      <c r="AE496" s="211"/>
      <c r="AF496" s="211"/>
      <c r="AG496" s="211" t="s">
        <v>125</v>
      </c>
      <c r="AH496" s="211">
        <v>0</v>
      </c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28"/>
      <c r="B497" s="229"/>
      <c r="C497" s="263" t="s">
        <v>476</v>
      </c>
      <c r="D497" s="233"/>
      <c r="E497" s="234">
        <v>86.005399999999995</v>
      </c>
      <c r="F497" s="231"/>
      <c r="G497" s="231"/>
      <c r="H497" s="231"/>
      <c r="I497" s="231"/>
      <c r="J497" s="231"/>
      <c r="K497" s="231"/>
      <c r="L497" s="231"/>
      <c r="M497" s="231"/>
      <c r="N497" s="230"/>
      <c r="O497" s="230"/>
      <c r="P497" s="230"/>
      <c r="Q497" s="230"/>
      <c r="R497" s="231"/>
      <c r="S497" s="231"/>
      <c r="T497" s="231"/>
      <c r="U497" s="231"/>
      <c r="V497" s="231"/>
      <c r="W497" s="231"/>
      <c r="X497" s="231"/>
      <c r="Y497" s="211"/>
      <c r="Z497" s="211"/>
      <c r="AA497" s="211"/>
      <c r="AB497" s="211"/>
      <c r="AC497" s="211"/>
      <c r="AD497" s="211"/>
      <c r="AE497" s="211"/>
      <c r="AF497" s="211"/>
      <c r="AG497" s="211" t="s">
        <v>125</v>
      </c>
      <c r="AH497" s="211">
        <v>0</v>
      </c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28"/>
      <c r="B498" s="229"/>
      <c r="C498" s="263" t="s">
        <v>477</v>
      </c>
      <c r="D498" s="233"/>
      <c r="E498" s="234">
        <v>8.1788399999999992</v>
      </c>
      <c r="F498" s="231"/>
      <c r="G498" s="231"/>
      <c r="H498" s="231"/>
      <c r="I498" s="231"/>
      <c r="J498" s="231"/>
      <c r="K498" s="231"/>
      <c r="L498" s="231"/>
      <c r="M498" s="231"/>
      <c r="N498" s="230"/>
      <c r="O498" s="230"/>
      <c r="P498" s="230"/>
      <c r="Q498" s="230"/>
      <c r="R498" s="231"/>
      <c r="S498" s="231"/>
      <c r="T498" s="231"/>
      <c r="U498" s="231"/>
      <c r="V498" s="231"/>
      <c r="W498" s="231"/>
      <c r="X498" s="231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125</v>
      </c>
      <c r="AH498" s="211">
        <v>0</v>
      </c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45">
        <v>71</v>
      </c>
      <c r="B499" s="246" t="s">
        <v>478</v>
      </c>
      <c r="C499" s="262" t="s">
        <v>479</v>
      </c>
      <c r="D499" s="247" t="s">
        <v>190</v>
      </c>
      <c r="E499" s="248">
        <v>1752.7812799999999</v>
      </c>
      <c r="F499" s="249"/>
      <c r="G499" s="250">
        <f>ROUND(E499*F499,2)</f>
        <v>0</v>
      </c>
      <c r="H499" s="232"/>
      <c r="I499" s="231">
        <f>ROUND(E499*H499,2)</f>
        <v>0</v>
      </c>
      <c r="J499" s="232"/>
      <c r="K499" s="231">
        <f>ROUND(E499*J499,2)</f>
        <v>0</v>
      </c>
      <c r="L499" s="231">
        <v>21</v>
      </c>
      <c r="M499" s="231">
        <f>G499*(1+L499/100)</f>
        <v>0</v>
      </c>
      <c r="N499" s="230">
        <v>0</v>
      </c>
      <c r="O499" s="230">
        <f>ROUND(E499*N499,2)</f>
        <v>0</v>
      </c>
      <c r="P499" s="230">
        <v>0</v>
      </c>
      <c r="Q499" s="230">
        <f>ROUND(E499*P499,2)</f>
        <v>0</v>
      </c>
      <c r="R499" s="231"/>
      <c r="S499" s="231" t="s">
        <v>121</v>
      </c>
      <c r="T499" s="231" t="s">
        <v>121</v>
      </c>
      <c r="U499" s="231">
        <v>0</v>
      </c>
      <c r="V499" s="231">
        <f>ROUND(E499*U499,2)</f>
        <v>0</v>
      </c>
      <c r="W499" s="231"/>
      <c r="X499" s="231" t="s">
        <v>122</v>
      </c>
      <c r="Y499" s="211"/>
      <c r="Z499" s="211"/>
      <c r="AA499" s="211"/>
      <c r="AB499" s="211"/>
      <c r="AC499" s="211"/>
      <c r="AD499" s="211"/>
      <c r="AE499" s="211"/>
      <c r="AF499" s="211"/>
      <c r="AG499" s="211" t="s">
        <v>123</v>
      </c>
      <c r="AH499" s="211"/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28"/>
      <c r="B500" s="229"/>
      <c r="C500" s="266" t="s">
        <v>480</v>
      </c>
      <c r="D500" s="257"/>
      <c r="E500" s="257"/>
      <c r="F500" s="257"/>
      <c r="G500" s="257"/>
      <c r="H500" s="231"/>
      <c r="I500" s="231"/>
      <c r="J500" s="231"/>
      <c r="K500" s="231"/>
      <c r="L500" s="231"/>
      <c r="M500" s="231"/>
      <c r="N500" s="230"/>
      <c r="O500" s="230"/>
      <c r="P500" s="230"/>
      <c r="Q500" s="230"/>
      <c r="R500" s="231"/>
      <c r="S500" s="231"/>
      <c r="T500" s="231"/>
      <c r="U500" s="231"/>
      <c r="V500" s="231"/>
      <c r="W500" s="231"/>
      <c r="X500" s="231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164</v>
      </c>
      <c r="AH500" s="211"/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28"/>
      <c r="B501" s="229"/>
      <c r="C501" s="263" t="s">
        <v>481</v>
      </c>
      <c r="D501" s="233"/>
      <c r="E501" s="234">
        <v>340.01774999999998</v>
      </c>
      <c r="F501" s="231"/>
      <c r="G501" s="231"/>
      <c r="H501" s="231"/>
      <c r="I501" s="231"/>
      <c r="J501" s="231"/>
      <c r="K501" s="231"/>
      <c r="L501" s="231"/>
      <c r="M501" s="231"/>
      <c r="N501" s="230"/>
      <c r="O501" s="230"/>
      <c r="P501" s="230"/>
      <c r="Q501" s="230"/>
      <c r="R501" s="231"/>
      <c r="S501" s="231"/>
      <c r="T501" s="231"/>
      <c r="U501" s="231"/>
      <c r="V501" s="231"/>
      <c r="W501" s="231"/>
      <c r="X501" s="231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125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28"/>
      <c r="B502" s="229"/>
      <c r="C502" s="263" t="s">
        <v>482</v>
      </c>
      <c r="D502" s="233"/>
      <c r="E502" s="234">
        <v>1290.0809300000001</v>
      </c>
      <c r="F502" s="231"/>
      <c r="G502" s="231"/>
      <c r="H502" s="231"/>
      <c r="I502" s="231"/>
      <c r="J502" s="231"/>
      <c r="K502" s="231"/>
      <c r="L502" s="231"/>
      <c r="M502" s="231"/>
      <c r="N502" s="230"/>
      <c r="O502" s="230"/>
      <c r="P502" s="230"/>
      <c r="Q502" s="230"/>
      <c r="R502" s="231"/>
      <c r="S502" s="231"/>
      <c r="T502" s="231"/>
      <c r="U502" s="231"/>
      <c r="V502" s="231"/>
      <c r="W502" s="231"/>
      <c r="X502" s="231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125</v>
      </c>
      <c r="AH502" s="211">
        <v>0</v>
      </c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28"/>
      <c r="B503" s="229"/>
      <c r="C503" s="263" t="s">
        <v>483</v>
      </c>
      <c r="D503" s="233"/>
      <c r="E503" s="234">
        <v>122.68259999999999</v>
      </c>
      <c r="F503" s="231"/>
      <c r="G503" s="231"/>
      <c r="H503" s="231"/>
      <c r="I503" s="231"/>
      <c r="J503" s="231"/>
      <c r="K503" s="231"/>
      <c r="L503" s="231"/>
      <c r="M503" s="231"/>
      <c r="N503" s="230"/>
      <c r="O503" s="230"/>
      <c r="P503" s="230"/>
      <c r="Q503" s="230"/>
      <c r="R503" s="231"/>
      <c r="S503" s="231"/>
      <c r="T503" s="231"/>
      <c r="U503" s="231"/>
      <c r="V503" s="231"/>
      <c r="W503" s="231"/>
      <c r="X503" s="231"/>
      <c r="Y503" s="211"/>
      <c r="Z503" s="211"/>
      <c r="AA503" s="211"/>
      <c r="AB503" s="211"/>
      <c r="AC503" s="211"/>
      <c r="AD503" s="211"/>
      <c r="AE503" s="211"/>
      <c r="AF503" s="211"/>
      <c r="AG503" s="211" t="s">
        <v>125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45">
        <v>72</v>
      </c>
      <c r="B504" s="246" t="s">
        <v>484</v>
      </c>
      <c r="C504" s="262" t="s">
        <v>485</v>
      </c>
      <c r="D504" s="247" t="s">
        <v>190</v>
      </c>
      <c r="E504" s="248">
        <v>116.85209</v>
      </c>
      <c r="F504" s="249"/>
      <c r="G504" s="250">
        <f>ROUND(E504*F504,2)</f>
        <v>0</v>
      </c>
      <c r="H504" s="232"/>
      <c r="I504" s="231">
        <f>ROUND(E504*H504,2)</f>
        <v>0</v>
      </c>
      <c r="J504" s="232"/>
      <c r="K504" s="231">
        <f>ROUND(E504*J504,2)</f>
        <v>0</v>
      </c>
      <c r="L504" s="231">
        <v>21</v>
      </c>
      <c r="M504" s="231">
        <f>G504*(1+L504/100)</f>
        <v>0</v>
      </c>
      <c r="N504" s="230">
        <v>0</v>
      </c>
      <c r="O504" s="230">
        <f>ROUND(E504*N504,2)</f>
        <v>0</v>
      </c>
      <c r="P504" s="230">
        <v>0</v>
      </c>
      <c r="Q504" s="230">
        <f>ROUND(E504*P504,2)</f>
        <v>0</v>
      </c>
      <c r="R504" s="231"/>
      <c r="S504" s="231" t="s">
        <v>121</v>
      </c>
      <c r="T504" s="231" t="s">
        <v>121</v>
      </c>
      <c r="U504" s="231">
        <v>0.94199999999999995</v>
      </c>
      <c r="V504" s="231">
        <f>ROUND(E504*U504,2)</f>
        <v>110.07</v>
      </c>
      <c r="W504" s="231"/>
      <c r="X504" s="231" t="s">
        <v>122</v>
      </c>
      <c r="Y504" s="211"/>
      <c r="Z504" s="211"/>
      <c r="AA504" s="211"/>
      <c r="AB504" s="211"/>
      <c r="AC504" s="211"/>
      <c r="AD504" s="211"/>
      <c r="AE504" s="211"/>
      <c r="AF504" s="211"/>
      <c r="AG504" s="211" t="s">
        <v>123</v>
      </c>
      <c r="AH504" s="211"/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28"/>
      <c r="B505" s="229"/>
      <c r="C505" s="263" t="s">
        <v>475</v>
      </c>
      <c r="D505" s="233"/>
      <c r="E505" s="234">
        <v>22.667850000000001</v>
      </c>
      <c r="F505" s="231"/>
      <c r="G505" s="231"/>
      <c r="H505" s="231"/>
      <c r="I505" s="231"/>
      <c r="J505" s="231"/>
      <c r="K505" s="231"/>
      <c r="L505" s="231"/>
      <c r="M505" s="231"/>
      <c r="N505" s="230"/>
      <c r="O505" s="230"/>
      <c r="P505" s="230"/>
      <c r="Q505" s="230"/>
      <c r="R505" s="231"/>
      <c r="S505" s="231"/>
      <c r="T505" s="231"/>
      <c r="U505" s="231"/>
      <c r="V505" s="231"/>
      <c r="W505" s="231"/>
      <c r="X505" s="231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125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28"/>
      <c r="B506" s="229"/>
      <c r="C506" s="263" t="s">
        <v>476</v>
      </c>
      <c r="D506" s="233"/>
      <c r="E506" s="234">
        <v>86.005399999999995</v>
      </c>
      <c r="F506" s="231"/>
      <c r="G506" s="231"/>
      <c r="H506" s="231"/>
      <c r="I506" s="231"/>
      <c r="J506" s="231"/>
      <c r="K506" s="231"/>
      <c r="L506" s="231"/>
      <c r="M506" s="231"/>
      <c r="N506" s="230"/>
      <c r="O506" s="230"/>
      <c r="P506" s="230"/>
      <c r="Q506" s="230"/>
      <c r="R506" s="231"/>
      <c r="S506" s="231"/>
      <c r="T506" s="231"/>
      <c r="U506" s="231"/>
      <c r="V506" s="231"/>
      <c r="W506" s="231"/>
      <c r="X506" s="231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125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28"/>
      <c r="B507" s="229"/>
      <c r="C507" s="263" t="s">
        <v>477</v>
      </c>
      <c r="D507" s="233"/>
      <c r="E507" s="234">
        <v>8.1788399999999992</v>
      </c>
      <c r="F507" s="231"/>
      <c r="G507" s="231"/>
      <c r="H507" s="231"/>
      <c r="I507" s="231"/>
      <c r="J507" s="231"/>
      <c r="K507" s="231"/>
      <c r="L507" s="231"/>
      <c r="M507" s="231"/>
      <c r="N507" s="230"/>
      <c r="O507" s="230"/>
      <c r="P507" s="230"/>
      <c r="Q507" s="230"/>
      <c r="R507" s="231"/>
      <c r="S507" s="231"/>
      <c r="T507" s="231"/>
      <c r="U507" s="231"/>
      <c r="V507" s="231"/>
      <c r="W507" s="231"/>
      <c r="X507" s="231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125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45">
        <v>73</v>
      </c>
      <c r="B508" s="246" t="s">
        <v>486</v>
      </c>
      <c r="C508" s="262" t="s">
        <v>487</v>
      </c>
      <c r="D508" s="247" t="s">
        <v>190</v>
      </c>
      <c r="E508" s="248">
        <v>116.85209</v>
      </c>
      <c r="F508" s="249"/>
      <c r="G508" s="250">
        <f>ROUND(E508*F508,2)</f>
        <v>0</v>
      </c>
      <c r="H508" s="232"/>
      <c r="I508" s="231">
        <f>ROUND(E508*H508,2)</f>
        <v>0</v>
      </c>
      <c r="J508" s="232"/>
      <c r="K508" s="231">
        <f>ROUND(E508*J508,2)</f>
        <v>0</v>
      </c>
      <c r="L508" s="231">
        <v>21</v>
      </c>
      <c r="M508" s="231">
        <f>G508*(1+L508/100)</f>
        <v>0</v>
      </c>
      <c r="N508" s="230">
        <v>0</v>
      </c>
      <c r="O508" s="230">
        <f>ROUND(E508*N508,2)</f>
        <v>0</v>
      </c>
      <c r="P508" s="230">
        <v>0</v>
      </c>
      <c r="Q508" s="230">
        <f>ROUND(E508*P508,2)</f>
        <v>0</v>
      </c>
      <c r="R508" s="231"/>
      <c r="S508" s="231" t="s">
        <v>121</v>
      </c>
      <c r="T508" s="231" t="s">
        <v>121</v>
      </c>
      <c r="U508" s="231">
        <v>0.105</v>
      </c>
      <c r="V508" s="231">
        <f>ROUND(E508*U508,2)</f>
        <v>12.27</v>
      </c>
      <c r="W508" s="231"/>
      <c r="X508" s="231" t="s">
        <v>122</v>
      </c>
      <c r="Y508" s="211"/>
      <c r="Z508" s="211"/>
      <c r="AA508" s="211"/>
      <c r="AB508" s="211"/>
      <c r="AC508" s="211"/>
      <c r="AD508" s="211"/>
      <c r="AE508" s="211"/>
      <c r="AF508" s="211"/>
      <c r="AG508" s="211" t="s">
        <v>123</v>
      </c>
      <c r="AH508" s="211"/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28"/>
      <c r="B509" s="229"/>
      <c r="C509" s="263" t="s">
        <v>475</v>
      </c>
      <c r="D509" s="233"/>
      <c r="E509" s="234">
        <v>22.667850000000001</v>
      </c>
      <c r="F509" s="231"/>
      <c r="G509" s="231"/>
      <c r="H509" s="231"/>
      <c r="I509" s="231"/>
      <c r="J509" s="231"/>
      <c r="K509" s="231"/>
      <c r="L509" s="231"/>
      <c r="M509" s="231"/>
      <c r="N509" s="230"/>
      <c r="O509" s="230"/>
      <c r="P509" s="230"/>
      <c r="Q509" s="230"/>
      <c r="R509" s="231"/>
      <c r="S509" s="231"/>
      <c r="T509" s="231"/>
      <c r="U509" s="231"/>
      <c r="V509" s="231"/>
      <c r="W509" s="231"/>
      <c r="X509" s="231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125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28"/>
      <c r="B510" s="229"/>
      <c r="C510" s="263" t="s">
        <v>476</v>
      </c>
      <c r="D510" s="233"/>
      <c r="E510" s="234">
        <v>86.005399999999995</v>
      </c>
      <c r="F510" s="231"/>
      <c r="G510" s="231"/>
      <c r="H510" s="231"/>
      <c r="I510" s="231"/>
      <c r="J510" s="231"/>
      <c r="K510" s="231"/>
      <c r="L510" s="231"/>
      <c r="M510" s="231"/>
      <c r="N510" s="230"/>
      <c r="O510" s="230"/>
      <c r="P510" s="230"/>
      <c r="Q510" s="230"/>
      <c r="R510" s="231"/>
      <c r="S510" s="231"/>
      <c r="T510" s="231"/>
      <c r="U510" s="231"/>
      <c r="V510" s="231"/>
      <c r="W510" s="231"/>
      <c r="X510" s="231"/>
      <c r="Y510" s="211"/>
      <c r="Z510" s="211"/>
      <c r="AA510" s="211"/>
      <c r="AB510" s="211"/>
      <c r="AC510" s="211"/>
      <c r="AD510" s="211"/>
      <c r="AE510" s="211"/>
      <c r="AF510" s="211"/>
      <c r="AG510" s="211" t="s">
        <v>125</v>
      </c>
      <c r="AH510" s="211">
        <v>0</v>
      </c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28"/>
      <c r="B511" s="229"/>
      <c r="C511" s="263" t="s">
        <v>477</v>
      </c>
      <c r="D511" s="233"/>
      <c r="E511" s="234">
        <v>8.1788399999999992</v>
      </c>
      <c r="F511" s="231"/>
      <c r="G511" s="231"/>
      <c r="H511" s="231"/>
      <c r="I511" s="231"/>
      <c r="J511" s="231"/>
      <c r="K511" s="231"/>
      <c r="L511" s="231"/>
      <c r="M511" s="231"/>
      <c r="N511" s="230"/>
      <c r="O511" s="230"/>
      <c r="P511" s="230"/>
      <c r="Q511" s="230"/>
      <c r="R511" s="231"/>
      <c r="S511" s="231"/>
      <c r="T511" s="231"/>
      <c r="U511" s="231"/>
      <c r="V511" s="231"/>
      <c r="W511" s="231"/>
      <c r="X511" s="231"/>
      <c r="Y511" s="211"/>
      <c r="Z511" s="211"/>
      <c r="AA511" s="211"/>
      <c r="AB511" s="211"/>
      <c r="AC511" s="211"/>
      <c r="AD511" s="211"/>
      <c r="AE511" s="211"/>
      <c r="AF511" s="211"/>
      <c r="AG511" s="211" t="s">
        <v>125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45">
        <v>74</v>
      </c>
      <c r="B512" s="246" t="s">
        <v>488</v>
      </c>
      <c r="C512" s="262" t="s">
        <v>489</v>
      </c>
      <c r="D512" s="247" t="s">
        <v>190</v>
      </c>
      <c r="E512" s="248">
        <v>116.85209</v>
      </c>
      <c r="F512" s="249"/>
      <c r="G512" s="250">
        <f>ROUND(E512*F512,2)</f>
        <v>0</v>
      </c>
      <c r="H512" s="232"/>
      <c r="I512" s="231">
        <f>ROUND(E512*H512,2)</f>
        <v>0</v>
      </c>
      <c r="J512" s="232"/>
      <c r="K512" s="231">
        <f>ROUND(E512*J512,2)</f>
        <v>0</v>
      </c>
      <c r="L512" s="231">
        <v>21</v>
      </c>
      <c r="M512" s="231">
        <f>G512*(1+L512/100)</f>
        <v>0</v>
      </c>
      <c r="N512" s="230">
        <v>0</v>
      </c>
      <c r="O512" s="230">
        <f>ROUND(E512*N512,2)</f>
        <v>0</v>
      </c>
      <c r="P512" s="230">
        <v>0</v>
      </c>
      <c r="Q512" s="230">
        <f>ROUND(E512*P512,2)</f>
        <v>0</v>
      </c>
      <c r="R512" s="231"/>
      <c r="S512" s="231" t="s">
        <v>121</v>
      </c>
      <c r="T512" s="231" t="s">
        <v>121</v>
      </c>
      <c r="U512" s="231">
        <v>0</v>
      </c>
      <c r="V512" s="231">
        <f>ROUND(E512*U512,2)</f>
        <v>0</v>
      </c>
      <c r="W512" s="231"/>
      <c r="X512" s="231" t="s">
        <v>122</v>
      </c>
      <c r="Y512" s="211"/>
      <c r="Z512" s="211"/>
      <c r="AA512" s="211"/>
      <c r="AB512" s="211"/>
      <c r="AC512" s="211"/>
      <c r="AD512" s="211"/>
      <c r="AE512" s="211"/>
      <c r="AF512" s="211"/>
      <c r="AG512" s="211" t="s">
        <v>123</v>
      </c>
      <c r="AH512" s="211"/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28"/>
      <c r="B513" s="229"/>
      <c r="C513" s="263" t="s">
        <v>475</v>
      </c>
      <c r="D513" s="233"/>
      <c r="E513" s="234">
        <v>22.667850000000001</v>
      </c>
      <c r="F513" s="231"/>
      <c r="G513" s="231"/>
      <c r="H513" s="231"/>
      <c r="I513" s="231"/>
      <c r="J513" s="231"/>
      <c r="K513" s="231"/>
      <c r="L513" s="231"/>
      <c r="M513" s="231"/>
      <c r="N513" s="230"/>
      <c r="O513" s="230"/>
      <c r="P513" s="230"/>
      <c r="Q513" s="230"/>
      <c r="R513" s="231"/>
      <c r="S513" s="231"/>
      <c r="T513" s="231"/>
      <c r="U513" s="231"/>
      <c r="V513" s="231"/>
      <c r="W513" s="231"/>
      <c r="X513" s="231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125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28"/>
      <c r="B514" s="229"/>
      <c r="C514" s="263" t="s">
        <v>476</v>
      </c>
      <c r="D514" s="233"/>
      <c r="E514" s="234">
        <v>86.005399999999995</v>
      </c>
      <c r="F514" s="231"/>
      <c r="G514" s="231"/>
      <c r="H514" s="231"/>
      <c r="I514" s="231"/>
      <c r="J514" s="231"/>
      <c r="K514" s="231"/>
      <c r="L514" s="231"/>
      <c r="M514" s="231"/>
      <c r="N514" s="230"/>
      <c r="O514" s="230"/>
      <c r="P514" s="230"/>
      <c r="Q514" s="230"/>
      <c r="R514" s="231"/>
      <c r="S514" s="231"/>
      <c r="T514" s="231"/>
      <c r="U514" s="231"/>
      <c r="V514" s="231"/>
      <c r="W514" s="231"/>
      <c r="X514" s="231"/>
      <c r="Y514" s="211"/>
      <c r="Z514" s="211"/>
      <c r="AA514" s="211"/>
      <c r="AB514" s="211"/>
      <c r="AC514" s="211"/>
      <c r="AD514" s="211"/>
      <c r="AE514" s="211"/>
      <c r="AF514" s="211"/>
      <c r="AG514" s="211" t="s">
        <v>125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28"/>
      <c r="B515" s="229"/>
      <c r="C515" s="263" t="s">
        <v>477</v>
      </c>
      <c r="D515" s="233"/>
      <c r="E515" s="234">
        <v>8.1788399999999992</v>
      </c>
      <c r="F515" s="231"/>
      <c r="G515" s="231"/>
      <c r="H515" s="231"/>
      <c r="I515" s="231"/>
      <c r="J515" s="231"/>
      <c r="K515" s="231"/>
      <c r="L515" s="231"/>
      <c r="M515" s="231"/>
      <c r="N515" s="230"/>
      <c r="O515" s="230"/>
      <c r="P515" s="230"/>
      <c r="Q515" s="230"/>
      <c r="R515" s="231"/>
      <c r="S515" s="231"/>
      <c r="T515" s="231"/>
      <c r="U515" s="231"/>
      <c r="V515" s="231"/>
      <c r="W515" s="231"/>
      <c r="X515" s="231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125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45">
        <v>75</v>
      </c>
      <c r="B516" s="246" t="s">
        <v>490</v>
      </c>
      <c r="C516" s="262" t="s">
        <v>491</v>
      </c>
      <c r="D516" s="247" t="s">
        <v>190</v>
      </c>
      <c r="E516" s="248">
        <v>116.85209</v>
      </c>
      <c r="F516" s="249"/>
      <c r="G516" s="250">
        <f>ROUND(E516*F516,2)</f>
        <v>0</v>
      </c>
      <c r="H516" s="232"/>
      <c r="I516" s="231">
        <f>ROUND(E516*H516,2)</f>
        <v>0</v>
      </c>
      <c r="J516" s="232"/>
      <c r="K516" s="231">
        <f>ROUND(E516*J516,2)</f>
        <v>0</v>
      </c>
      <c r="L516" s="231">
        <v>21</v>
      </c>
      <c r="M516" s="231">
        <f>G516*(1+L516/100)</f>
        <v>0</v>
      </c>
      <c r="N516" s="230">
        <v>0</v>
      </c>
      <c r="O516" s="230">
        <f>ROUND(E516*N516,2)</f>
        <v>0</v>
      </c>
      <c r="P516" s="230">
        <v>0</v>
      </c>
      <c r="Q516" s="230">
        <f>ROUND(E516*P516,2)</f>
        <v>0</v>
      </c>
      <c r="R516" s="231"/>
      <c r="S516" s="231" t="s">
        <v>121</v>
      </c>
      <c r="T516" s="231" t="s">
        <v>121</v>
      </c>
      <c r="U516" s="231">
        <v>0</v>
      </c>
      <c r="V516" s="231">
        <f>ROUND(E516*U516,2)</f>
        <v>0</v>
      </c>
      <c r="W516" s="231"/>
      <c r="X516" s="231" t="s">
        <v>122</v>
      </c>
      <c r="Y516" s="211"/>
      <c r="Z516" s="211"/>
      <c r="AA516" s="211"/>
      <c r="AB516" s="211"/>
      <c r="AC516" s="211"/>
      <c r="AD516" s="211"/>
      <c r="AE516" s="211"/>
      <c r="AF516" s="211"/>
      <c r="AG516" s="211" t="s">
        <v>123</v>
      </c>
      <c r="AH516" s="211"/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28"/>
      <c r="B517" s="229"/>
      <c r="C517" s="263" t="s">
        <v>475</v>
      </c>
      <c r="D517" s="233"/>
      <c r="E517" s="234">
        <v>22.667850000000001</v>
      </c>
      <c r="F517" s="231"/>
      <c r="G517" s="231"/>
      <c r="H517" s="231"/>
      <c r="I517" s="231"/>
      <c r="J517" s="231"/>
      <c r="K517" s="231"/>
      <c r="L517" s="231"/>
      <c r="M517" s="231"/>
      <c r="N517" s="230"/>
      <c r="O517" s="230"/>
      <c r="P517" s="230"/>
      <c r="Q517" s="230"/>
      <c r="R517" s="231"/>
      <c r="S517" s="231"/>
      <c r="T517" s="231"/>
      <c r="U517" s="231"/>
      <c r="V517" s="231"/>
      <c r="W517" s="231"/>
      <c r="X517" s="231"/>
      <c r="Y517" s="211"/>
      <c r="Z517" s="211"/>
      <c r="AA517" s="211"/>
      <c r="AB517" s="211"/>
      <c r="AC517" s="211"/>
      <c r="AD517" s="211"/>
      <c r="AE517" s="211"/>
      <c r="AF517" s="211"/>
      <c r="AG517" s="211" t="s">
        <v>125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28"/>
      <c r="B518" s="229"/>
      <c r="C518" s="263" t="s">
        <v>476</v>
      </c>
      <c r="D518" s="233"/>
      <c r="E518" s="234">
        <v>86.005399999999995</v>
      </c>
      <c r="F518" s="231"/>
      <c r="G518" s="231"/>
      <c r="H518" s="231"/>
      <c r="I518" s="231"/>
      <c r="J518" s="231"/>
      <c r="K518" s="231"/>
      <c r="L518" s="231"/>
      <c r="M518" s="231"/>
      <c r="N518" s="230"/>
      <c r="O518" s="230"/>
      <c r="P518" s="230"/>
      <c r="Q518" s="230"/>
      <c r="R518" s="231"/>
      <c r="S518" s="231"/>
      <c r="T518" s="231"/>
      <c r="U518" s="231"/>
      <c r="V518" s="231"/>
      <c r="W518" s="231"/>
      <c r="X518" s="231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125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28"/>
      <c r="B519" s="229"/>
      <c r="C519" s="263" t="s">
        <v>477</v>
      </c>
      <c r="D519" s="233"/>
      <c r="E519" s="234">
        <v>8.1788399999999992</v>
      </c>
      <c r="F519" s="231"/>
      <c r="G519" s="231"/>
      <c r="H519" s="231"/>
      <c r="I519" s="231"/>
      <c r="J519" s="231"/>
      <c r="K519" s="231"/>
      <c r="L519" s="231"/>
      <c r="M519" s="231"/>
      <c r="N519" s="230"/>
      <c r="O519" s="230"/>
      <c r="P519" s="230"/>
      <c r="Q519" s="230"/>
      <c r="R519" s="231"/>
      <c r="S519" s="231"/>
      <c r="T519" s="231"/>
      <c r="U519" s="231"/>
      <c r="V519" s="231"/>
      <c r="W519" s="231"/>
      <c r="X519" s="231"/>
      <c r="Y519" s="211"/>
      <c r="Z519" s="211"/>
      <c r="AA519" s="211"/>
      <c r="AB519" s="211"/>
      <c r="AC519" s="211"/>
      <c r="AD519" s="211"/>
      <c r="AE519" s="211"/>
      <c r="AF519" s="211"/>
      <c r="AG519" s="211" t="s">
        <v>125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x14ac:dyDescent="0.2">
      <c r="A520" s="239" t="s">
        <v>116</v>
      </c>
      <c r="B520" s="240" t="s">
        <v>89</v>
      </c>
      <c r="C520" s="261" t="s">
        <v>29</v>
      </c>
      <c r="D520" s="241"/>
      <c r="E520" s="242"/>
      <c r="F520" s="243"/>
      <c r="G520" s="244">
        <f>SUMIF(AG521:AG527,"&lt;&gt;NOR",G521:G527)</f>
        <v>0</v>
      </c>
      <c r="H520" s="238"/>
      <c r="I520" s="238">
        <f>SUM(I521:I527)</f>
        <v>0</v>
      </c>
      <c r="J520" s="238"/>
      <c r="K520" s="238">
        <f>SUM(K521:K527)</f>
        <v>0</v>
      </c>
      <c r="L520" s="238"/>
      <c r="M520" s="238">
        <f>SUM(M521:M527)</f>
        <v>0</v>
      </c>
      <c r="N520" s="237"/>
      <c r="O520" s="237">
        <f>SUM(O521:O527)</f>
        <v>0</v>
      </c>
      <c r="P520" s="237"/>
      <c r="Q520" s="237">
        <f>SUM(Q521:Q527)</f>
        <v>0</v>
      </c>
      <c r="R520" s="238"/>
      <c r="S520" s="238"/>
      <c r="T520" s="238"/>
      <c r="U520" s="238"/>
      <c r="V520" s="238">
        <f>SUM(V521:V527)</f>
        <v>0</v>
      </c>
      <c r="W520" s="238"/>
      <c r="X520" s="238"/>
      <c r="AG520" t="s">
        <v>117</v>
      </c>
    </row>
    <row r="521" spans="1:60" outlineLevel="1" x14ac:dyDescent="0.2">
      <c r="A521" s="251">
        <v>76</v>
      </c>
      <c r="B521" s="252" t="s">
        <v>492</v>
      </c>
      <c r="C521" s="265" t="s">
        <v>493</v>
      </c>
      <c r="D521" s="253" t="s">
        <v>0</v>
      </c>
      <c r="E521" s="254">
        <v>1.2</v>
      </c>
      <c r="F521" s="255"/>
      <c r="G521" s="256">
        <f>ROUND(E521*F521,2)</f>
        <v>0</v>
      </c>
      <c r="H521" s="232"/>
      <c r="I521" s="231">
        <f>ROUND(E521*H521,2)</f>
        <v>0</v>
      </c>
      <c r="J521" s="232"/>
      <c r="K521" s="231">
        <f>ROUND(E521*J521,2)</f>
        <v>0</v>
      </c>
      <c r="L521" s="231">
        <v>21</v>
      </c>
      <c r="M521" s="231">
        <f>G521*(1+L521/100)</f>
        <v>0</v>
      </c>
      <c r="N521" s="230">
        <v>0</v>
      </c>
      <c r="O521" s="230">
        <f>ROUND(E521*N521,2)</f>
        <v>0</v>
      </c>
      <c r="P521" s="230">
        <v>0</v>
      </c>
      <c r="Q521" s="230">
        <f>ROUND(E521*P521,2)</f>
        <v>0</v>
      </c>
      <c r="R521" s="231"/>
      <c r="S521" s="231" t="s">
        <v>121</v>
      </c>
      <c r="T521" s="231" t="s">
        <v>171</v>
      </c>
      <c r="U521" s="231">
        <v>0</v>
      </c>
      <c r="V521" s="231">
        <f>ROUND(E521*U521,2)</f>
        <v>0</v>
      </c>
      <c r="W521" s="231"/>
      <c r="X521" s="231" t="s">
        <v>494</v>
      </c>
      <c r="Y521" s="211"/>
      <c r="Z521" s="211"/>
      <c r="AA521" s="211"/>
      <c r="AB521" s="211"/>
      <c r="AC521" s="211"/>
      <c r="AD521" s="211"/>
      <c r="AE521" s="211"/>
      <c r="AF521" s="211"/>
      <c r="AG521" s="211" t="s">
        <v>495</v>
      </c>
      <c r="AH521" s="211"/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1" x14ac:dyDescent="0.2">
      <c r="A522" s="251">
        <v>77</v>
      </c>
      <c r="B522" s="252" t="s">
        <v>496</v>
      </c>
      <c r="C522" s="265" t="s">
        <v>497</v>
      </c>
      <c r="D522" s="253" t="s">
        <v>0</v>
      </c>
      <c r="E522" s="254">
        <v>1.6</v>
      </c>
      <c r="F522" s="255"/>
      <c r="G522" s="256">
        <f>ROUND(E522*F522,2)</f>
        <v>0</v>
      </c>
      <c r="H522" s="232"/>
      <c r="I522" s="231">
        <f>ROUND(E522*H522,2)</f>
        <v>0</v>
      </c>
      <c r="J522" s="232"/>
      <c r="K522" s="231">
        <f>ROUND(E522*J522,2)</f>
        <v>0</v>
      </c>
      <c r="L522" s="231">
        <v>21</v>
      </c>
      <c r="M522" s="231">
        <f>G522*(1+L522/100)</f>
        <v>0</v>
      </c>
      <c r="N522" s="230">
        <v>0</v>
      </c>
      <c r="O522" s="230">
        <f>ROUND(E522*N522,2)</f>
        <v>0</v>
      </c>
      <c r="P522" s="230">
        <v>0</v>
      </c>
      <c r="Q522" s="230">
        <f>ROUND(E522*P522,2)</f>
        <v>0</v>
      </c>
      <c r="R522" s="231"/>
      <c r="S522" s="231" t="s">
        <v>121</v>
      </c>
      <c r="T522" s="231" t="s">
        <v>171</v>
      </c>
      <c r="U522" s="231">
        <v>0</v>
      </c>
      <c r="V522" s="231">
        <f>ROUND(E522*U522,2)</f>
        <v>0</v>
      </c>
      <c r="W522" s="231"/>
      <c r="X522" s="231" t="s">
        <v>494</v>
      </c>
      <c r="Y522" s="211"/>
      <c r="Z522" s="211"/>
      <c r="AA522" s="211"/>
      <c r="AB522" s="211"/>
      <c r="AC522" s="211"/>
      <c r="AD522" s="211"/>
      <c r="AE522" s="211"/>
      <c r="AF522" s="211"/>
      <c r="AG522" s="211" t="s">
        <v>495</v>
      </c>
      <c r="AH522" s="211"/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1" x14ac:dyDescent="0.2">
      <c r="A523" s="251">
        <v>78</v>
      </c>
      <c r="B523" s="252" t="s">
        <v>498</v>
      </c>
      <c r="C523" s="265" t="s">
        <v>499</v>
      </c>
      <c r="D523" s="253" t="s">
        <v>0</v>
      </c>
      <c r="E523" s="254">
        <v>0.6</v>
      </c>
      <c r="F523" s="255"/>
      <c r="G523" s="256">
        <f>ROUND(E523*F523,2)</f>
        <v>0</v>
      </c>
      <c r="H523" s="232"/>
      <c r="I523" s="231">
        <f>ROUND(E523*H523,2)</f>
        <v>0</v>
      </c>
      <c r="J523" s="232"/>
      <c r="K523" s="231">
        <f>ROUND(E523*J523,2)</f>
        <v>0</v>
      </c>
      <c r="L523" s="231">
        <v>21</v>
      </c>
      <c r="M523" s="231">
        <f>G523*(1+L523/100)</f>
        <v>0</v>
      </c>
      <c r="N523" s="230">
        <v>0</v>
      </c>
      <c r="O523" s="230">
        <f>ROUND(E523*N523,2)</f>
        <v>0</v>
      </c>
      <c r="P523" s="230">
        <v>0</v>
      </c>
      <c r="Q523" s="230">
        <f>ROUND(E523*P523,2)</f>
        <v>0</v>
      </c>
      <c r="R523" s="231"/>
      <c r="S523" s="231" t="s">
        <v>121</v>
      </c>
      <c r="T523" s="231" t="s">
        <v>171</v>
      </c>
      <c r="U523" s="231">
        <v>0</v>
      </c>
      <c r="V523" s="231">
        <f>ROUND(E523*U523,2)</f>
        <v>0</v>
      </c>
      <c r="W523" s="231"/>
      <c r="X523" s="231" t="s">
        <v>494</v>
      </c>
      <c r="Y523" s="211"/>
      <c r="Z523" s="211"/>
      <c r="AA523" s="211"/>
      <c r="AB523" s="211"/>
      <c r="AC523" s="211"/>
      <c r="AD523" s="211"/>
      <c r="AE523" s="211"/>
      <c r="AF523" s="211"/>
      <c r="AG523" s="211" t="s">
        <v>495</v>
      </c>
      <c r="AH523" s="211"/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51">
        <v>79</v>
      </c>
      <c r="B524" s="252" t="s">
        <v>500</v>
      </c>
      <c r="C524" s="265" t="s">
        <v>501</v>
      </c>
      <c r="D524" s="253" t="s">
        <v>0</v>
      </c>
      <c r="E524" s="254">
        <v>2</v>
      </c>
      <c r="F524" s="255"/>
      <c r="G524" s="256">
        <f>ROUND(E524*F524,2)</f>
        <v>0</v>
      </c>
      <c r="H524" s="232"/>
      <c r="I524" s="231">
        <f>ROUND(E524*H524,2)</f>
        <v>0</v>
      </c>
      <c r="J524" s="232"/>
      <c r="K524" s="231">
        <f>ROUND(E524*J524,2)</f>
        <v>0</v>
      </c>
      <c r="L524" s="231">
        <v>21</v>
      </c>
      <c r="M524" s="231">
        <f>G524*(1+L524/100)</f>
        <v>0</v>
      </c>
      <c r="N524" s="230">
        <v>0</v>
      </c>
      <c r="O524" s="230">
        <f>ROUND(E524*N524,2)</f>
        <v>0</v>
      </c>
      <c r="P524" s="230">
        <v>0</v>
      </c>
      <c r="Q524" s="230">
        <f>ROUND(E524*P524,2)</f>
        <v>0</v>
      </c>
      <c r="R524" s="231"/>
      <c r="S524" s="231" t="s">
        <v>121</v>
      </c>
      <c r="T524" s="231" t="s">
        <v>171</v>
      </c>
      <c r="U524" s="231">
        <v>0</v>
      </c>
      <c r="V524" s="231">
        <f>ROUND(E524*U524,2)</f>
        <v>0</v>
      </c>
      <c r="W524" s="231"/>
      <c r="X524" s="231" t="s">
        <v>494</v>
      </c>
      <c r="Y524" s="211"/>
      <c r="Z524" s="211"/>
      <c r="AA524" s="211"/>
      <c r="AB524" s="211"/>
      <c r="AC524" s="211"/>
      <c r="AD524" s="211"/>
      <c r="AE524" s="211"/>
      <c r="AF524" s="211"/>
      <c r="AG524" s="211" t="s">
        <v>495</v>
      </c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45">
        <v>80</v>
      </c>
      <c r="B525" s="246" t="s">
        <v>502</v>
      </c>
      <c r="C525" s="262" t="s">
        <v>503</v>
      </c>
      <c r="D525" s="247" t="s">
        <v>0</v>
      </c>
      <c r="E525" s="248">
        <v>0.6</v>
      </c>
      <c r="F525" s="249"/>
      <c r="G525" s="250">
        <f>ROUND(E525*F525,2)</f>
        <v>0</v>
      </c>
      <c r="H525" s="232"/>
      <c r="I525" s="231">
        <f>ROUND(E525*H525,2)</f>
        <v>0</v>
      </c>
      <c r="J525" s="232"/>
      <c r="K525" s="231">
        <f>ROUND(E525*J525,2)</f>
        <v>0</v>
      </c>
      <c r="L525" s="231">
        <v>21</v>
      </c>
      <c r="M525" s="231">
        <f>G525*(1+L525/100)</f>
        <v>0</v>
      </c>
      <c r="N525" s="230">
        <v>0</v>
      </c>
      <c r="O525" s="230">
        <f>ROUND(E525*N525,2)</f>
        <v>0</v>
      </c>
      <c r="P525" s="230">
        <v>0</v>
      </c>
      <c r="Q525" s="230">
        <f>ROUND(E525*P525,2)</f>
        <v>0</v>
      </c>
      <c r="R525" s="231"/>
      <c r="S525" s="231" t="s">
        <v>121</v>
      </c>
      <c r="T525" s="231" t="s">
        <v>171</v>
      </c>
      <c r="U525" s="231">
        <v>0</v>
      </c>
      <c r="V525" s="231">
        <f>ROUND(E525*U525,2)</f>
        <v>0</v>
      </c>
      <c r="W525" s="231"/>
      <c r="X525" s="231" t="s">
        <v>494</v>
      </c>
      <c r="Y525" s="211"/>
      <c r="Z525" s="211"/>
      <c r="AA525" s="211"/>
      <c r="AB525" s="211"/>
      <c r="AC525" s="211"/>
      <c r="AD525" s="211"/>
      <c r="AE525" s="211"/>
      <c r="AF525" s="211"/>
      <c r="AG525" s="211" t="s">
        <v>495</v>
      </c>
      <c r="AH525" s="211"/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28"/>
      <c r="B526" s="229"/>
      <c r="C526" s="266" t="s">
        <v>504</v>
      </c>
      <c r="D526" s="257"/>
      <c r="E526" s="257"/>
      <c r="F526" s="257"/>
      <c r="G526" s="257"/>
      <c r="H526" s="231"/>
      <c r="I526" s="231"/>
      <c r="J526" s="231"/>
      <c r="K526" s="231"/>
      <c r="L526" s="231"/>
      <c r="M526" s="231"/>
      <c r="N526" s="230"/>
      <c r="O526" s="230"/>
      <c r="P526" s="230"/>
      <c r="Q526" s="230"/>
      <c r="R526" s="231"/>
      <c r="S526" s="231"/>
      <c r="T526" s="231"/>
      <c r="U526" s="231"/>
      <c r="V526" s="231"/>
      <c r="W526" s="231"/>
      <c r="X526" s="231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164</v>
      </c>
      <c r="AH526" s="211"/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58" t="str">
        <f>C526</f>
        <v>Náklady zhotovitele, které vzniknou v souvislosti s povinnostmi zhotovitele při předání a převzetí díla.</v>
      </c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51">
        <v>81</v>
      </c>
      <c r="B527" s="252" t="s">
        <v>505</v>
      </c>
      <c r="C527" s="265" t="s">
        <v>506</v>
      </c>
      <c r="D527" s="253" t="s">
        <v>0</v>
      </c>
      <c r="E527" s="254">
        <v>1.6</v>
      </c>
      <c r="F527" s="255"/>
      <c r="G527" s="256">
        <f>ROUND(E527*F527,2)</f>
        <v>0</v>
      </c>
      <c r="H527" s="232"/>
      <c r="I527" s="231">
        <f>ROUND(E527*H527,2)</f>
        <v>0</v>
      </c>
      <c r="J527" s="232"/>
      <c r="K527" s="231">
        <f>ROUND(E527*J527,2)</f>
        <v>0</v>
      </c>
      <c r="L527" s="231">
        <v>21</v>
      </c>
      <c r="M527" s="231">
        <f>G527*(1+L527/100)</f>
        <v>0</v>
      </c>
      <c r="N527" s="230">
        <v>0</v>
      </c>
      <c r="O527" s="230">
        <f>ROUND(E527*N527,2)</f>
        <v>0</v>
      </c>
      <c r="P527" s="230">
        <v>0</v>
      </c>
      <c r="Q527" s="230">
        <f>ROUND(E527*P527,2)</f>
        <v>0</v>
      </c>
      <c r="R527" s="231"/>
      <c r="S527" s="231" t="s">
        <v>170</v>
      </c>
      <c r="T527" s="231" t="s">
        <v>171</v>
      </c>
      <c r="U527" s="231">
        <v>0</v>
      </c>
      <c r="V527" s="231">
        <f>ROUND(E527*U527,2)</f>
        <v>0</v>
      </c>
      <c r="W527" s="231"/>
      <c r="X527" s="231" t="s">
        <v>494</v>
      </c>
      <c r="Y527" s="211"/>
      <c r="Z527" s="211"/>
      <c r="AA527" s="211"/>
      <c r="AB527" s="211"/>
      <c r="AC527" s="211"/>
      <c r="AD527" s="211"/>
      <c r="AE527" s="211"/>
      <c r="AF527" s="211"/>
      <c r="AG527" s="211" t="s">
        <v>495</v>
      </c>
      <c r="AH527" s="211"/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x14ac:dyDescent="0.2">
      <c r="A528" s="239" t="s">
        <v>116</v>
      </c>
      <c r="B528" s="240" t="s">
        <v>90</v>
      </c>
      <c r="C528" s="261" t="s">
        <v>30</v>
      </c>
      <c r="D528" s="241"/>
      <c r="E528" s="242"/>
      <c r="F528" s="243"/>
      <c r="G528" s="244">
        <f>SUMIF(AG529:AG536,"&lt;&gt;NOR",G529:G536)</f>
        <v>0</v>
      </c>
      <c r="H528" s="238"/>
      <c r="I528" s="238">
        <f>SUM(I529:I536)</f>
        <v>0</v>
      </c>
      <c r="J528" s="238"/>
      <c r="K528" s="238">
        <f>SUM(K529:K536)</f>
        <v>0</v>
      </c>
      <c r="L528" s="238"/>
      <c r="M528" s="238">
        <f>SUM(M529:M536)</f>
        <v>0</v>
      </c>
      <c r="N528" s="237"/>
      <c r="O528" s="237">
        <f>SUM(O529:O536)</f>
        <v>0</v>
      </c>
      <c r="P528" s="237"/>
      <c r="Q528" s="237">
        <f>SUM(Q529:Q536)</f>
        <v>0</v>
      </c>
      <c r="R528" s="238"/>
      <c r="S528" s="238"/>
      <c r="T528" s="238"/>
      <c r="U528" s="238"/>
      <c r="V528" s="238">
        <f>SUM(V529:V536)</f>
        <v>0</v>
      </c>
      <c r="W528" s="238"/>
      <c r="X528" s="238"/>
      <c r="AG528" t="s">
        <v>117</v>
      </c>
    </row>
    <row r="529" spans="1:60" outlineLevel="1" x14ac:dyDescent="0.2">
      <c r="A529" s="245">
        <v>82</v>
      </c>
      <c r="B529" s="246" t="s">
        <v>507</v>
      </c>
      <c r="C529" s="262" t="s">
        <v>508</v>
      </c>
      <c r="D529" s="247" t="s">
        <v>0</v>
      </c>
      <c r="E529" s="248">
        <v>2.4</v>
      </c>
      <c r="F529" s="249"/>
      <c r="G529" s="250">
        <f>ROUND(E529*F529,2)</f>
        <v>0</v>
      </c>
      <c r="H529" s="232"/>
      <c r="I529" s="231">
        <f>ROUND(E529*H529,2)</f>
        <v>0</v>
      </c>
      <c r="J529" s="232"/>
      <c r="K529" s="231">
        <f>ROUND(E529*J529,2)</f>
        <v>0</v>
      </c>
      <c r="L529" s="231">
        <v>21</v>
      </c>
      <c r="M529" s="231">
        <f>G529*(1+L529/100)</f>
        <v>0</v>
      </c>
      <c r="N529" s="230">
        <v>0</v>
      </c>
      <c r="O529" s="230">
        <f>ROUND(E529*N529,2)</f>
        <v>0</v>
      </c>
      <c r="P529" s="230">
        <v>0</v>
      </c>
      <c r="Q529" s="230">
        <f>ROUND(E529*P529,2)</f>
        <v>0</v>
      </c>
      <c r="R529" s="231"/>
      <c r="S529" s="231" t="s">
        <v>121</v>
      </c>
      <c r="T529" s="231" t="s">
        <v>171</v>
      </c>
      <c r="U529" s="231">
        <v>0</v>
      </c>
      <c r="V529" s="231">
        <f>ROUND(E529*U529,2)</f>
        <v>0</v>
      </c>
      <c r="W529" s="231"/>
      <c r="X529" s="231" t="s">
        <v>494</v>
      </c>
      <c r="Y529" s="211"/>
      <c r="Z529" s="211"/>
      <c r="AA529" s="211"/>
      <c r="AB529" s="211"/>
      <c r="AC529" s="211"/>
      <c r="AD529" s="211"/>
      <c r="AE529" s="211"/>
      <c r="AF529" s="211"/>
      <c r="AG529" s="211" t="s">
        <v>495</v>
      </c>
      <c r="AH529" s="211"/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28"/>
      <c r="B530" s="229"/>
      <c r="C530" s="266" t="s">
        <v>509</v>
      </c>
      <c r="D530" s="257"/>
      <c r="E530" s="257"/>
      <c r="F530" s="257"/>
      <c r="G530" s="257"/>
      <c r="H530" s="231"/>
      <c r="I530" s="231"/>
      <c r="J530" s="231"/>
      <c r="K530" s="231"/>
      <c r="L530" s="231"/>
      <c r="M530" s="231"/>
      <c r="N530" s="230"/>
      <c r="O530" s="230"/>
      <c r="P530" s="230"/>
      <c r="Q530" s="230"/>
      <c r="R530" s="231"/>
      <c r="S530" s="231"/>
      <c r="T530" s="231"/>
      <c r="U530" s="231"/>
      <c r="V530" s="231"/>
      <c r="W530" s="231"/>
      <c r="X530" s="231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164</v>
      </c>
      <c r="AH530" s="211"/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51">
        <v>83</v>
      </c>
      <c r="B531" s="252" t="s">
        <v>510</v>
      </c>
      <c r="C531" s="265" t="s">
        <v>511</v>
      </c>
      <c r="D531" s="253" t="s">
        <v>0</v>
      </c>
      <c r="E531" s="254">
        <v>1</v>
      </c>
      <c r="F531" s="255"/>
      <c r="G531" s="256">
        <f>ROUND(E531*F531,2)</f>
        <v>0</v>
      </c>
      <c r="H531" s="232"/>
      <c r="I531" s="231">
        <f>ROUND(E531*H531,2)</f>
        <v>0</v>
      </c>
      <c r="J531" s="232"/>
      <c r="K531" s="231">
        <f>ROUND(E531*J531,2)</f>
        <v>0</v>
      </c>
      <c r="L531" s="231">
        <v>21</v>
      </c>
      <c r="M531" s="231">
        <f>G531*(1+L531/100)</f>
        <v>0</v>
      </c>
      <c r="N531" s="230">
        <v>0</v>
      </c>
      <c r="O531" s="230">
        <f>ROUND(E531*N531,2)</f>
        <v>0</v>
      </c>
      <c r="P531" s="230">
        <v>0</v>
      </c>
      <c r="Q531" s="230">
        <f>ROUND(E531*P531,2)</f>
        <v>0</v>
      </c>
      <c r="R531" s="231"/>
      <c r="S531" s="231" t="s">
        <v>121</v>
      </c>
      <c r="T531" s="231" t="s">
        <v>171</v>
      </c>
      <c r="U531" s="231">
        <v>0</v>
      </c>
      <c r="V531" s="231">
        <f>ROUND(E531*U531,2)</f>
        <v>0</v>
      </c>
      <c r="W531" s="231"/>
      <c r="X531" s="231" t="s">
        <v>494</v>
      </c>
      <c r="Y531" s="211"/>
      <c r="Z531" s="211"/>
      <c r="AA531" s="211"/>
      <c r="AB531" s="211"/>
      <c r="AC531" s="211"/>
      <c r="AD531" s="211"/>
      <c r="AE531" s="211"/>
      <c r="AF531" s="211"/>
      <c r="AG531" s="211" t="s">
        <v>495</v>
      </c>
      <c r="AH531" s="211"/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45">
        <v>84</v>
      </c>
      <c r="B532" s="246" t="s">
        <v>512</v>
      </c>
      <c r="C532" s="262" t="s">
        <v>513</v>
      </c>
      <c r="D532" s="247" t="s">
        <v>0</v>
      </c>
      <c r="E532" s="248">
        <v>1</v>
      </c>
      <c r="F532" s="249"/>
      <c r="G532" s="250">
        <f>ROUND(E532*F532,2)</f>
        <v>0</v>
      </c>
      <c r="H532" s="232"/>
      <c r="I532" s="231">
        <f>ROUND(E532*H532,2)</f>
        <v>0</v>
      </c>
      <c r="J532" s="232"/>
      <c r="K532" s="231">
        <f>ROUND(E532*J532,2)</f>
        <v>0</v>
      </c>
      <c r="L532" s="231">
        <v>21</v>
      </c>
      <c r="M532" s="231">
        <f>G532*(1+L532/100)</f>
        <v>0</v>
      </c>
      <c r="N532" s="230">
        <v>0</v>
      </c>
      <c r="O532" s="230">
        <f>ROUND(E532*N532,2)</f>
        <v>0</v>
      </c>
      <c r="P532" s="230">
        <v>0</v>
      </c>
      <c r="Q532" s="230">
        <f>ROUND(E532*P532,2)</f>
        <v>0</v>
      </c>
      <c r="R532" s="231"/>
      <c r="S532" s="231" t="s">
        <v>121</v>
      </c>
      <c r="T532" s="231" t="s">
        <v>171</v>
      </c>
      <c r="U532" s="231">
        <v>0</v>
      </c>
      <c r="V532" s="231">
        <f>ROUND(E532*U532,2)</f>
        <v>0</v>
      </c>
      <c r="W532" s="231"/>
      <c r="X532" s="231" t="s">
        <v>494</v>
      </c>
      <c r="Y532" s="211"/>
      <c r="Z532" s="211"/>
      <c r="AA532" s="211"/>
      <c r="AB532" s="211"/>
      <c r="AC532" s="211"/>
      <c r="AD532" s="211"/>
      <c r="AE532" s="211"/>
      <c r="AF532" s="211"/>
      <c r="AG532" s="211" t="s">
        <v>495</v>
      </c>
      <c r="AH532" s="211"/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ht="33.75" outlineLevel="1" x14ac:dyDescent="0.2">
      <c r="A533" s="228"/>
      <c r="B533" s="229"/>
      <c r="C533" s="266" t="s">
        <v>514</v>
      </c>
      <c r="D533" s="257"/>
      <c r="E533" s="257"/>
      <c r="F533" s="257"/>
      <c r="G533" s="257"/>
      <c r="H533" s="231"/>
      <c r="I533" s="231"/>
      <c r="J533" s="231"/>
      <c r="K533" s="231"/>
      <c r="L533" s="231"/>
      <c r="M533" s="231"/>
      <c r="N533" s="230"/>
      <c r="O533" s="230"/>
      <c r="P533" s="230"/>
      <c r="Q533" s="230"/>
      <c r="R533" s="231"/>
      <c r="S533" s="231"/>
      <c r="T533" s="231"/>
      <c r="U533" s="231"/>
      <c r="V533" s="231"/>
      <c r="W533" s="231"/>
      <c r="X533" s="231"/>
      <c r="Y533" s="211"/>
      <c r="Z533" s="211"/>
      <c r="AA533" s="211"/>
      <c r="AB533" s="211"/>
      <c r="AC533" s="211"/>
      <c r="AD533" s="211"/>
      <c r="AE533" s="211"/>
      <c r="AF533" s="211"/>
      <c r="AG533" s="211" t="s">
        <v>164</v>
      </c>
      <c r="AH533" s="211"/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58" t="str">
        <f>C533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45">
        <v>85</v>
      </c>
      <c r="B534" s="246" t="s">
        <v>515</v>
      </c>
      <c r="C534" s="262" t="s">
        <v>516</v>
      </c>
      <c r="D534" s="247" t="s">
        <v>0</v>
      </c>
      <c r="E534" s="248">
        <v>1.9</v>
      </c>
      <c r="F534" s="249"/>
      <c r="G534" s="250">
        <f>ROUND(E534*F534,2)</f>
        <v>0</v>
      </c>
      <c r="H534" s="232"/>
      <c r="I534" s="231">
        <f>ROUND(E534*H534,2)</f>
        <v>0</v>
      </c>
      <c r="J534" s="232"/>
      <c r="K534" s="231">
        <f>ROUND(E534*J534,2)</f>
        <v>0</v>
      </c>
      <c r="L534" s="231">
        <v>21</v>
      </c>
      <c r="M534" s="231">
        <f>G534*(1+L534/100)</f>
        <v>0</v>
      </c>
      <c r="N534" s="230">
        <v>0</v>
      </c>
      <c r="O534" s="230">
        <f>ROUND(E534*N534,2)</f>
        <v>0</v>
      </c>
      <c r="P534" s="230">
        <v>0</v>
      </c>
      <c r="Q534" s="230">
        <f>ROUND(E534*P534,2)</f>
        <v>0</v>
      </c>
      <c r="R534" s="231"/>
      <c r="S534" s="231" t="s">
        <v>121</v>
      </c>
      <c r="T534" s="231" t="s">
        <v>171</v>
      </c>
      <c r="U534" s="231">
        <v>0</v>
      </c>
      <c r="V534" s="231">
        <f>ROUND(E534*U534,2)</f>
        <v>0</v>
      </c>
      <c r="W534" s="231"/>
      <c r="X534" s="231" t="s">
        <v>494</v>
      </c>
      <c r="Y534" s="211"/>
      <c r="Z534" s="211"/>
      <c r="AA534" s="211"/>
      <c r="AB534" s="211"/>
      <c r="AC534" s="211"/>
      <c r="AD534" s="211"/>
      <c r="AE534" s="211"/>
      <c r="AF534" s="211"/>
      <c r="AG534" s="211" t="s">
        <v>495</v>
      </c>
      <c r="AH534" s="211"/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ht="45" outlineLevel="1" x14ac:dyDescent="0.2">
      <c r="A535" s="228"/>
      <c r="B535" s="229"/>
      <c r="C535" s="266" t="s">
        <v>517</v>
      </c>
      <c r="D535" s="257"/>
      <c r="E535" s="257"/>
      <c r="F535" s="257"/>
      <c r="G535" s="257"/>
      <c r="H535" s="231"/>
      <c r="I535" s="231"/>
      <c r="J535" s="231"/>
      <c r="K535" s="231"/>
      <c r="L535" s="231"/>
      <c r="M535" s="231"/>
      <c r="N535" s="230"/>
      <c r="O535" s="230"/>
      <c r="P535" s="230"/>
      <c r="Q535" s="230"/>
      <c r="R535" s="231"/>
      <c r="S535" s="231"/>
      <c r="T535" s="231"/>
      <c r="U535" s="231"/>
      <c r="V535" s="231"/>
      <c r="W535" s="231"/>
      <c r="X535" s="231"/>
      <c r="Y535" s="211"/>
      <c r="Z535" s="211"/>
      <c r="AA535" s="211"/>
      <c r="AB535" s="211"/>
      <c r="AC535" s="211"/>
      <c r="AD535" s="211"/>
      <c r="AE535" s="211"/>
      <c r="AF535" s="211"/>
      <c r="AG535" s="211" t="s">
        <v>164</v>
      </c>
      <c r="AH535" s="211"/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58" t="str">
        <f>C535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45">
        <v>86</v>
      </c>
      <c r="B536" s="246" t="s">
        <v>518</v>
      </c>
      <c r="C536" s="262" t="s">
        <v>519</v>
      </c>
      <c r="D536" s="247" t="s">
        <v>520</v>
      </c>
      <c r="E536" s="248">
        <v>115</v>
      </c>
      <c r="F536" s="249"/>
      <c r="G536" s="250">
        <f>ROUND(E536*F536,2)</f>
        <v>0</v>
      </c>
      <c r="H536" s="232"/>
      <c r="I536" s="231">
        <f>ROUND(E536*H536,2)</f>
        <v>0</v>
      </c>
      <c r="J536" s="232"/>
      <c r="K536" s="231">
        <f>ROUND(E536*J536,2)</f>
        <v>0</v>
      </c>
      <c r="L536" s="231">
        <v>21</v>
      </c>
      <c r="M536" s="231">
        <f>G536*(1+L536/100)</f>
        <v>0</v>
      </c>
      <c r="N536" s="230">
        <v>0</v>
      </c>
      <c r="O536" s="230">
        <f>ROUND(E536*N536,2)</f>
        <v>0</v>
      </c>
      <c r="P536" s="230">
        <v>0</v>
      </c>
      <c r="Q536" s="230">
        <f>ROUND(E536*P536,2)</f>
        <v>0</v>
      </c>
      <c r="R536" s="231"/>
      <c r="S536" s="231" t="s">
        <v>121</v>
      </c>
      <c r="T536" s="231" t="s">
        <v>521</v>
      </c>
      <c r="U536" s="231">
        <v>0</v>
      </c>
      <c r="V536" s="231">
        <f>ROUND(E536*U536,2)</f>
        <v>0</v>
      </c>
      <c r="W536" s="231"/>
      <c r="X536" s="231" t="s">
        <v>494</v>
      </c>
      <c r="Y536" s="211"/>
      <c r="Z536" s="211"/>
      <c r="AA536" s="211"/>
      <c r="AB536" s="211"/>
      <c r="AC536" s="211"/>
      <c r="AD536" s="211"/>
      <c r="AE536" s="211"/>
      <c r="AF536" s="211"/>
      <c r="AG536" s="211" t="s">
        <v>522</v>
      </c>
      <c r="AH536" s="211"/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x14ac:dyDescent="0.2">
      <c r="A537" s="3"/>
      <c r="B537" s="4"/>
      <c r="C537" s="268"/>
      <c r="D537" s="6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AE537">
        <v>15</v>
      </c>
      <c r="AF537">
        <v>21</v>
      </c>
      <c r="AG537" t="s">
        <v>103</v>
      </c>
    </row>
    <row r="538" spans="1:60" x14ac:dyDescent="0.2">
      <c r="A538" s="214"/>
      <c r="B538" s="215" t="s">
        <v>31</v>
      </c>
      <c r="C538" s="269"/>
      <c r="D538" s="216"/>
      <c r="E538" s="217"/>
      <c r="F538" s="217"/>
      <c r="G538" s="260">
        <f>G8+G41+G64+G66+G80+G223+G236+G241+G251+G334+G340+G367+G394+G397+G456+G492+G520+G528</f>
        <v>0</v>
      </c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AE538">
        <f>SUMIF(L7:L536,AE537,G7:G536)</f>
        <v>0</v>
      </c>
      <c r="AF538">
        <f>SUMIF(L7:L536,AF537,G7:G536)</f>
        <v>0</v>
      </c>
      <c r="AG538" t="s">
        <v>523</v>
      </c>
    </row>
    <row r="539" spans="1:60" x14ac:dyDescent="0.2">
      <c r="A539" s="3"/>
      <c r="B539" s="4"/>
      <c r="C539" s="268"/>
      <c r="D539" s="6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60" x14ac:dyDescent="0.2">
      <c r="A540" s="3"/>
      <c r="B540" s="4"/>
      <c r="C540" s="268"/>
      <c r="D540" s="6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60" x14ac:dyDescent="0.2">
      <c r="A541" s="218" t="s">
        <v>524</v>
      </c>
      <c r="B541" s="218"/>
      <c r="C541" s="270"/>
      <c r="D541" s="6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60" x14ac:dyDescent="0.2">
      <c r="A542" s="219"/>
      <c r="B542" s="220"/>
      <c r="C542" s="271"/>
      <c r="D542" s="220"/>
      <c r="E542" s="220"/>
      <c r="F542" s="220"/>
      <c r="G542" s="221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AG542" t="s">
        <v>525</v>
      </c>
    </row>
    <row r="543" spans="1:60" x14ac:dyDescent="0.2">
      <c r="A543" s="222"/>
      <c r="B543" s="223"/>
      <c r="C543" s="272"/>
      <c r="D543" s="223"/>
      <c r="E543" s="223"/>
      <c r="F543" s="223"/>
      <c r="G543" s="224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60" x14ac:dyDescent="0.2">
      <c r="A544" s="222"/>
      <c r="B544" s="223"/>
      <c r="C544" s="272"/>
      <c r="D544" s="223"/>
      <c r="E544" s="223"/>
      <c r="F544" s="223"/>
      <c r="G544" s="224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33" x14ac:dyDescent="0.2">
      <c r="A545" s="222"/>
      <c r="B545" s="223"/>
      <c r="C545" s="272"/>
      <c r="D545" s="223"/>
      <c r="E545" s="223"/>
      <c r="F545" s="223"/>
      <c r="G545" s="224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33" x14ac:dyDescent="0.2">
      <c r="A546" s="225"/>
      <c r="B546" s="226"/>
      <c r="C546" s="273"/>
      <c r="D546" s="226"/>
      <c r="E546" s="226"/>
      <c r="F546" s="226"/>
      <c r="G546" s="227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33" x14ac:dyDescent="0.2">
      <c r="A547" s="3"/>
      <c r="B547" s="4"/>
      <c r="C547" s="268"/>
      <c r="D547" s="6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33" x14ac:dyDescent="0.2">
      <c r="C548" s="274"/>
      <c r="D548" s="10"/>
      <c r="AG548" t="s">
        <v>526</v>
      </c>
    </row>
    <row r="549" spans="1:33" x14ac:dyDescent="0.2">
      <c r="D549" s="10"/>
    </row>
    <row r="550" spans="1:33" x14ac:dyDescent="0.2">
      <c r="D550" s="10"/>
    </row>
    <row r="551" spans="1:33" x14ac:dyDescent="0.2">
      <c r="D551" s="10"/>
    </row>
    <row r="552" spans="1:33" x14ac:dyDescent="0.2">
      <c r="D552" s="10"/>
    </row>
    <row r="553" spans="1:33" x14ac:dyDescent="0.2">
      <c r="D553" s="10"/>
    </row>
    <row r="554" spans="1:33" x14ac:dyDescent="0.2">
      <c r="D554" s="10"/>
    </row>
    <row r="555" spans="1:33" x14ac:dyDescent="0.2">
      <c r="D555" s="10"/>
    </row>
    <row r="556" spans="1:33" x14ac:dyDescent="0.2">
      <c r="D556" s="10"/>
    </row>
    <row r="557" spans="1:33" x14ac:dyDescent="0.2">
      <c r="D557" s="10"/>
    </row>
    <row r="558" spans="1:33" x14ac:dyDescent="0.2">
      <c r="D558" s="10"/>
    </row>
    <row r="559" spans="1:33" x14ac:dyDescent="0.2">
      <c r="D559" s="10"/>
    </row>
    <row r="560" spans="1:33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2">
    <mergeCell ref="C526:G526"/>
    <mergeCell ref="C530:G530"/>
    <mergeCell ref="C533:G533"/>
    <mergeCell ref="C535:G535"/>
    <mergeCell ref="C474:G474"/>
    <mergeCell ref="C477:G477"/>
    <mergeCell ref="C481:G481"/>
    <mergeCell ref="C484:G484"/>
    <mergeCell ref="C486:G486"/>
    <mergeCell ref="C500:G500"/>
    <mergeCell ref="C338:G338"/>
    <mergeCell ref="C399:G399"/>
    <mergeCell ref="C447:G447"/>
    <mergeCell ref="C458:G458"/>
    <mergeCell ref="C470:G470"/>
    <mergeCell ref="C472:G472"/>
    <mergeCell ref="C149:G149"/>
    <mergeCell ref="C225:G225"/>
    <mergeCell ref="C255:G255"/>
    <mergeCell ref="C256:G256"/>
    <mergeCell ref="C257:G257"/>
    <mergeCell ref="C258:G258"/>
    <mergeCell ref="A1:G1"/>
    <mergeCell ref="C2:G2"/>
    <mergeCell ref="C3:G3"/>
    <mergeCell ref="C4:G4"/>
    <mergeCell ref="A541:C541"/>
    <mergeCell ref="A542:G546"/>
    <mergeCell ref="C44:G44"/>
    <mergeCell ref="C48:G48"/>
    <mergeCell ref="C143:G143"/>
    <mergeCell ref="C146:G14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01 - 01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01 - 01 Pol'!Názvy_tisku</vt:lpstr>
      <vt:lpstr>oadresa</vt:lpstr>
      <vt:lpstr>Stavba!Objednatel</vt:lpstr>
      <vt:lpstr>Stavba!Objekt</vt:lpstr>
      <vt:lpstr>'SO 01 SO 01 - 01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2023-02-24T13:10:29Z</dcterms:modified>
</cp:coreProperties>
</file>