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E82F9CDB-231A-44E8-AFCE-4A74AFFBB6F4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- 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01 - 1a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01 - 1a Pol'!$A$1:$X$71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61" i="12"/>
  <c r="BA51" i="12"/>
  <c r="BA48" i="12"/>
  <c r="BA46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21" i="12"/>
  <c r="I21" i="12"/>
  <c r="K21" i="12"/>
  <c r="M21" i="12"/>
  <c r="O21" i="12"/>
  <c r="Q21" i="12"/>
  <c r="V21" i="12"/>
  <c r="G23" i="12"/>
  <c r="AF61" i="12" s="1"/>
  <c r="I23" i="12"/>
  <c r="K23" i="12"/>
  <c r="O23" i="12"/>
  <c r="O8" i="12" s="1"/>
  <c r="Q23" i="12"/>
  <c r="V23" i="12"/>
  <c r="I27" i="12"/>
  <c r="Q27" i="12"/>
  <c r="G28" i="12"/>
  <c r="M28" i="12" s="1"/>
  <c r="M27" i="12" s="1"/>
  <c r="I28" i="12"/>
  <c r="K28" i="12"/>
  <c r="K27" i="12" s="1"/>
  <c r="O28" i="12"/>
  <c r="Q28" i="12"/>
  <c r="V28" i="12"/>
  <c r="V27" i="12" s="1"/>
  <c r="G30" i="12"/>
  <c r="I30" i="12"/>
  <c r="K30" i="12"/>
  <c r="M30" i="12"/>
  <c r="O30" i="12"/>
  <c r="Q30" i="12"/>
  <c r="V30" i="12"/>
  <c r="G36" i="12"/>
  <c r="M36" i="12" s="1"/>
  <c r="I36" i="12"/>
  <c r="K36" i="12"/>
  <c r="O36" i="12"/>
  <c r="O27" i="12" s="1"/>
  <c r="Q36" i="12"/>
  <c r="V36" i="12"/>
  <c r="G38" i="12"/>
  <c r="I38" i="12"/>
  <c r="O38" i="12"/>
  <c r="Q38" i="12"/>
  <c r="G39" i="12"/>
  <c r="M39" i="12" s="1"/>
  <c r="M38" i="12" s="1"/>
  <c r="I39" i="12"/>
  <c r="K39" i="12"/>
  <c r="K38" i="12" s="1"/>
  <c r="O39" i="12"/>
  <c r="Q39" i="12"/>
  <c r="V39" i="12"/>
  <c r="V38" i="12" s="1"/>
  <c r="G41" i="12"/>
  <c r="I41" i="12"/>
  <c r="K41" i="12"/>
  <c r="M41" i="12"/>
  <c r="O41" i="12"/>
  <c r="Q41" i="12"/>
  <c r="V41" i="12"/>
  <c r="G44" i="12"/>
  <c r="G45" i="12"/>
  <c r="M45" i="12" s="1"/>
  <c r="I45" i="12"/>
  <c r="I44" i="12" s="1"/>
  <c r="K45" i="12"/>
  <c r="O45" i="12"/>
  <c r="Q45" i="12"/>
  <c r="Q44" i="12" s="1"/>
  <c r="V45" i="12"/>
  <c r="G47" i="12"/>
  <c r="M47" i="12" s="1"/>
  <c r="I47" i="12"/>
  <c r="K47" i="12"/>
  <c r="K44" i="12" s="1"/>
  <c r="O47" i="12"/>
  <c r="Q47" i="12"/>
  <c r="V47" i="12"/>
  <c r="V44" i="12" s="1"/>
  <c r="G50" i="12"/>
  <c r="I50" i="12"/>
  <c r="K50" i="12"/>
  <c r="M50" i="12"/>
  <c r="O50" i="12"/>
  <c r="Q50" i="12"/>
  <c r="V50" i="12"/>
  <c r="G54" i="12"/>
  <c r="M54" i="12" s="1"/>
  <c r="I54" i="12"/>
  <c r="K54" i="12"/>
  <c r="O54" i="12"/>
  <c r="O44" i="12" s="1"/>
  <c r="Q54" i="12"/>
  <c r="V54" i="12"/>
  <c r="G57" i="12"/>
  <c r="I57" i="12"/>
  <c r="O57" i="12"/>
  <c r="Q57" i="12"/>
  <c r="G58" i="12"/>
  <c r="M58" i="12" s="1"/>
  <c r="M57" i="12" s="1"/>
  <c r="I58" i="12"/>
  <c r="K58" i="12"/>
  <c r="K57" i="12" s="1"/>
  <c r="O58" i="12"/>
  <c r="Q58" i="12"/>
  <c r="V58" i="12"/>
  <c r="V57" i="12" s="1"/>
  <c r="AE61" i="12"/>
  <c r="I20" i="1"/>
  <c r="I19" i="1"/>
  <c r="I18" i="1"/>
  <c r="I17" i="1"/>
  <c r="I16" i="1"/>
  <c r="I54" i="1"/>
  <c r="J52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1" i="1" l="1"/>
  <c r="J53" i="1"/>
  <c r="J49" i="1"/>
  <c r="J50" i="1"/>
  <c r="A26" i="1"/>
  <c r="G26" i="1"/>
  <c r="G28" i="1"/>
  <c r="G23" i="1"/>
  <c r="M44" i="12"/>
  <c r="G8" i="12"/>
  <c r="G27" i="12"/>
  <c r="M23" i="12"/>
  <c r="M8" i="12" s="1"/>
  <c r="I21" i="1"/>
  <c r="I39" i="1"/>
  <c r="I42" i="1" s="1"/>
  <c r="J41" i="1" s="1"/>
  <c r="J54" i="1" l="1"/>
  <c r="A23" i="1"/>
  <c r="J39" i="1"/>
  <c r="J42" i="1" s="1"/>
  <c r="J40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7FC539BC-9FA5-48FE-8ABF-1E08F2F7FF1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4ADCB8C-ADC8-4EBB-B440-4E6FB0E8E39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<sst xmlns="http://schemas.openxmlformats.org/spreadsheetml/2006/main" count="326" uniqueCount="172">
  <si>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</si>
  <si>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</si>
  <si>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</si>
  <si>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</si>
  <si>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</si>
  <si>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</si>
  <si>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</si>
  <si>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</si>
  <si>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</si>
  <si>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</si>
  <si>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</si>
  <si>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</si>
  <si>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</si>
  <si>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</si>
  <si>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</si>
  <si>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</si>
  <si>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</si>
  <si>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</si>
  <si>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</si>
  <si>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</si>
  <si>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</si>
  <si>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</si>
  <si>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</si>
  <si>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</si>
  <si>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</si>
  <si>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</si>
  <si>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</si>
  <si>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</si>
  <si>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</si>
  <si>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</si>
  <si>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</si>
  <si>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</si>
  <si>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</si>
  <si>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</si>
  <si>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</si>
  <si>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</si>
  <si>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</si>
  <si>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</si>
  <si>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</si>
  <si>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</si>
  <si>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</si>
  <si>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</si>
  <si>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</si>
  <si>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01 - 1a</t>
  </si>
  <si>
    <t>Část I. - uznatelné náklady</t>
  </si>
  <si>
    <t>SO 01</t>
  </si>
  <si>
    <t>Dominikánský klášter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</si>
  <si>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</si>
  <si>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</si>
  <si>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</si>
  <si>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</si>
  <si>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</si>
  <si>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</si>
  <si>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</si>
  <si>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</si>
  <si>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</si>
  <si>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</si>
  <si>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</si>
  <si>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96</t>
  </si>
  <si>
    <t>Bourání konstrukcí</t>
  </si>
  <si>
    <t>S01</t>
  </si>
  <si>
    <t>Prorážení otvorů</t>
  </si>
  <si>
    <t>M21</t>
  </si>
  <si>
    <t>Elektromontáže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</si>
  <si>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</si>
  <si>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</si>
  <si>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</si>
  <si>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</si>
  <si>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</si>
  <si>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</si>
  <si>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</si>
  <si>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</si>
  <si>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</si>
  <si>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</si>
  <si>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</si>
  <si>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</si>
  <si>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</si>
  <si>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</si>
  <si>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</si>
  <si>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</si>
  <si>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</si>
  <si>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</si>
  <si>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</si>
  <si>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</si>
  <si>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</si>
  <si>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</si>
  <si>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</si>
  <si>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</si>
  <si>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</si>
  <si>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</si>
  <si>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</si>
  <si>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</si>
  <si>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</si>
  <si>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132201119R00</t>
  </si>
  <si>
    <t>Příplatek za lepivost - hloubení rýh 60 cm v hor.3</t>
  </si>
  <si>
    <t>m3</t>
  </si>
  <si>
    <t>RTS 22/ II</t>
  </si>
  <si>
    <t>Práce</t>
  </si>
  <si>
    <t>POL1_</t>
  </si>
  <si>
    <t>Odkaz na mn. položky pořadí 2 : 136,27600</t>
  </si>
  <si>
    <t>VV</t>
  </si>
  <si>
    <t>139601102R00</t>
  </si>
  <si>
    <t>Výkop jam, rýh a šachet v hornině tř. 3</t>
  </si>
  <si>
    <t>západní strana : 42,9*0,90*0,60</t>
  </si>
  <si>
    <t>42,9*0,20*0,40</t>
  </si>
  <si>
    <t>jižní strana : 64,2*0,90*0,60</t>
  </si>
  <si>
    <t>64,2*0,20*0,40</t>
  </si>
  <si>
    <t>východní strana : 40,1*0,90*0,60</t>
  </si>
  <si>
    <t>40,1*0,20*0,40</t>
  </si>
  <si>
    <t>Mezisoučet</t>
  </si>
  <si>
    <t>dvorní část : 72,6*0,90*0,60</t>
  </si>
  <si>
    <t>72,6*0,20*0,40</t>
  </si>
  <si>
    <t>175101101R00</t>
  </si>
  <si>
    <t>Obsyp objektů bez prohození sypaniny z hornin tř. 1 až 4 hutnění na 96%PS</t>
  </si>
  <si>
    <t>235681111R00</t>
  </si>
  <si>
    <t>Těsnění stěn ze zhutněné sypaniny,dodání jílu</t>
  </si>
  <si>
    <t>216904391R00</t>
  </si>
  <si>
    <t>Příplatek za ruční dočištění ocelovými kartáči</t>
  </si>
  <si>
    <t>m2</t>
  </si>
  <si>
    <t>Odkaz na mn. položky pořadí 6 : 110,80000</t>
  </si>
  <si>
    <t>289902111R00</t>
  </si>
  <si>
    <t>Otlučení nebo odsekání omítek stěn</t>
  </si>
  <si>
    <t>Včetně:</t>
  </si>
  <si>
    <t>POP</t>
  </si>
  <si>
    <t>- otlučení staré malty ze zdiva a vyčištění spár,</t>
  </si>
  <si>
    <t>- odstranění zbytků malty z líce zdiva ocelovým kartáčem,</t>
  </si>
  <si>
    <t>- shrabání a smetení otlučené suti.</t>
  </si>
  <si>
    <t>osekání v místě kladné pásové elektrody : 277,0*0,4</t>
  </si>
  <si>
    <t>978023411R00</t>
  </si>
  <si>
    <t>Vysekání a úprava spár zdiva cihelného mimo komín.</t>
  </si>
  <si>
    <t>970031018R00</t>
  </si>
  <si>
    <t>Vrtání jádrové do zdiva cihelného d 14-18 mm</t>
  </si>
  <si>
    <t>m</t>
  </si>
  <si>
    <t>1,2+1,2+1,2+1,3+1,5+1,5+1,2+0,79+0,83+0,3+0,15+1,0+1,6</t>
  </si>
  <si>
    <t>970031035R00</t>
  </si>
  <si>
    <t>Vrtání jádrové do zdiva cihelného d 35-39 mm , pro katody systému elektroosmózy ( 1ks / 1,0bm )</t>
  </si>
  <si>
    <t>Standardní provedení je hloubka 1,0m pro instalaci 1ks katody, hlubší vývrty viz. výkaz výměr</t>
  </si>
  <si>
    <t>Odkaz na mn. položky pořadí 12 : 77,00000</t>
  </si>
  <si>
    <t>R - EL. 1001</t>
  </si>
  <si>
    <t>D+M mírné drátové elektroosmózy - řídící jednotka systému elektroosmózy</t>
  </si>
  <si>
    <t>ks</t>
  </si>
  <si>
    <t>Vlastní</t>
  </si>
  <si>
    <t>Indiv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</si>
  <si>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</si>
  <si>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</si>
  <si>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</si>
  <si>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bm</t>
  </si>
  <si>
    <t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</si>
  <si>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2,4+2,4+11,4+5,3+1,4+8,1+2,8+13,6+3,0+4,1+3,0+8,0+3,1+3,0+3,0+7,8+2,9+3,5+3,0+33,6+10,5+6,7+9,0+2,9+21,1+15,1+10,2+8,3+10,0+3,7+2,4+0,7+3,0+5,7+6,0+0,9+21,4+2,2+2,2+3,2+6,4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</si>
  <si>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</si>
  <si>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</si>
  <si>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</si>
  <si>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suterén : 49,0</t>
  </si>
  <si>
    <t>přízemí : 28,0</t>
  </si>
  <si>
    <t>R - EL. 1004</t>
  </si>
  <si>
    <t xml:space="preserve">D+M mírné drátové elektroosmózy - propojovací vedení systému </t>
  </si>
  <si>
    <t>vč. dodávky systémových vodičů a těsněných spojů</t>
  </si>
  <si>
    <t>1,2+1,3+1,2+1,4+1,2+1,3+1,3+1,5+1,6+0,8+1,2+0,9+1,2+3,3+1,0+1,1+1,0+1,0+2,5+1,9+1,1+0,8+0,8+0,2+1,0</t>
  </si>
  <si>
    <t>005121 R</t>
  </si>
  <si>
    <t>Zařízení staveniště</t>
  </si>
  <si>
    <t>VRN</t>
  </si>
  <si>
    <t>POL99_2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</si>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</sst>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1809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167</v>
      </c>
      <c r="E5" s="94"/>
      <c r="F5" s="94"/>
      <c r="G5" s="94"/>
      <c r="H5" s="268" t="s">
        <v>42</v>
      </c>
      <c r="I5" s="272" t="s">
        <v>168</v>
      </c>
      <c r="J5" s="8"/>
    </row>
    <row r="6" spans="1:15" ht="15.75" customHeight="1" x14ac:dyDescent="0.2">
      <c r="A6" s="2"/>
      <c r="B6" s="28"/>
      <c r="C6" s="55"/>
      <c r="D6" s="86" t="s">
        <v>169</v>
      </c>
      <c r="E6" s="95"/>
      <c r="F6" s="95"/>
      <c r="G6" s="95"/>
      <c r="H6" s="268" t="s">
        <v>36</v>
      </c>
      <c r="I6" s="269" t="s">
        <v>170</v>
      </c>
      <c r="J6" s="8"/>
    </row>
    <row r="7" spans="1:15" ht="15.75" customHeight="1" x14ac:dyDescent="0.2">
      <c r="A7" s="2"/>
      <c r="B7" s="29"/>
      <c r="C7" s="56"/>
      <c r="D7" s="92" t="s">
        <v>171</v>
      </c>
      <c r="E7" s="92"/>
      <c r="F7" s="92"/>
      <c r="G7" s="92"/>
      <c r="H7" s="270"/>
      <c r="I7" s="271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5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5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SO 01 - 1a Pol'!AE61</f>
        <v>0</v>
      </c>
      <c r="G39" s="149">
        <f>'SO 01 SO 01 - 1a Pol'!AF61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01 SO 01 - 1a Pol'!AE61</f>
        <v>0</v>
      </c>
      <c r="G40" s="155">
        <f>'SO 01 SO 01 - 1a Pol'!AF61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01 SO 01 - 1a Pol'!AE61</f>
        <v>0</v>
      </c>
      <c r="G41" s="150">
        <f>'SO 01 SO 01 - 1a Pol'!AF61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01 SO 01 - 1a Pol'!G8</f>
        <v>0</v>
      </c>
      <c r="J49" s="189" t="str">
        <f>IF(I54=0,"",I49/I54*100)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01 SO 01 - 1a Pol'!G27</f>
        <v>0</v>
      </c>
      <c r="J50" s="189" t="str">
        <f>IF(I54=0,"",I50/I54*100)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01 SO 01 - 1a Pol'!G38</f>
        <v>0</v>
      </c>
      <c r="J51" s="189" t="str">
        <f>IF(I54=0,"",I51/I54*100)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28</v>
      </c>
      <c r="G52" s="192"/>
      <c r="H52" s="192"/>
      <c r="I52" s="192">
        <f>'SO 01 SO 01 - 1a Pol'!G44</f>
        <v>0</v>
      </c>
      <c r="J52" s="189" t="str">
        <f>IF(I54=0,"",I52/I54*100)</f>
        <v/>
      </c>
    </row>
    <row r="53" spans="1:10" ht="36.75" customHeight="1" x14ac:dyDescent="0.2">
      <c r="A53" s="178"/>
      <c r="B53" s="183" t="s">
        <v>64</v>
      </c>
      <c r="C53" s="184" t="s">
        <v>30</v>
      </c>
      <c r="D53" s="185"/>
      <c r="E53" s="185"/>
      <c r="F53" s="191" t="s">
        <v>64</v>
      </c>
      <c r="G53" s="192"/>
      <c r="H53" s="192"/>
      <c r="I53" s="192">
        <f>'SO 01 SO 01 - 1a Pol'!G57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3"/>
      <c r="G54" s="194"/>
      <c r="H54" s="194"/>
      <c r="I54" s="194">
        <f>SUM(I49:I53)</f>
        <v>0</v>
      </c>
      <c r="J54" s="190">
        <f>SUM(J49:J53)</f>
        <v>0</v>
      </c>
    </row>
    <row r="55" spans="1:10" x14ac:dyDescent="0.2">
      <c r="F55" s="134"/>
      <c r="G55" s="134"/>
      <c r="H55" s="134"/>
      <c r="I55" s="134"/>
      <c r="J55" s="135"/>
    </row>
    <row r="56" spans="1:10" x14ac:dyDescent="0.2">
      <c r="F56" s="134"/>
      <c r="G56" s="134"/>
      <c r="H56" s="134"/>
      <c r="I56" s="134"/>
      <c r="J56" s="135"/>
    </row>
    <row r="57" spans="1:10" x14ac:dyDescent="0.2">
      <c r="F57" s="134"/>
      <c r="G57" s="134"/>
      <c r="H57" s="134"/>
      <c r="I57" s="134"/>
      <c r="J57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D5:G5"/>
    <mergeCell ref="D6:G6"/>
    <mergeCell ref="D7:G7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D2008-070F-4348-9A9B-23CA8E57B5A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66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67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67</v>
      </c>
      <c r="AG3" t="s">
        <v>68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69</v>
      </c>
    </row>
    <row r="5" spans="1:60" x14ac:dyDescent="0.2">
      <c r="D5" s="10"/>
    </row>
    <row r="6" spans="1:60" ht="38.25" x14ac:dyDescent="0.2">
      <c r="A6" s="207" t="s">
        <v>70</v>
      </c>
      <c r="B6" s="209" t="s">
        <v>71</v>
      </c>
      <c r="C6" s="209" t="s">
        <v>72</v>
      </c>
      <c r="D6" s="208" t="s">
        <v>73</v>
      </c>
      <c r="E6" s="207" t="s">
        <v>74</v>
      </c>
      <c r="F6" s="206" t="s">
        <v>75</v>
      </c>
      <c r="G6" s="207" t="s">
        <v>31</v>
      </c>
      <c r="H6" s="210" t="s">
        <v>32</v>
      </c>
      <c r="I6" s="210" t="s">
        <v>76</v>
      </c>
      <c r="J6" s="210" t="s">
        <v>33</v>
      </c>
      <c r="K6" s="210" t="s">
        <v>77</v>
      </c>
      <c r="L6" s="210" t="s">
        <v>78</v>
      </c>
      <c r="M6" s="210" t="s">
        <v>79</v>
      </c>
      <c r="N6" s="210" t="s">
        <v>80</v>
      </c>
      <c r="O6" s="210" t="s">
        <v>81</v>
      </c>
      <c r="P6" s="210" t="s">
        <v>82</v>
      </c>
      <c r="Q6" s="210" t="s">
        <v>83</v>
      </c>
      <c r="R6" s="210" t="s">
        <v>84</v>
      </c>
      <c r="S6" s="210" t="s">
        <v>85</v>
      </c>
      <c r="T6" s="210" t="s">
        <v>86</v>
      </c>
      <c r="U6" s="210" t="s">
        <v>87</v>
      </c>
      <c r="V6" s="210" t="s">
        <v>88</v>
      </c>
      <c r="W6" s="210" t="s">
        <v>89</v>
      </c>
      <c r="X6" s="210" t="s">
        <v>90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91</v>
      </c>
      <c r="B8" s="240" t="s">
        <v>56</v>
      </c>
      <c r="C8" s="255" t="s">
        <v>57</v>
      </c>
      <c r="D8" s="241"/>
      <c r="E8" s="242"/>
      <c r="F8" s="243"/>
      <c r="G8" s="244">
        <f>SUMIF(AG9:AG26,"&lt;&gt;NOR",G9:G26)</f>
        <v>0</v>
      </c>
      <c r="H8" s="238"/>
      <c r="I8" s="238">
        <f>SUM(I9:I26)</f>
        <v>0</v>
      </c>
      <c r="J8" s="238"/>
      <c r="K8" s="238">
        <f>SUM(K9:K26)</f>
        <v>0</v>
      </c>
      <c r="L8" s="238"/>
      <c r="M8" s="238">
        <f>SUM(M9:M26)</f>
        <v>0</v>
      </c>
      <c r="N8" s="237"/>
      <c r="O8" s="237">
        <f>SUM(O9:O26)</f>
        <v>159.44</v>
      </c>
      <c r="P8" s="237"/>
      <c r="Q8" s="237">
        <f>SUM(Q9:Q26)</f>
        <v>0</v>
      </c>
      <c r="R8" s="238"/>
      <c r="S8" s="238"/>
      <c r="T8" s="238"/>
      <c r="U8" s="238"/>
      <c r="V8" s="238">
        <f>SUM(V9:V26)</f>
        <v>4901.8999999999996</v>
      </c>
      <c r="W8" s="238"/>
      <c r="X8" s="238"/>
      <c r="AG8" t="s">
        <v>92</v>
      </c>
    </row>
    <row r="9" spans="1:60" outlineLevel="1" x14ac:dyDescent="0.2">
      <c r="A9" s="245">
        <v>1</v>
      </c>
      <c r="B9" s="246" t="s">
        <v>93</v>
      </c>
      <c r="C9" s="256" t="s">
        <v>94</v>
      </c>
      <c r="D9" s="247" t="s">
        <v>95</v>
      </c>
      <c r="E9" s="248">
        <v>136.27600000000001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96</v>
      </c>
      <c r="T9" s="231" t="s">
        <v>96</v>
      </c>
      <c r="U9" s="231">
        <v>0.64680000000000004</v>
      </c>
      <c r="V9" s="231">
        <f>ROUND(E9*U9,2)</f>
        <v>88.14</v>
      </c>
      <c r="W9" s="231"/>
      <c r="X9" s="231" t="s">
        <v>97</v>
      </c>
      <c r="Y9" s="211"/>
      <c r="Z9" s="211"/>
      <c r="AA9" s="211"/>
      <c r="AB9" s="211"/>
      <c r="AC9" s="211"/>
      <c r="AD9" s="211"/>
      <c r="AE9" s="211"/>
      <c r="AF9" s="211"/>
      <c r="AG9" s="211" t="s">
        <v>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7" t="s">
        <v>99</v>
      </c>
      <c r="D10" s="233"/>
      <c r="E10" s="234">
        <v>136.27600000000001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100</v>
      </c>
      <c r="AH10" s="211">
        <v>5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5">
        <v>2</v>
      </c>
      <c r="B11" s="246" t="s">
        <v>101</v>
      </c>
      <c r="C11" s="256" t="s">
        <v>102</v>
      </c>
      <c r="D11" s="247" t="s">
        <v>95</v>
      </c>
      <c r="E11" s="248">
        <v>136.27600000000001</v>
      </c>
      <c r="F11" s="249"/>
      <c r="G11" s="250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1"/>
      <c r="S11" s="231" t="s">
        <v>96</v>
      </c>
      <c r="T11" s="231" t="s">
        <v>96</v>
      </c>
      <c r="U11" s="231">
        <v>28.263999999999999</v>
      </c>
      <c r="V11" s="231">
        <f>ROUND(E11*U11,2)</f>
        <v>3851.7</v>
      </c>
      <c r="W11" s="231"/>
      <c r="X11" s="231" t="s">
        <v>97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98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7" t="s">
        <v>103</v>
      </c>
      <c r="D12" s="233"/>
      <c r="E12" s="234">
        <v>23.166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100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7" t="s">
        <v>104</v>
      </c>
      <c r="D13" s="233"/>
      <c r="E13" s="234">
        <v>3.4319999999999999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100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7" t="s">
        <v>105</v>
      </c>
      <c r="D14" s="233"/>
      <c r="E14" s="234">
        <v>34.667999999999999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100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7" t="s">
        <v>106</v>
      </c>
      <c r="D15" s="233"/>
      <c r="E15" s="234">
        <v>5.1360000000000001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100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7" t="s">
        <v>107</v>
      </c>
      <c r="D16" s="233"/>
      <c r="E16" s="234">
        <v>21.654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100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7" t="s">
        <v>108</v>
      </c>
      <c r="D17" s="233"/>
      <c r="E17" s="234">
        <v>3.2080000000000002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100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8" t="s">
        <v>109</v>
      </c>
      <c r="D18" s="235"/>
      <c r="E18" s="236">
        <v>91.263999999999996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100</v>
      </c>
      <c r="AH18" s="211">
        <v>1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7" t="s">
        <v>110</v>
      </c>
      <c r="D19" s="233"/>
      <c r="E19" s="234">
        <v>39.204000000000001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100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7" t="s">
        <v>111</v>
      </c>
      <c r="D20" s="233"/>
      <c r="E20" s="234">
        <v>5.8079999999999998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100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45">
        <v>3</v>
      </c>
      <c r="B21" s="246" t="s">
        <v>112</v>
      </c>
      <c r="C21" s="256" t="s">
        <v>113</v>
      </c>
      <c r="D21" s="247" t="s">
        <v>95</v>
      </c>
      <c r="E21" s="248">
        <v>136.27600000000001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96</v>
      </c>
      <c r="T21" s="231" t="s">
        <v>96</v>
      </c>
      <c r="U21" s="231">
        <v>6.3479999999999999</v>
      </c>
      <c r="V21" s="231">
        <f>ROUND(E21*U21,2)</f>
        <v>865.08</v>
      </c>
      <c r="W21" s="231"/>
      <c r="X21" s="231" t="s">
        <v>97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7" t="s">
        <v>99</v>
      </c>
      <c r="D22" s="233"/>
      <c r="E22" s="234">
        <v>136.27600000000001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100</v>
      </c>
      <c r="AH22" s="211">
        <v>5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5">
        <v>4</v>
      </c>
      <c r="B23" s="246" t="s">
        <v>114</v>
      </c>
      <c r="C23" s="256" t="s">
        <v>115</v>
      </c>
      <c r="D23" s="247" t="s">
        <v>95</v>
      </c>
      <c r="E23" s="248">
        <v>79.488</v>
      </c>
      <c r="F23" s="249"/>
      <c r="G23" s="250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2.0057999999999998</v>
      </c>
      <c r="O23" s="230">
        <f>ROUND(E23*N23,2)</f>
        <v>159.44</v>
      </c>
      <c r="P23" s="230">
        <v>0</v>
      </c>
      <c r="Q23" s="230">
        <f>ROUND(E23*P23,2)</f>
        <v>0</v>
      </c>
      <c r="R23" s="231"/>
      <c r="S23" s="231" t="s">
        <v>96</v>
      </c>
      <c r="T23" s="231" t="s">
        <v>96</v>
      </c>
      <c r="U23" s="231">
        <v>1.22</v>
      </c>
      <c r="V23" s="231">
        <f>ROUND(E23*U23,2)</f>
        <v>96.98</v>
      </c>
      <c r="W23" s="231"/>
      <c r="X23" s="231" t="s">
        <v>97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98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7" t="s">
        <v>103</v>
      </c>
      <c r="D24" s="233"/>
      <c r="E24" s="234">
        <v>23.166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100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7" t="s">
        <v>105</v>
      </c>
      <c r="D25" s="233"/>
      <c r="E25" s="234">
        <v>34.667999999999999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100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7" t="s">
        <v>107</v>
      </c>
      <c r="D26" s="233"/>
      <c r="E26" s="234">
        <v>21.654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100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39" t="s">
        <v>91</v>
      </c>
      <c r="B27" s="240" t="s">
        <v>58</v>
      </c>
      <c r="C27" s="255" t="s">
        <v>59</v>
      </c>
      <c r="D27" s="241"/>
      <c r="E27" s="242"/>
      <c r="F27" s="243"/>
      <c r="G27" s="244">
        <f>SUMIF(AG28:AG37,"&lt;&gt;NOR",G28:G37)</f>
        <v>0</v>
      </c>
      <c r="H27" s="238"/>
      <c r="I27" s="238">
        <f>SUM(I28:I37)</f>
        <v>0</v>
      </c>
      <c r="J27" s="238"/>
      <c r="K27" s="238">
        <f>SUM(K28:K37)</f>
        <v>0</v>
      </c>
      <c r="L27" s="238"/>
      <c r="M27" s="238">
        <f>SUM(M28:M37)</f>
        <v>0</v>
      </c>
      <c r="N27" s="237"/>
      <c r="O27" s="237">
        <f>SUM(O28:O37)</f>
        <v>0</v>
      </c>
      <c r="P27" s="237"/>
      <c r="Q27" s="237">
        <f>SUM(Q28:Q37)</f>
        <v>8.5300000000000011</v>
      </c>
      <c r="R27" s="238"/>
      <c r="S27" s="238"/>
      <c r="T27" s="238"/>
      <c r="U27" s="238"/>
      <c r="V27" s="238">
        <f>SUM(V28:V37)</f>
        <v>194.12</v>
      </c>
      <c r="W27" s="238"/>
      <c r="X27" s="238"/>
      <c r="AG27" t="s">
        <v>92</v>
      </c>
    </row>
    <row r="28" spans="1:60" outlineLevel="1" x14ac:dyDescent="0.2">
      <c r="A28" s="245">
        <v>5</v>
      </c>
      <c r="B28" s="246" t="s">
        <v>116</v>
      </c>
      <c r="C28" s="256" t="s">
        <v>117</v>
      </c>
      <c r="D28" s="247" t="s">
        <v>118</v>
      </c>
      <c r="E28" s="248">
        <v>110.8</v>
      </c>
      <c r="F28" s="249"/>
      <c r="G28" s="250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1"/>
      <c r="S28" s="231" t="s">
        <v>96</v>
      </c>
      <c r="T28" s="231" t="s">
        <v>96</v>
      </c>
      <c r="U28" s="231">
        <v>0.52600000000000002</v>
      </c>
      <c r="V28" s="231">
        <f>ROUND(E28*U28,2)</f>
        <v>58.28</v>
      </c>
      <c r="W28" s="231"/>
      <c r="X28" s="231" t="s">
        <v>97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98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7" t="s">
        <v>119</v>
      </c>
      <c r="D29" s="233"/>
      <c r="E29" s="234">
        <v>110.8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100</v>
      </c>
      <c r="AH29" s="211">
        <v>5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5">
        <v>6</v>
      </c>
      <c r="B30" s="246" t="s">
        <v>120</v>
      </c>
      <c r="C30" s="256" t="s">
        <v>121</v>
      </c>
      <c r="D30" s="247" t="s">
        <v>118</v>
      </c>
      <c r="E30" s="248">
        <v>110.8</v>
      </c>
      <c r="F30" s="249"/>
      <c r="G30" s="250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0</v>
      </c>
      <c r="O30" s="230">
        <f>ROUND(E30*N30,2)</f>
        <v>0</v>
      </c>
      <c r="P30" s="230">
        <v>6.3E-2</v>
      </c>
      <c r="Q30" s="230">
        <f>ROUND(E30*P30,2)</f>
        <v>6.98</v>
      </c>
      <c r="R30" s="231"/>
      <c r="S30" s="231" t="s">
        <v>96</v>
      </c>
      <c r="T30" s="231" t="s">
        <v>96</v>
      </c>
      <c r="U30" s="231">
        <v>1.006</v>
      </c>
      <c r="V30" s="231">
        <f>ROUND(E30*U30,2)</f>
        <v>111.46</v>
      </c>
      <c r="W30" s="231"/>
      <c r="X30" s="231" t="s">
        <v>97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98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122</v>
      </c>
      <c r="D31" s="251"/>
      <c r="E31" s="251"/>
      <c r="F31" s="251"/>
      <c r="G31" s="25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123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0" t="s">
        <v>124</v>
      </c>
      <c r="D32" s="252"/>
      <c r="E32" s="252"/>
      <c r="F32" s="252"/>
      <c r="G32" s="252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123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0" t="s">
        <v>125</v>
      </c>
      <c r="D33" s="252"/>
      <c r="E33" s="252"/>
      <c r="F33" s="252"/>
      <c r="G33" s="252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123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0" t="s">
        <v>126</v>
      </c>
      <c r="D34" s="252"/>
      <c r="E34" s="252"/>
      <c r="F34" s="252"/>
      <c r="G34" s="252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123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7" t="s">
        <v>127</v>
      </c>
      <c r="D35" s="233"/>
      <c r="E35" s="234">
        <v>110.8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100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5">
        <v>7</v>
      </c>
      <c r="B36" s="246" t="s">
        <v>128</v>
      </c>
      <c r="C36" s="256" t="s">
        <v>129</v>
      </c>
      <c r="D36" s="247" t="s">
        <v>118</v>
      </c>
      <c r="E36" s="248">
        <v>110.8</v>
      </c>
      <c r="F36" s="249"/>
      <c r="G36" s="250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0</v>
      </c>
      <c r="O36" s="230">
        <f>ROUND(E36*N36,2)</f>
        <v>0</v>
      </c>
      <c r="P36" s="230">
        <v>1.4E-2</v>
      </c>
      <c r="Q36" s="230">
        <f>ROUND(E36*P36,2)</f>
        <v>1.55</v>
      </c>
      <c r="R36" s="231"/>
      <c r="S36" s="231" t="s">
        <v>96</v>
      </c>
      <c r="T36" s="231" t="s">
        <v>96</v>
      </c>
      <c r="U36" s="231">
        <v>0.22</v>
      </c>
      <c r="V36" s="231">
        <f>ROUND(E36*U36,2)</f>
        <v>24.38</v>
      </c>
      <c r="W36" s="231"/>
      <c r="X36" s="231" t="s">
        <v>97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98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7" t="s">
        <v>119</v>
      </c>
      <c r="D37" s="233"/>
      <c r="E37" s="234">
        <v>110.8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100</v>
      </c>
      <c r="AH37" s="211">
        <v>5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39" t="s">
        <v>91</v>
      </c>
      <c r="B38" s="240" t="s">
        <v>60</v>
      </c>
      <c r="C38" s="255" t="s">
        <v>61</v>
      </c>
      <c r="D38" s="241"/>
      <c r="E38" s="242"/>
      <c r="F38" s="243"/>
      <c r="G38" s="244">
        <f>SUMIF(AG39:AG43,"&lt;&gt;NOR",G39:G43)</f>
        <v>0</v>
      </c>
      <c r="H38" s="238"/>
      <c r="I38" s="238">
        <f>SUM(I39:I43)</f>
        <v>0</v>
      </c>
      <c r="J38" s="238"/>
      <c r="K38" s="238">
        <f>SUM(K39:K43)</f>
        <v>0</v>
      </c>
      <c r="L38" s="238"/>
      <c r="M38" s="238">
        <f>SUM(M39:M43)</f>
        <v>0</v>
      </c>
      <c r="N38" s="237"/>
      <c r="O38" s="237">
        <f>SUM(O39:O43)</f>
        <v>0</v>
      </c>
      <c r="P38" s="237"/>
      <c r="Q38" s="237">
        <f>SUM(Q39:Q43)</f>
        <v>0.18000000000000002</v>
      </c>
      <c r="R38" s="238"/>
      <c r="S38" s="238"/>
      <c r="T38" s="238"/>
      <c r="U38" s="238"/>
      <c r="V38" s="238">
        <f>SUM(V39:V43)</f>
        <v>208.07999999999998</v>
      </c>
      <c r="W38" s="238"/>
      <c r="X38" s="238"/>
      <c r="AG38" t="s">
        <v>92</v>
      </c>
    </row>
    <row r="39" spans="1:60" outlineLevel="1" x14ac:dyDescent="0.2">
      <c r="A39" s="245">
        <v>8</v>
      </c>
      <c r="B39" s="246" t="s">
        <v>130</v>
      </c>
      <c r="C39" s="256" t="s">
        <v>131</v>
      </c>
      <c r="D39" s="247" t="s">
        <v>132</v>
      </c>
      <c r="E39" s="248">
        <v>13.77</v>
      </c>
      <c r="F39" s="249"/>
      <c r="G39" s="250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0">
        <v>0</v>
      </c>
      <c r="O39" s="230">
        <f>ROUND(E39*N39,2)</f>
        <v>0</v>
      </c>
      <c r="P39" s="230">
        <v>4.6000000000000001E-4</v>
      </c>
      <c r="Q39" s="230">
        <f>ROUND(E39*P39,2)</f>
        <v>0.01</v>
      </c>
      <c r="R39" s="231"/>
      <c r="S39" s="231" t="s">
        <v>96</v>
      </c>
      <c r="T39" s="231" t="s">
        <v>96</v>
      </c>
      <c r="U39" s="231">
        <v>2.25</v>
      </c>
      <c r="V39" s="231">
        <f>ROUND(E39*U39,2)</f>
        <v>30.98</v>
      </c>
      <c r="W39" s="231"/>
      <c r="X39" s="231" t="s">
        <v>97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98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28"/>
      <c r="B40" s="229"/>
      <c r="C40" s="257" t="s">
        <v>133</v>
      </c>
      <c r="D40" s="233"/>
      <c r="E40" s="234">
        <v>13.77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100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5">
        <v>9</v>
      </c>
      <c r="B41" s="246" t="s">
        <v>134</v>
      </c>
      <c r="C41" s="256" t="s">
        <v>135</v>
      </c>
      <c r="D41" s="247" t="s">
        <v>132</v>
      </c>
      <c r="E41" s="248">
        <v>77</v>
      </c>
      <c r="F41" s="249"/>
      <c r="G41" s="250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0</v>
      </c>
      <c r="O41" s="230">
        <f>ROUND(E41*N41,2)</f>
        <v>0</v>
      </c>
      <c r="P41" s="230">
        <v>2.2599999999999999E-3</v>
      </c>
      <c r="Q41" s="230">
        <f>ROUND(E41*P41,2)</f>
        <v>0.17</v>
      </c>
      <c r="R41" s="231"/>
      <c r="S41" s="231" t="s">
        <v>96</v>
      </c>
      <c r="T41" s="231" t="s">
        <v>96</v>
      </c>
      <c r="U41" s="231">
        <v>2.2999999999999998</v>
      </c>
      <c r="V41" s="231">
        <f>ROUND(E41*U41,2)</f>
        <v>177.1</v>
      </c>
      <c r="W41" s="231"/>
      <c r="X41" s="231" t="s">
        <v>97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98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9" t="s">
        <v>136</v>
      </c>
      <c r="D42" s="251"/>
      <c r="E42" s="251"/>
      <c r="F42" s="251"/>
      <c r="G42" s="25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123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7" t="s">
        <v>137</v>
      </c>
      <c r="D43" s="233"/>
      <c r="E43" s="234">
        <v>77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100</v>
      </c>
      <c r="AH43" s="211">
        <v>5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39" t="s">
        <v>91</v>
      </c>
      <c r="B44" s="240" t="s">
        <v>62</v>
      </c>
      <c r="C44" s="255" t="s">
        <v>63</v>
      </c>
      <c r="D44" s="241"/>
      <c r="E44" s="242"/>
      <c r="F44" s="243"/>
      <c r="G44" s="244">
        <f>SUMIF(AG45:AG56,"&lt;&gt;NOR",G45:G56)</f>
        <v>0</v>
      </c>
      <c r="H44" s="238"/>
      <c r="I44" s="238">
        <f>SUM(I45:I56)</f>
        <v>0</v>
      </c>
      <c r="J44" s="238"/>
      <c r="K44" s="238">
        <f>SUM(K45:K56)</f>
        <v>0</v>
      </c>
      <c r="L44" s="238"/>
      <c r="M44" s="238">
        <f>SUM(M45:M56)</f>
        <v>0</v>
      </c>
      <c r="N44" s="237"/>
      <c r="O44" s="237">
        <f>SUM(O45:O56)</f>
        <v>0</v>
      </c>
      <c r="P44" s="237"/>
      <c r="Q44" s="237">
        <f>SUM(Q45:Q56)</f>
        <v>0</v>
      </c>
      <c r="R44" s="238"/>
      <c r="S44" s="238"/>
      <c r="T44" s="238"/>
      <c r="U44" s="238"/>
      <c r="V44" s="238">
        <f>SUM(V45:V56)</f>
        <v>0</v>
      </c>
      <c r="W44" s="238"/>
      <c r="X44" s="238"/>
      <c r="AG44" t="s">
        <v>92</v>
      </c>
    </row>
    <row r="45" spans="1:60" ht="22.5" outlineLevel="1" x14ac:dyDescent="0.2">
      <c r="A45" s="245">
        <v>10</v>
      </c>
      <c r="B45" s="246" t="s">
        <v>138</v>
      </c>
      <c r="C45" s="256" t="s">
        <v>139</v>
      </c>
      <c r="D45" s="247" t="s">
        <v>140</v>
      </c>
      <c r="E45" s="248">
        <v>3</v>
      </c>
      <c r="F45" s="249"/>
      <c r="G45" s="250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1"/>
      <c r="S45" s="231" t="s">
        <v>141</v>
      </c>
      <c r="T45" s="231" t="s">
        <v>142</v>
      </c>
      <c r="U45" s="231">
        <v>0</v>
      </c>
      <c r="V45" s="231">
        <f>ROUND(E45*U45,2)</f>
        <v>0</v>
      </c>
      <c r="W45" s="231"/>
      <c r="X45" s="231" t="s">
        <v>97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98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45" outlineLevel="1" x14ac:dyDescent="0.2">
      <c r="A46" s="228"/>
      <c r="B46" s="229"/>
      <c r="C46" s="259" t="s">
        <v>143</v>
      </c>
      <c r="D46" s="251"/>
      <c r="E46" s="251"/>
      <c r="F46" s="251"/>
      <c r="G46" s="25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123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53" t="str">
        <f>C46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5">
        <v>11</v>
      </c>
      <c r="B47" s="246" t="s">
        <v>144</v>
      </c>
      <c r="C47" s="256" t="s">
        <v>145</v>
      </c>
      <c r="D47" s="247" t="s">
        <v>146</v>
      </c>
      <c r="E47" s="248">
        <v>277</v>
      </c>
      <c r="F47" s="249"/>
      <c r="G47" s="250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1"/>
      <c r="S47" s="231" t="s">
        <v>141</v>
      </c>
      <c r="T47" s="231" t="s">
        <v>142</v>
      </c>
      <c r="U47" s="231">
        <v>0</v>
      </c>
      <c r="V47" s="231">
        <f>ROUND(E47*U47,2)</f>
        <v>0</v>
      </c>
      <c r="W47" s="231"/>
      <c r="X47" s="231" t="s">
        <v>97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98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45" outlineLevel="1" x14ac:dyDescent="0.2">
      <c r="A48" s="228"/>
      <c r="B48" s="229"/>
      <c r="C48" s="259" t="s">
        <v>147</v>
      </c>
      <c r="D48" s="251"/>
      <c r="E48" s="251"/>
      <c r="F48" s="251"/>
      <c r="G48" s="25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123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53" t="str">
        <f>C48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48" s="211"/>
      <c r="BC48" s="211"/>
      <c r="BD48" s="211"/>
      <c r="BE48" s="211"/>
      <c r="BF48" s="211"/>
      <c r="BG48" s="211"/>
      <c r="BH48" s="211"/>
    </row>
    <row r="49" spans="1:60" ht="45" outlineLevel="1" x14ac:dyDescent="0.2">
      <c r="A49" s="228"/>
      <c r="B49" s="229"/>
      <c r="C49" s="257" t="s">
        <v>148</v>
      </c>
      <c r="D49" s="233"/>
      <c r="E49" s="234">
        <v>277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100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5">
        <v>12</v>
      </c>
      <c r="B50" s="246" t="s">
        <v>149</v>
      </c>
      <c r="C50" s="256" t="s">
        <v>150</v>
      </c>
      <c r="D50" s="247" t="s">
        <v>140</v>
      </c>
      <c r="E50" s="248">
        <v>77</v>
      </c>
      <c r="F50" s="249"/>
      <c r="G50" s="250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1"/>
      <c r="S50" s="231" t="s">
        <v>141</v>
      </c>
      <c r="T50" s="231" t="s">
        <v>142</v>
      </c>
      <c r="U50" s="231">
        <v>0</v>
      </c>
      <c r="V50" s="231">
        <f>ROUND(E50*U50,2)</f>
        <v>0</v>
      </c>
      <c r="W50" s="231"/>
      <c r="X50" s="231" t="s">
        <v>97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98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45" outlineLevel="1" x14ac:dyDescent="0.2">
      <c r="A51" s="228"/>
      <c r="B51" s="229"/>
      <c r="C51" s="259" t="s">
        <v>151</v>
      </c>
      <c r="D51" s="251"/>
      <c r="E51" s="251"/>
      <c r="F51" s="251"/>
      <c r="G51" s="25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123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53" t="str">
        <f>C51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7" t="s">
        <v>152</v>
      </c>
      <c r="D52" s="233"/>
      <c r="E52" s="234">
        <v>49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100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7" t="s">
        <v>153</v>
      </c>
      <c r="D53" s="233"/>
      <c r="E53" s="234">
        <v>28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100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5">
        <v>13</v>
      </c>
      <c r="B54" s="246" t="s">
        <v>154</v>
      </c>
      <c r="C54" s="256" t="s">
        <v>155</v>
      </c>
      <c r="D54" s="247" t="s">
        <v>146</v>
      </c>
      <c r="E54" s="248">
        <v>31.8</v>
      </c>
      <c r="F54" s="249"/>
      <c r="G54" s="250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1"/>
      <c r="S54" s="231" t="s">
        <v>141</v>
      </c>
      <c r="T54" s="231" t="s">
        <v>142</v>
      </c>
      <c r="U54" s="231">
        <v>0</v>
      </c>
      <c r="V54" s="231">
        <f>ROUND(E54*U54,2)</f>
        <v>0</v>
      </c>
      <c r="W54" s="231"/>
      <c r="X54" s="231" t="s">
        <v>97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98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9" t="s">
        <v>156</v>
      </c>
      <c r="D55" s="251"/>
      <c r="E55" s="251"/>
      <c r="F55" s="251"/>
      <c r="G55" s="25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33.75" outlineLevel="1" x14ac:dyDescent="0.2">
      <c r="A56" s="228"/>
      <c r="B56" s="229"/>
      <c r="C56" s="257" t="s">
        <v>157</v>
      </c>
      <c r="D56" s="233"/>
      <c r="E56" s="234">
        <v>31.8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100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239" t="s">
        <v>91</v>
      </c>
      <c r="B57" s="240" t="s">
        <v>64</v>
      </c>
      <c r="C57" s="255" t="s">
        <v>30</v>
      </c>
      <c r="D57" s="241"/>
      <c r="E57" s="242"/>
      <c r="F57" s="243"/>
      <c r="G57" s="244">
        <f>SUMIF(AG58:AG59,"&lt;&gt;NOR",G58:G59)</f>
        <v>0</v>
      </c>
      <c r="H57" s="238"/>
      <c r="I57" s="238">
        <f>SUM(I58:I59)</f>
        <v>0</v>
      </c>
      <c r="J57" s="238"/>
      <c r="K57" s="238">
        <f>SUM(K58:K59)</f>
        <v>0</v>
      </c>
      <c r="L57" s="238"/>
      <c r="M57" s="238">
        <f>SUM(M58:M59)</f>
        <v>0</v>
      </c>
      <c r="N57" s="237"/>
      <c r="O57" s="237">
        <f>SUM(O58:O59)</f>
        <v>0</v>
      </c>
      <c r="P57" s="237"/>
      <c r="Q57" s="237">
        <f>SUM(Q58:Q59)</f>
        <v>0</v>
      </c>
      <c r="R57" s="238"/>
      <c r="S57" s="238"/>
      <c r="T57" s="238"/>
      <c r="U57" s="238"/>
      <c r="V57" s="238">
        <f>SUM(V58:V59)</f>
        <v>0</v>
      </c>
      <c r="W57" s="238"/>
      <c r="X57" s="238"/>
      <c r="AG57" t="s">
        <v>92</v>
      </c>
    </row>
    <row r="58" spans="1:60" outlineLevel="1" x14ac:dyDescent="0.2">
      <c r="A58" s="245">
        <v>14</v>
      </c>
      <c r="B58" s="246" t="s">
        <v>158</v>
      </c>
      <c r="C58" s="256" t="s">
        <v>159</v>
      </c>
      <c r="D58" s="247" t="s">
        <v>0</v>
      </c>
      <c r="E58" s="248">
        <v>2.4</v>
      </c>
      <c r="F58" s="249"/>
      <c r="G58" s="250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1"/>
      <c r="S58" s="231" t="s">
        <v>96</v>
      </c>
      <c r="T58" s="231" t="s">
        <v>142</v>
      </c>
      <c r="U58" s="231">
        <v>0</v>
      </c>
      <c r="V58" s="231">
        <f>ROUND(E58*U58,2)</f>
        <v>0</v>
      </c>
      <c r="W58" s="231"/>
      <c r="X58" s="231" t="s">
        <v>160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161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9" t="s">
        <v>162</v>
      </c>
      <c r="D59" s="251"/>
      <c r="E59" s="251"/>
      <c r="F59" s="251"/>
      <c r="G59" s="25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123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3"/>
      <c r="B60" s="4"/>
      <c r="C60" s="261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E60">
        <v>15</v>
      </c>
      <c r="AF60">
        <v>21</v>
      </c>
      <c r="AG60" t="s">
        <v>78</v>
      </c>
    </row>
    <row r="61" spans="1:60" x14ac:dyDescent="0.2">
      <c r="A61" s="214"/>
      <c r="B61" s="215" t="s">
        <v>31</v>
      </c>
      <c r="C61" s="262"/>
      <c r="D61" s="216"/>
      <c r="E61" s="217"/>
      <c r="F61" s="217"/>
      <c r="G61" s="254">
        <f>G8+G27+G38+G44+G57</f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E61">
        <f>SUMIF(L7:L59,AE60,G7:G59)</f>
        <v>0</v>
      </c>
      <c r="AF61">
        <f>SUMIF(L7:L59,AF60,G7:G59)</f>
        <v>0</v>
      </c>
      <c r="AG61" t="s">
        <v>163</v>
      </c>
    </row>
    <row r="62" spans="1:60" x14ac:dyDescent="0.2">
      <c r="A62" s="3"/>
      <c r="B62" s="4"/>
      <c r="C62" s="261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3"/>
      <c r="B63" s="4"/>
      <c r="C63" s="261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18" t="s">
        <v>164</v>
      </c>
      <c r="B64" s="218"/>
      <c r="C64" s="263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19"/>
      <c r="B65" s="220"/>
      <c r="C65" s="264"/>
      <c r="D65" s="220"/>
      <c r="E65" s="220"/>
      <c r="F65" s="220"/>
      <c r="G65" s="22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G65" t="s">
        <v>165</v>
      </c>
    </row>
    <row r="66" spans="1:33" x14ac:dyDescent="0.2">
      <c r="A66" s="222"/>
      <c r="B66" s="223"/>
      <c r="C66" s="265"/>
      <c r="D66" s="223"/>
      <c r="E66" s="223"/>
      <c r="F66" s="223"/>
      <c r="G66" s="224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22"/>
      <c r="B67" s="223"/>
      <c r="C67" s="265"/>
      <c r="D67" s="223"/>
      <c r="E67" s="223"/>
      <c r="F67" s="223"/>
      <c r="G67" s="224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22"/>
      <c r="B68" s="223"/>
      <c r="C68" s="265"/>
      <c r="D68" s="223"/>
      <c r="E68" s="223"/>
      <c r="F68" s="223"/>
      <c r="G68" s="224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25"/>
      <c r="B69" s="226"/>
      <c r="C69" s="266"/>
      <c r="D69" s="226"/>
      <c r="E69" s="226"/>
      <c r="F69" s="226"/>
      <c r="G69" s="227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3"/>
      <c r="B70" s="4"/>
      <c r="C70" s="261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C71" s="267"/>
      <c r="D71" s="10"/>
      <c r="AG71" t="s">
        <v>166</v>
      </c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42:G42"/>
    <mergeCell ref="C46:G46"/>
    <mergeCell ref="C48:G48"/>
    <mergeCell ref="C51:G51"/>
    <mergeCell ref="C55:G55"/>
    <mergeCell ref="C59:G59"/>
    <mergeCell ref="A1:G1"/>
    <mergeCell ref="C2:G2"/>
    <mergeCell ref="C3:G3"/>
    <mergeCell ref="C4:G4"/>
    <mergeCell ref="A64:C64"/>
    <mergeCell ref="A65:G69"/>
    <mergeCell ref="C31:G31"/>
    <mergeCell ref="C32:G32"/>
    <mergeCell ref="C33:G33"/>
    <mergeCell ref="C34:G3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01 - 1a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01 - 1a Pol'!Názvy_tisku</vt:lpstr>
      <vt:lpstr>oadresa</vt:lpstr>
      <vt:lpstr>Stavba!Objednatel</vt:lpstr>
      <vt:lpstr>Stavba!Objekt</vt:lpstr>
      <vt:lpstr>'SO 01 SO 01 - 1a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2023-02-24T13:24:16Z</dcterms:modified>
</cp:coreProperties>
</file>