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Malínek\Kino OKO\R2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Zdravotechnické inst..." sheetId="3" r:id="rId3"/>
    <sheet name="03 - Elektroinstalace" sheetId="4" r:id="rId4"/>
    <sheet name="04 - AV technika" sheetId="5" r:id="rId5"/>
    <sheet name="05 - Vzduchotechnika" sheetId="6" r:id="rId6"/>
    <sheet name="06 - Vytápění" sheetId="7" r:id="rId7"/>
    <sheet name="07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Architektonicko stav...'!$C$136:$K$1378</definedName>
    <definedName name="_xlnm.Print_Area" localSheetId="1">'01 - Architektonicko stav...'!$C$4:$J$76,'01 - Architektonicko stav...'!$C$82:$J$118,'01 - Architektonicko stav...'!$C$124:$K$1378</definedName>
    <definedName name="_xlnm.Print_Titles" localSheetId="1">'01 - Architektonicko stav...'!$136:$136</definedName>
    <definedName name="_xlnm._FilterDatabase" localSheetId="2" hidden="1">'02 - Zdravotechnické inst...'!$C$124:$K$312</definedName>
    <definedName name="_xlnm.Print_Area" localSheetId="2">'02 - Zdravotechnické inst...'!$C$4:$J$76,'02 - Zdravotechnické inst...'!$C$82:$J$106,'02 - Zdravotechnické inst...'!$C$112:$K$312</definedName>
    <definedName name="_xlnm.Print_Titles" localSheetId="2">'02 - Zdravotechnické inst...'!$124:$124</definedName>
    <definedName name="_xlnm._FilterDatabase" localSheetId="3" hidden="1">'03 - Elektroinstalace'!$C$128:$K$277</definedName>
    <definedName name="_xlnm.Print_Area" localSheetId="3">'03 - Elektroinstalace'!$C$4:$J$76,'03 - Elektroinstalace'!$C$82:$J$110,'03 - Elektroinstalace'!$C$116:$K$277</definedName>
    <definedName name="_xlnm.Print_Titles" localSheetId="3">'03 - Elektroinstalace'!$128:$128</definedName>
    <definedName name="_xlnm._FilterDatabase" localSheetId="4" hidden="1">'04 - AV technika'!$C$120:$K$154</definedName>
    <definedName name="_xlnm.Print_Area" localSheetId="4">'04 - AV technika'!$C$4:$J$76,'04 - AV technika'!$C$82:$J$102,'04 - AV technika'!$C$108:$K$154</definedName>
    <definedName name="_xlnm.Print_Titles" localSheetId="4">'04 - AV technika'!$120:$120</definedName>
    <definedName name="_xlnm._FilterDatabase" localSheetId="5" hidden="1">'05 - Vzduchotechnika'!$C$128:$K$205</definedName>
    <definedName name="_xlnm.Print_Area" localSheetId="5">'05 - Vzduchotechnika'!$C$4:$J$76,'05 - Vzduchotechnika'!$C$82:$J$110,'05 - Vzduchotechnika'!$C$116:$K$205</definedName>
    <definedName name="_xlnm.Print_Titles" localSheetId="5">'05 - Vzduchotechnika'!$128:$128</definedName>
    <definedName name="_xlnm._FilterDatabase" localSheetId="6" hidden="1">'06 - Vytápění'!$C$122:$K$201</definedName>
    <definedName name="_xlnm.Print_Area" localSheetId="6">'06 - Vytápění'!$C$4:$J$76,'06 - Vytápění'!$C$82:$J$104,'06 - Vytápění'!$C$110:$K$201</definedName>
    <definedName name="_xlnm.Print_Titles" localSheetId="6">'06 - Vytápění'!$122:$122</definedName>
    <definedName name="_xlnm._FilterDatabase" localSheetId="7" hidden="1">'07 - Vedlejší rozpočtové ...'!$C$119:$K$134</definedName>
    <definedName name="_xlnm.Print_Area" localSheetId="7">'07 - Vedlejší rozpočtové ...'!$C$4:$J$76,'07 - Vedlejší rozpočtové ...'!$C$82:$J$101,'07 - Vedlejší rozpočtové ...'!$C$107:$K$134</definedName>
    <definedName name="_xlnm.Print_Titles" localSheetId="7">'07 - Vedlejší rozpočtové 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7" r="J37"/>
  <c r="J36"/>
  <c i="1" r="AY100"/>
  <c i="7" r="J35"/>
  <c i="1" r="AX100"/>
  <c i="7"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6" r="J37"/>
  <c r="J36"/>
  <c i="1" r="AY99"/>
  <c i="6" r="J35"/>
  <c i="1" r="AX99"/>
  <c i="6"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5" r="J37"/>
  <c r="J36"/>
  <c i="1" r="AY98"/>
  <c i="5" r="J35"/>
  <c i="1" r="AX98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4" r="J158"/>
  <c r="J37"/>
  <c r="J36"/>
  <c i="1" r="AY97"/>
  <c i="4" r="J35"/>
  <c i="1" r="AX97"/>
  <c i="4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J102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3" r="J37"/>
  <c r="J36"/>
  <c i="1" r="AY96"/>
  <c i="3" r="J35"/>
  <c i="1" r="AX96"/>
  <c i="3" r="BI307"/>
  <c r="BH307"/>
  <c r="BG307"/>
  <c r="BF307"/>
  <c r="T307"/>
  <c r="T306"/>
  <c r="R307"/>
  <c r="R306"/>
  <c r="P307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2" r="J37"/>
  <c r="J36"/>
  <c i="1" r="AY95"/>
  <c i="2" r="J35"/>
  <c i="1" r="AX95"/>
  <c i="2" r="BI1374"/>
  <c r="BH1374"/>
  <c r="BG1374"/>
  <c r="BF1374"/>
  <c r="T1374"/>
  <c r="R1374"/>
  <c r="P1374"/>
  <c r="BI1369"/>
  <c r="BH1369"/>
  <c r="BG1369"/>
  <c r="BF1369"/>
  <c r="T1369"/>
  <c r="R1369"/>
  <c r="P1369"/>
  <c r="BI1364"/>
  <c r="BH1364"/>
  <c r="BG1364"/>
  <c r="BF1364"/>
  <c r="T1364"/>
  <c r="R1364"/>
  <c r="P1364"/>
  <c r="BI1359"/>
  <c r="BH1359"/>
  <c r="BG1359"/>
  <c r="BF1359"/>
  <c r="T1359"/>
  <c r="R1359"/>
  <c r="P1359"/>
  <c r="BI1353"/>
  <c r="BH1353"/>
  <c r="BG1353"/>
  <c r="BF1353"/>
  <c r="T1353"/>
  <c r="R1353"/>
  <c r="P1353"/>
  <c r="BI1348"/>
  <c r="BH1348"/>
  <c r="BG1348"/>
  <c r="BF1348"/>
  <c r="T1348"/>
  <c r="R1348"/>
  <c r="P1348"/>
  <c r="BI1346"/>
  <c r="BH1346"/>
  <c r="BG1346"/>
  <c r="BF1346"/>
  <c r="T1346"/>
  <c r="R1346"/>
  <c r="P1346"/>
  <c r="BI1329"/>
  <c r="BH1329"/>
  <c r="BG1329"/>
  <c r="BF1329"/>
  <c r="T1329"/>
  <c r="R1329"/>
  <c r="P1329"/>
  <c r="BI1328"/>
  <c r="BH1328"/>
  <c r="BG1328"/>
  <c r="BF1328"/>
  <c r="T1328"/>
  <c r="R1328"/>
  <c r="P1328"/>
  <c r="BI1327"/>
  <c r="BH1327"/>
  <c r="BG1327"/>
  <c r="BF1327"/>
  <c r="T1327"/>
  <c r="R1327"/>
  <c r="P1327"/>
  <c r="BI1322"/>
  <c r="BH1322"/>
  <c r="BG1322"/>
  <c r="BF1322"/>
  <c r="T1322"/>
  <c r="R1322"/>
  <c r="P1322"/>
  <c r="BI1306"/>
  <c r="BH1306"/>
  <c r="BG1306"/>
  <c r="BF1306"/>
  <c r="T1306"/>
  <c r="R1306"/>
  <c r="P1306"/>
  <c r="BI1294"/>
  <c r="BH1294"/>
  <c r="BG1294"/>
  <c r="BF1294"/>
  <c r="T1294"/>
  <c r="R1294"/>
  <c r="P1294"/>
  <c r="BI1284"/>
  <c r="BH1284"/>
  <c r="BG1284"/>
  <c r="BF1284"/>
  <c r="T1284"/>
  <c r="R1284"/>
  <c r="P1284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8"/>
  <c r="BH1268"/>
  <c r="BG1268"/>
  <c r="BF1268"/>
  <c r="T1268"/>
  <c r="R1268"/>
  <c r="P1268"/>
  <c r="BI1263"/>
  <c r="BH1263"/>
  <c r="BG1263"/>
  <c r="BF1263"/>
  <c r="T1263"/>
  <c r="R1263"/>
  <c r="P1263"/>
  <c r="BI1261"/>
  <c r="BH1261"/>
  <c r="BG1261"/>
  <c r="BF1261"/>
  <c r="T1261"/>
  <c r="R1261"/>
  <c r="P1261"/>
  <c r="BI1251"/>
  <c r="BH1251"/>
  <c r="BG1251"/>
  <c r="BF1251"/>
  <c r="T1251"/>
  <c r="R1251"/>
  <c r="P1251"/>
  <c r="BI1246"/>
  <c r="BH1246"/>
  <c r="BG1246"/>
  <c r="BF1246"/>
  <c r="T1246"/>
  <c r="R1246"/>
  <c r="P1246"/>
  <c r="BI1238"/>
  <c r="BH1238"/>
  <c r="BG1238"/>
  <c r="BF1238"/>
  <c r="T1238"/>
  <c r="R1238"/>
  <c r="P1238"/>
  <c r="BI1233"/>
  <c r="BH1233"/>
  <c r="BG1233"/>
  <c r="BF1233"/>
  <c r="T1233"/>
  <c r="R1233"/>
  <c r="P1233"/>
  <c r="BI1227"/>
  <c r="BH1227"/>
  <c r="BG1227"/>
  <c r="BF1227"/>
  <c r="T1227"/>
  <c r="R1227"/>
  <c r="P1227"/>
  <c r="BI1222"/>
  <c r="BH1222"/>
  <c r="BG1222"/>
  <c r="BF1222"/>
  <c r="T1222"/>
  <c r="R1222"/>
  <c r="P1222"/>
  <c r="BI1220"/>
  <c r="BH1220"/>
  <c r="BG1220"/>
  <c r="BF1220"/>
  <c r="T1220"/>
  <c r="R1220"/>
  <c r="P1220"/>
  <c r="BI1208"/>
  <c r="BH1208"/>
  <c r="BG1208"/>
  <c r="BF1208"/>
  <c r="T1208"/>
  <c r="R1208"/>
  <c r="P1208"/>
  <c r="BI1203"/>
  <c r="BH1203"/>
  <c r="BG1203"/>
  <c r="BF1203"/>
  <c r="T1203"/>
  <c r="R1203"/>
  <c r="P1203"/>
  <c r="BI1202"/>
  <c r="BH1202"/>
  <c r="BG1202"/>
  <c r="BF1202"/>
  <c r="T1202"/>
  <c r="R1202"/>
  <c r="P1202"/>
  <c r="BI1197"/>
  <c r="BH1197"/>
  <c r="BG1197"/>
  <c r="BF1197"/>
  <c r="T1197"/>
  <c r="R1197"/>
  <c r="P1197"/>
  <c r="BI1187"/>
  <c r="BH1187"/>
  <c r="BG1187"/>
  <c r="BF1187"/>
  <c r="T1187"/>
  <c r="R1187"/>
  <c r="P1187"/>
  <c r="BI1182"/>
  <c r="BH1182"/>
  <c r="BG1182"/>
  <c r="BF1182"/>
  <c r="T1182"/>
  <c r="R1182"/>
  <c r="P1182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53"/>
  <c r="BH1153"/>
  <c r="BG1153"/>
  <c r="BF1153"/>
  <c r="T1153"/>
  <c r="R1153"/>
  <c r="P1153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27"/>
  <c r="BH1127"/>
  <c r="BG1127"/>
  <c r="BF1127"/>
  <c r="T1127"/>
  <c r="R1127"/>
  <c r="P1127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0"/>
  <c r="BH1110"/>
  <c r="BG1110"/>
  <c r="BF1110"/>
  <c r="T1110"/>
  <c r="R1110"/>
  <c r="P1110"/>
  <c r="BI1105"/>
  <c r="BH1105"/>
  <c r="BG1105"/>
  <c r="BF1105"/>
  <c r="T1105"/>
  <c r="R1105"/>
  <c r="P1105"/>
  <c r="BI1100"/>
  <c r="BH1100"/>
  <c r="BG1100"/>
  <c r="BF1100"/>
  <c r="T1100"/>
  <c r="R1100"/>
  <c r="P1100"/>
  <c r="BI1094"/>
  <c r="BH1094"/>
  <c r="BG1094"/>
  <c r="BF1094"/>
  <c r="T1094"/>
  <c r="R1094"/>
  <c r="P1094"/>
  <c r="BI1088"/>
  <c r="BH1088"/>
  <c r="BG1088"/>
  <c r="BF1088"/>
  <c r="T1088"/>
  <c r="R1088"/>
  <c r="P1088"/>
  <c r="BI1082"/>
  <c r="BH1082"/>
  <c r="BG1082"/>
  <c r="BF1082"/>
  <c r="T1082"/>
  <c r="R1082"/>
  <c r="P1082"/>
  <c r="BI1076"/>
  <c r="BH1076"/>
  <c r="BG1076"/>
  <c r="BF1076"/>
  <c r="T1076"/>
  <c r="R1076"/>
  <c r="P1076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0"/>
  <c r="BH1050"/>
  <c r="BG1050"/>
  <c r="BF1050"/>
  <c r="T1050"/>
  <c r="R1050"/>
  <c r="P1050"/>
  <c r="BI1048"/>
  <c r="BH1048"/>
  <c r="BG1048"/>
  <c r="BF1048"/>
  <c r="T1048"/>
  <c r="R1048"/>
  <c r="P1048"/>
  <c r="BI1043"/>
  <c r="BH1043"/>
  <c r="BG1043"/>
  <c r="BF1043"/>
  <c r="T1043"/>
  <c r="R1043"/>
  <c r="P1043"/>
  <c r="BI1038"/>
  <c r="BH1038"/>
  <c r="BG1038"/>
  <c r="BF1038"/>
  <c r="T1038"/>
  <c r="R1038"/>
  <c r="P1038"/>
  <c r="BI1033"/>
  <c r="BH1033"/>
  <c r="BG1033"/>
  <c r="BF1033"/>
  <c r="T1033"/>
  <c r="R1033"/>
  <c r="P1033"/>
  <c r="BI1028"/>
  <c r="BH1028"/>
  <c r="BG1028"/>
  <c r="BF1028"/>
  <c r="T1028"/>
  <c r="R1028"/>
  <c r="P1028"/>
  <c r="BI1023"/>
  <c r="BH1023"/>
  <c r="BG1023"/>
  <c r="BF1023"/>
  <c r="T1023"/>
  <c r="R1023"/>
  <c r="P1023"/>
  <c r="BI1018"/>
  <c r="BH1018"/>
  <c r="BG1018"/>
  <c r="BF1018"/>
  <c r="T1018"/>
  <c r="R1018"/>
  <c r="P1018"/>
  <c r="BI1017"/>
  <c r="BH1017"/>
  <c r="BG1017"/>
  <c r="BF1017"/>
  <c r="T1017"/>
  <c r="R1017"/>
  <c r="P1017"/>
  <c r="BI1012"/>
  <c r="BH1012"/>
  <c r="BG1012"/>
  <c r="BF1012"/>
  <c r="T1012"/>
  <c r="R1012"/>
  <c r="P1012"/>
  <c r="BI1008"/>
  <c r="BH1008"/>
  <c r="BG1008"/>
  <c r="BF1008"/>
  <c r="T1008"/>
  <c r="R1008"/>
  <c r="P1008"/>
  <c r="BI999"/>
  <c r="BH999"/>
  <c r="BG999"/>
  <c r="BF999"/>
  <c r="T999"/>
  <c r="R999"/>
  <c r="P999"/>
  <c r="BI994"/>
  <c r="BH994"/>
  <c r="BG994"/>
  <c r="BF994"/>
  <c r="T994"/>
  <c r="R994"/>
  <c r="P994"/>
  <c r="BI989"/>
  <c r="BH989"/>
  <c r="BG989"/>
  <c r="BF989"/>
  <c r="T989"/>
  <c r="R989"/>
  <c r="P989"/>
  <c r="BI984"/>
  <c r="BH984"/>
  <c r="BG984"/>
  <c r="BF984"/>
  <c r="T984"/>
  <c r="R984"/>
  <c r="P984"/>
  <c r="BI983"/>
  <c r="BH983"/>
  <c r="BG983"/>
  <c r="BF983"/>
  <c r="T983"/>
  <c r="R983"/>
  <c r="P983"/>
  <c r="BI978"/>
  <c r="BH978"/>
  <c r="BG978"/>
  <c r="BF978"/>
  <c r="T978"/>
  <c r="R978"/>
  <c r="P978"/>
  <c r="BI973"/>
  <c r="BH973"/>
  <c r="BG973"/>
  <c r="BF973"/>
  <c r="T973"/>
  <c r="R973"/>
  <c r="P973"/>
  <c r="BI968"/>
  <c r="BH968"/>
  <c r="BG968"/>
  <c r="BF968"/>
  <c r="T968"/>
  <c r="R968"/>
  <c r="P968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3"/>
  <c r="BH933"/>
  <c r="BG933"/>
  <c r="BF933"/>
  <c r="T933"/>
  <c r="R933"/>
  <c r="P933"/>
  <c r="BI928"/>
  <c r="BH928"/>
  <c r="BG928"/>
  <c r="BF928"/>
  <c r="T928"/>
  <c r="R928"/>
  <c r="P928"/>
  <c r="BI926"/>
  <c r="BH926"/>
  <c r="BG926"/>
  <c r="BF926"/>
  <c r="T926"/>
  <c r="R926"/>
  <c r="P926"/>
  <c r="BI921"/>
  <c r="BH921"/>
  <c r="BG921"/>
  <c r="BF921"/>
  <c r="T921"/>
  <c r="R921"/>
  <c r="P921"/>
  <c r="BI912"/>
  <c r="BH912"/>
  <c r="BG912"/>
  <c r="BF912"/>
  <c r="T912"/>
  <c r="R912"/>
  <c r="P912"/>
  <c r="BI910"/>
  <c r="BH910"/>
  <c r="BG910"/>
  <c r="BF910"/>
  <c r="T910"/>
  <c r="R910"/>
  <c r="P910"/>
  <c r="BI900"/>
  <c r="BH900"/>
  <c r="BG900"/>
  <c r="BF900"/>
  <c r="T900"/>
  <c r="R900"/>
  <c r="P900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5"/>
  <c r="BH875"/>
  <c r="BG875"/>
  <c r="BF875"/>
  <c r="T875"/>
  <c r="R875"/>
  <c r="P875"/>
  <c r="BI870"/>
  <c r="BH870"/>
  <c r="BG870"/>
  <c r="BF870"/>
  <c r="T870"/>
  <c r="R870"/>
  <c r="P870"/>
  <c r="BI865"/>
  <c r="BH865"/>
  <c r="BG865"/>
  <c r="BF865"/>
  <c r="T865"/>
  <c r="R865"/>
  <c r="P865"/>
  <c r="BI860"/>
  <c r="BH860"/>
  <c r="BG860"/>
  <c r="BF860"/>
  <c r="T860"/>
  <c r="R860"/>
  <c r="P860"/>
  <c r="BI855"/>
  <c r="BH855"/>
  <c r="BG855"/>
  <c r="BF855"/>
  <c r="T855"/>
  <c r="R855"/>
  <c r="P855"/>
  <c r="BI844"/>
  <c r="BH844"/>
  <c r="BG844"/>
  <c r="BF844"/>
  <c r="T844"/>
  <c r="R844"/>
  <c r="P844"/>
  <c r="BI839"/>
  <c r="BH839"/>
  <c r="BG839"/>
  <c r="BF839"/>
  <c r="T839"/>
  <c r="R839"/>
  <c r="P839"/>
  <c r="BI837"/>
  <c r="BH837"/>
  <c r="BG837"/>
  <c r="BF837"/>
  <c r="T837"/>
  <c r="T836"/>
  <c r="R837"/>
  <c r="R836"/>
  <c r="P837"/>
  <c r="P836"/>
  <c r="BI835"/>
  <c r="BH835"/>
  <c r="BG835"/>
  <c r="BF835"/>
  <c r="T835"/>
  <c r="R835"/>
  <c r="P835"/>
  <c r="BI830"/>
  <c r="BH830"/>
  <c r="BG830"/>
  <c r="BF830"/>
  <c r="T830"/>
  <c r="R830"/>
  <c r="P830"/>
  <c r="BI824"/>
  <c r="BH824"/>
  <c r="BG824"/>
  <c r="BF824"/>
  <c r="T824"/>
  <c r="R824"/>
  <c r="P824"/>
  <c r="BI819"/>
  <c r="BH819"/>
  <c r="BG819"/>
  <c r="BF819"/>
  <c r="T819"/>
  <c r="R819"/>
  <c r="P819"/>
  <c r="BI811"/>
  <c r="BH811"/>
  <c r="BG811"/>
  <c r="BF811"/>
  <c r="T811"/>
  <c r="R811"/>
  <c r="P811"/>
  <c r="BI809"/>
  <c r="BH809"/>
  <c r="BG809"/>
  <c r="BF809"/>
  <c r="T809"/>
  <c r="R809"/>
  <c r="P809"/>
  <c r="BI804"/>
  <c r="BH804"/>
  <c r="BG804"/>
  <c r="BF804"/>
  <c r="T804"/>
  <c r="R804"/>
  <c r="P804"/>
  <c r="BI799"/>
  <c r="BH799"/>
  <c r="BG799"/>
  <c r="BF799"/>
  <c r="T799"/>
  <c r="R799"/>
  <c r="P799"/>
  <c r="BI797"/>
  <c r="BH797"/>
  <c r="BG797"/>
  <c r="BF797"/>
  <c r="T797"/>
  <c r="R797"/>
  <c r="P797"/>
  <c r="BI791"/>
  <c r="BH791"/>
  <c r="BG791"/>
  <c r="BF791"/>
  <c r="T791"/>
  <c r="R791"/>
  <c r="P791"/>
  <c r="BI786"/>
  <c r="BH786"/>
  <c r="BG786"/>
  <c r="BF786"/>
  <c r="T786"/>
  <c r="R786"/>
  <c r="P786"/>
  <c r="BI780"/>
  <c r="BH780"/>
  <c r="BG780"/>
  <c r="BF780"/>
  <c r="T780"/>
  <c r="R780"/>
  <c r="P780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8"/>
  <c r="BH758"/>
  <c r="BG758"/>
  <c r="BF758"/>
  <c r="T758"/>
  <c r="R758"/>
  <c r="P758"/>
  <c r="BI731"/>
  <c r="BH731"/>
  <c r="BG731"/>
  <c r="BF731"/>
  <c r="T731"/>
  <c r="R731"/>
  <c r="P731"/>
  <c r="BI730"/>
  <c r="BH730"/>
  <c r="BG730"/>
  <c r="BF730"/>
  <c r="T730"/>
  <c r="R730"/>
  <c r="P730"/>
  <c r="BI722"/>
  <c r="BH722"/>
  <c r="BG722"/>
  <c r="BF722"/>
  <c r="T722"/>
  <c r="R722"/>
  <c r="P722"/>
  <c r="BI711"/>
  <c r="BH711"/>
  <c r="BG711"/>
  <c r="BF711"/>
  <c r="T711"/>
  <c r="R711"/>
  <c r="P711"/>
  <c r="BI706"/>
  <c r="BH706"/>
  <c r="BG706"/>
  <c r="BF706"/>
  <c r="T706"/>
  <c r="R706"/>
  <c r="P706"/>
  <c r="BI698"/>
  <c r="BH698"/>
  <c r="BG698"/>
  <c r="BF698"/>
  <c r="T698"/>
  <c r="R698"/>
  <c r="P698"/>
  <c r="BI690"/>
  <c r="BH690"/>
  <c r="BG690"/>
  <c r="BF690"/>
  <c r="T690"/>
  <c r="R690"/>
  <c r="P690"/>
  <c r="BI684"/>
  <c r="BH684"/>
  <c r="BG684"/>
  <c r="BF684"/>
  <c r="T684"/>
  <c r="R684"/>
  <c r="P684"/>
  <c r="BI679"/>
  <c r="BH679"/>
  <c r="BG679"/>
  <c r="BF679"/>
  <c r="T679"/>
  <c r="R679"/>
  <c r="P679"/>
  <c r="BI678"/>
  <c r="BH678"/>
  <c r="BG678"/>
  <c r="BF678"/>
  <c r="T678"/>
  <c r="R678"/>
  <c r="P678"/>
  <c r="BI672"/>
  <c r="BH672"/>
  <c r="BG672"/>
  <c r="BF672"/>
  <c r="T672"/>
  <c r="R672"/>
  <c r="P672"/>
  <c r="BI657"/>
  <c r="BH657"/>
  <c r="BG657"/>
  <c r="BF657"/>
  <c r="T657"/>
  <c r="R657"/>
  <c r="P657"/>
  <c r="BI644"/>
  <c r="BH644"/>
  <c r="BG644"/>
  <c r="BF644"/>
  <c r="T644"/>
  <c r="R644"/>
  <c r="P644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29"/>
  <c r="BH629"/>
  <c r="BG629"/>
  <c r="BF629"/>
  <c r="T629"/>
  <c r="R629"/>
  <c r="P629"/>
  <c r="BI621"/>
  <c r="BH621"/>
  <c r="BG621"/>
  <c r="BF621"/>
  <c r="T621"/>
  <c r="R621"/>
  <c r="P621"/>
  <c r="BI615"/>
  <c r="BH615"/>
  <c r="BG615"/>
  <c r="BF615"/>
  <c r="T615"/>
  <c r="R615"/>
  <c r="P615"/>
  <c r="BI614"/>
  <c r="BH614"/>
  <c r="BG614"/>
  <c r="BF614"/>
  <c r="T614"/>
  <c r="R614"/>
  <c r="P614"/>
  <c r="BI607"/>
  <c r="BH607"/>
  <c r="BG607"/>
  <c r="BF607"/>
  <c r="T607"/>
  <c r="R607"/>
  <c r="P607"/>
  <c r="BI599"/>
  <c r="BH599"/>
  <c r="BG599"/>
  <c r="BF599"/>
  <c r="T599"/>
  <c r="R599"/>
  <c r="P599"/>
  <c r="BI576"/>
  <c r="BH576"/>
  <c r="BG576"/>
  <c r="BF576"/>
  <c r="T576"/>
  <c r="R576"/>
  <c r="P576"/>
  <c r="BI544"/>
  <c r="BH544"/>
  <c r="BG544"/>
  <c r="BF544"/>
  <c r="T544"/>
  <c r="R544"/>
  <c r="P544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495"/>
  <c r="BH495"/>
  <c r="BG495"/>
  <c r="BF495"/>
  <c r="T495"/>
  <c r="R495"/>
  <c r="P495"/>
  <c r="BI490"/>
  <c r="BH490"/>
  <c r="BG490"/>
  <c r="BF490"/>
  <c r="T490"/>
  <c r="R490"/>
  <c r="P490"/>
  <c r="BI465"/>
  <c r="BH465"/>
  <c r="BG465"/>
  <c r="BF465"/>
  <c r="T465"/>
  <c r="R465"/>
  <c r="P465"/>
  <c r="BI460"/>
  <c r="BH460"/>
  <c r="BG460"/>
  <c r="BF460"/>
  <c r="T460"/>
  <c r="R460"/>
  <c r="P460"/>
  <c r="BI453"/>
  <c r="BH453"/>
  <c r="BG453"/>
  <c r="BF453"/>
  <c r="T453"/>
  <c r="R453"/>
  <c r="P453"/>
  <c r="BI448"/>
  <c r="BH448"/>
  <c r="BG448"/>
  <c r="BF448"/>
  <c r="T448"/>
  <c r="R448"/>
  <c r="P448"/>
  <c r="BI425"/>
  <c r="BH425"/>
  <c r="BG425"/>
  <c r="BF425"/>
  <c r="T425"/>
  <c r="R425"/>
  <c r="P425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8"/>
  <c r="BH398"/>
  <c r="BG398"/>
  <c r="BF398"/>
  <c r="T398"/>
  <c r="R398"/>
  <c r="P398"/>
  <c r="BI371"/>
  <c r="BH371"/>
  <c r="BG371"/>
  <c r="BF371"/>
  <c r="T371"/>
  <c r="R371"/>
  <c r="P371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26"/>
  <c r="BH326"/>
  <c r="BG326"/>
  <c r="BF326"/>
  <c r="T326"/>
  <c r="R326"/>
  <c r="P326"/>
  <c r="BI318"/>
  <c r="BH318"/>
  <c r="BG318"/>
  <c r="BF318"/>
  <c r="T318"/>
  <c r="R318"/>
  <c r="P318"/>
  <c r="BI317"/>
  <c r="BH317"/>
  <c r="BG317"/>
  <c r="BF317"/>
  <c r="T317"/>
  <c r="R317"/>
  <c r="P317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0"/>
  <c r="BH260"/>
  <c r="BG260"/>
  <c r="BF260"/>
  <c r="T260"/>
  <c r="R260"/>
  <c r="P26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17"/>
  <c r="BH217"/>
  <c r="BG217"/>
  <c r="BF217"/>
  <c r="T217"/>
  <c r="R217"/>
  <c r="P217"/>
  <c r="BI205"/>
  <c r="BH205"/>
  <c r="BG205"/>
  <c r="BF205"/>
  <c r="T205"/>
  <c r="R205"/>
  <c r="P205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59"/>
  <c r="BH159"/>
  <c r="BG159"/>
  <c r="BF159"/>
  <c r="T159"/>
  <c r="R159"/>
  <c r="P159"/>
  <c r="BI151"/>
  <c r="BH151"/>
  <c r="BG151"/>
  <c r="BF151"/>
  <c r="T151"/>
  <c r="R151"/>
  <c r="P151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BK1374"/>
  <c r="J1364"/>
  <c r="BK1348"/>
  <c r="J1328"/>
  <c r="J1294"/>
  <c r="J1272"/>
  <c r="BK1263"/>
  <c r="J1251"/>
  <c r="J1238"/>
  <c r="BK1220"/>
  <c r="BK1203"/>
  <c r="J1187"/>
  <c r="BK1165"/>
  <c r="BK1150"/>
  <c r="BK1141"/>
  <c r="J1135"/>
  <c r="BK1125"/>
  <c r="J1115"/>
  <c r="J1100"/>
  <c r="J1082"/>
  <c r="J1070"/>
  <c r="BK1050"/>
  <c r="J1043"/>
  <c r="J1028"/>
  <c r="J1008"/>
  <c r="BK983"/>
  <c r="BK963"/>
  <c r="BK946"/>
  <c r="BK943"/>
  <c r="J939"/>
  <c r="BK926"/>
  <c r="BK900"/>
  <c r="BK886"/>
  <c r="BK870"/>
  <c r="J844"/>
  <c r="BK830"/>
  <c r="BK809"/>
  <c r="BK791"/>
  <c r="J775"/>
  <c r="BK764"/>
  <c r="BK758"/>
  <c r="BK711"/>
  <c r="BK690"/>
  <c r="J679"/>
  <c r="BK657"/>
  <c r="BK638"/>
  <c r="J636"/>
  <c r="BK621"/>
  <c r="J614"/>
  <c r="BK576"/>
  <c r="J543"/>
  <c r="J525"/>
  <c r="BK490"/>
  <c r="BK448"/>
  <c r="J419"/>
  <c r="BK404"/>
  <c r="J371"/>
  <c r="J333"/>
  <c r="BK317"/>
  <c r="J297"/>
  <c r="BK276"/>
  <c r="BK243"/>
  <c r="J217"/>
  <c r="J182"/>
  <c r="BK151"/>
  <c r="F34"/>
  <c i="4" r="J186"/>
  <c r="BK165"/>
  <c r="BK146"/>
  <c r="BK272"/>
  <c r="BK240"/>
  <c r="J218"/>
  <c r="BK209"/>
  <c r="BK185"/>
  <c r="BK175"/>
  <c r="BK157"/>
  <c r="J276"/>
  <c r="BK252"/>
  <c r="J231"/>
  <c r="J206"/>
  <c r="BK182"/>
  <c r="J136"/>
  <c r="J261"/>
  <c r="J230"/>
  <c r="BK200"/>
  <c r="BK187"/>
  <c r="BK141"/>
  <c r="J256"/>
  <c r="BK237"/>
  <c r="BK227"/>
  <c r="J183"/>
  <c r="J141"/>
  <c r="J213"/>
  <c r="J172"/>
  <c i="5" r="BK137"/>
  <c r="J145"/>
  <c r="J142"/>
  <c r="BK126"/>
  <c r="BK138"/>
  <c r="J152"/>
  <c r="J132"/>
  <c r="J140"/>
  <c r="J150"/>
  <c i="6" r="J204"/>
  <c r="J139"/>
  <c r="BK187"/>
  <c r="BK153"/>
  <c r="J191"/>
  <c r="BK154"/>
  <c r="J140"/>
  <c r="BK182"/>
  <c r="J155"/>
  <c r="J141"/>
  <c r="J173"/>
  <c r="J188"/>
  <c r="BK149"/>
  <c r="J176"/>
  <c r="J148"/>
  <c r="BK134"/>
  <c r="BK176"/>
  <c r="BK157"/>
  <c r="BK141"/>
  <c i="7" r="BK169"/>
  <c r="J195"/>
  <c r="BK176"/>
  <c r="BK165"/>
  <c r="BK146"/>
  <c r="J198"/>
  <c r="BK172"/>
  <c r="J163"/>
  <c r="J164"/>
  <c r="J126"/>
  <c r="BK133"/>
  <c i="8" r="J123"/>
  <c r="BK127"/>
  <c r="BK132"/>
  <c i="2" r="BK1369"/>
  <c r="J1359"/>
  <c r="J1348"/>
  <c r="BK1329"/>
  <c r="BK1327"/>
  <c r="J1322"/>
  <c r="BK1294"/>
  <c r="J1284"/>
  <c r="BK1271"/>
  <c r="J1268"/>
  <c r="J1261"/>
  <c r="BK1238"/>
  <c r="BK1227"/>
  <c r="J1222"/>
  <c r="J1208"/>
  <c r="BK1202"/>
  <c r="BK1197"/>
  <c r="BK1182"/>
  <c r="BK1168"/>
  <c r="J1167"/>
  <c r="BK1152"/>
  <c r="J1150"/>
  <c r="J1148"/>
  <c r="J1146"/>
  <c r="BK1135"/>
  <c r="BK1127"/>
  <c r="BK1120"/>
  <c r="BK1105"/>
  <c r="J1094"/>
  <c r="BK1076"/>
  <c r="BK1064"/>
  <c r="J1050"/>
  <c r="BK1038"/>
  <c r="BK1028"/>
  <c r="J1018"/>
  <c r="J1012"/>
  <c r="J999"/>
  <c r="J989"/>
  <c r="BK978"/>
  <c r="BK968"/>
  <c r="J958"/>
  <c r="BK947"/>
  <c r="BK945"/>
  <c r="J943"/>
  <c r="J941"/>
  <c r="J938"/>
  <c r="BK928"/>
  <c r="J921"/>
  <c r="BK910"/>
  <c r="J894"/>
  <c r="J892"/>
  <c r="J880"/>
  <c r="BK865"/>
  <c r="J860"/>
  <c r="BK839"/>
  <c r="BK835"/>
  <c r="BK819"/>
  <c r="J809"/>
  <c r="J799"/>
  <c r="BK786"/>
  <c r="BK775"/>
  <c r="BK767"/>
  <c r="J764"/>
  <c r="J761"/>
  <c r="BK731"/>
  <c r="J730"/>
  <c r="J711"/>
  <c r="J698"/>
  <c r="BK679"/>
  <c r="BK672"/>
  <c r="J638"/>
  <c r="BK635"/>
  <c r="BK629"/>
  <c r="BK615"/>
  <c r="BK599"/>
  <c r="J544"/>
  <c r="BK533"/>
  <c r="BK520"/>
  <c r="BK495"/>
  <c r="J465"/>
  <c r="J448"/>
  <c r="J424"/>
  <c r="BK414"/>
  <c r="BK399"/>
  <c r="BK348"/>
  <c r="BK338"/>
  <c r="BK327"/>
  <c r="BK318"/>
  <c r="BK303"/>
  <c r="BK291"/>
  <c r="BK283"/>
  <c r="BK269"/>
  <c r="J238"/>
  <c r="J228"/>
  <c r="J205"/>
  <c r="BK190"/>
  <c r="J170"/>
  <c r="BK141"/>
  <c i="1" r="AS94"/>
  <c i="3" r="J305"/>
  <c r="BK300"/>
  <c r="BK299"/>
  <c r="J279"/>
  <c r="J275"/>
  <c r="J270"/>
  <c r="J250"/>
  <c r="J243"/>
  <c r="J242"/>
  <c r="J241"/>
  <c r="J224"/>
  <c r="BK206"/>
  <c r="BK198"/>
  <c r="J196"/>
  <c r="J185"/>
  <c r="J182"/>
  <c r="BK179"/>
  <c r="J158"/>
  <c r="BK152"/>
  <c r="J145"/>
  <c r="J290"/>
  <c r="J285"/>
  <c r="BK265"/>
  <c r="J237"/>
  <c r="BK224"/>
  <c r="BK194"/>
  <c r="BK170"/>
  <c r="BK145"/>
  <c r="BK128"/>
  <c r="BK282"/>
  <c r="BK260"/>
  <c r="BK196"/>
  <c r="BK137"/>
  <c r="J307"/>
  <c r="BK296"/>
  <c r="J289"/>
  <c r="J272"/>
  <c r="BK245"/>
  <c r="BK229"/>
  <c r="J195"/>
  <c r="J170"/>
  <c r="J148"/>
  <c r="J134"/>
  <c r="BK305"/>
  <c r="BK289"/>
  <c r="J229"/>
  <c r="BK191"/>
  <c r="J173"/>
  <c r="BK140"/>
  <c r="BK290"/>
  <c r="BK271"/>
  <c r="J260"/>
  <c r="BK243"/>
  <c r="J227"/>
  <c r="J202"/>
  <c r="J188"/>
  <c r="BK302"/>
  <c r="J297"/>
  <c r="J271"/>
  <c r="J255"/>
  <c r="J240"/>
  <c r="J194"/>
  <c r="BK188"/>
  <c r="J161"/>
  <c r="J140"/>
  <c r="J299"/>
  <c r="J233"/>
  <c r="BK182"/>
  <c r="BK164"/>
  <c r="BK148"/>
  <c i="4" r="J273"/>
  <c r="J254"/>
  <c r="BK251"/>
  <c r="J242"/>
  <c r="BK228"/>
  <c r="BK222"/>
  <c r="J217"/>
  <c r="J212"/>
  <c r="J208"/>
  <c r="J199"/>
  <c r="BK192"/>
  <c r="J170"/>
  <c r="J162"/>
  <c r="J155"/>
  <c r="J151"/>
  <c r="BK139"/>
  <c r="J132"/>
  <c r="J271"/>
  <c r="BK263"/>
  <c r="BK250"/>
  <c r="BK230"/>
  <c r="BK219"/>
  <c r="BK208"/>
  <c r="BK206"/>
  <c r="BK201"/>
  <c r="J197"/>
  <c r="J189"/>
  <c r="J175"/>
  <c r="J171"/>
  <c r="J160"/>
  <c r="J145"/>
  <c r="J133"/>
  <c r="J270"/>
  <c r="BK267"/>
  <c r="BK261"/>
  <c r="BK256"/>
  <c r="J253"/>
  <c r="BK248"/>
  <c r="BK246"/>
  <c r="BK238"/>
  <c r="BK233"/>
  <c r="BK198"/>
  <c r="BK184"/>
  <c r="J167"/>
  <c r="J156"/>
  <c r="BK273"/>
  <c r="BK249"/>
  <c r="BK226"/>
  <c r="BK205"/>
  <c r="BK177"/>
  <c r="J161"/>
  <c r="J266"/>
  <c r="BK247"/>
  <c r="J220"/>
  <c r="J184"/>
  <c r="J154"/>
  <c r="BK260"/>
  <c r="J241"/>
  <c r="BK223"/>
  <c r="BK188"/>
  <c r="BK151"/>
  <c r="J264"/>
  <c r="BK245"/>
  <c r="BK231"/>
  <c r="J225"/>
  <c r="J203"/>
  <c r="J244"/>
  <c r="BK211"/>
  <c r="BK183"/>
  <c r="BK133"/>
  <c i="5" r="BK148"/>
  <c r="J144"/>
  <c r="BK127"/>
  <c r="J131"/>
  <c r="J148"/>
  <c r="BK144"/>
  <c r="BK130"/>
  <c r="BK140"/>
  <c r="J126"/>
  <c i="6" r="J184"/>
  <c r="BK160"/>
  <c r="BK199"/>
  <c r="J181"/>
  <c r="BK166"/>
  <c r="BK136"/>
  <c r="BK184"/>
  <c r="BK177"/>
  <c r="BK144"/>
  <c r="J200"/>
  <c r="BK175"/>
  <c r="J149"/>
  <c r="BK204"/>
  <c r="J175"/>
  <c r="BK200"/>
  <c r="BK164"/>
  <c r="J151"/>
  <c r="J199"/>
  <c r="BK163"/>
  <c r="BK139"/>
  <c r="J195"/>
  <c r="J170"/>
  <c i="7" r="BK196"/>
  <c r="J133"/>
  <c r="BK185"/>
  <c r="J172"/>
  <c r="BK166"/>
  <c r="J154"/>
  <c r="J176"/>
  <c r="J166"/>
  <c r="J165"/>
  <c r="BK159"/>
  <c r="BK154"/>
  <c i="8" r="BK123"/>
  <c r="J127"/>
  <c i="2" r="J1169"/>
  <c r="BK1153"/>
  <c r="J1152"/>
  <c r="BK1149"/>
  <c r="BK1146"/>
  <c r="BK1136"/>
  <c r="J1134"/>
  <c r="BK1115"/>
  <c r="J1105"/>
  <c r="BK1088"/>
  <c r="BK1070"/>
  <c r="J1058"/>
  <c r="J1048"/>
  <c r="J1033"/>
  <c r="BK1018"/>
  <c r="BK1012"/>
  <c r="BK994"/>
  <c r="BK984"/>
  <c r="BK973"/>
  <c r="J963"/>
  <c r="BK953"/>
  <c r="J946"/>
  <c r="J944"/>
  <c r="BK941"/>
  <c r="BK939"/>
  <c r="BK933"/>
  <c r="J926"/>
  <c r="J912"/>
  <c r="BK894"/>
  <c r="BK892"/>
  <c r="J875"/>
  <c r="BK860"/>
  <c r="BK844"/>
  <c r="BK837"/>
  <c r="J835"/>
  <c r="J824"/>
  <c r="J811"/>
  <c r="BK799"/>
  <c r="J791"/>
  <c r="J780"/>
  <c r="J770"/>
  <c r="J766"/>
  <c r="BK761"/>
  <c r="J758"/>
  <c r="J722"/>
  <c r="J706"/>
  <c r="J684"/>
  <c r="J678"/>
  <c r="BK644"/>
  <c r="BK636"/>
  <c r="BK634"/>
  <c r="J621"/>
  <c r="BK607"/>
  <c r="BK544"/>
  <c r="J538"/>
  <c r="J520"/>
  <c r="J495"/>
  <c r="BK460"/>
  <c r="J453"/>
  <c r="J425"/>
  <c r="J414"/>
  <c r="J404"/>
  <c r="J398"/>
  <c r="BK343"/>
  <c r="BK333"/>
  <c r="J326"/>
  <c r="BK309"/>
  <c r="BK297"/>
  <c r="J290"/>
  <c r="J269"/>
  <c r="BK238"/>
  <c r="J233"/>
  <c r="BK197"/>
  <c r="J190"/>
  <c r="J159"/>
  <c r="BK140"/>
  <c r="F35"/>
  <c i="4" r="BK193"/>
  <c r="J177"/>
  <c r="BK145"/>
  <c r="BK268"/>
  <c r="J236"/>
  <c r="BK217"/>
  <c r="BK204"/>
  <c r="BK180"/>
  <c r="BK166"/>
  <c r="J146"/>
  <c r="BK262"/>
  <c r="J226"/>
  <c r="BK190"/>
  <c r="BK162"/>
  <c r="BK271"/>
  <c r="J251"/>
  <c r="J233"/>
  <c r="J204"/>
  <c r="J192"/>
  <c r="BK156"/>
  <c r="J268"/>
  <c r="J248"/>
  <c r="J235"/>
  <c r="J216"/>
  <c r="J176"/>
  <c r="BK142"/>
  <c r="J240"/>
  <c r="BK194"/>
  <c r="BK168"/>
  <c i="5" r="J139"/>
  <c r="BK135"/>
  <c r="BK131"/>
  <c r="J125"/>
  <c r="J128"/>
  <c r="J143"/>
  <c r="J153"/>
  <c r="BK132"/>
  <c r="BK145"/>
  <c r="J135"/>
  <c i="6" r="BK174"/>
  <c r="BK151"/>
  <c r="J136"/>
  <c r="J178"/>
  <c r="J157"/>
  <c r="J202"/>
  <c r="J182"/>
  <c r="BK171"/>
  <c r="J142"/>
  <c r="BK186"/>
  <c r="BK162"/>
  <c r="BK148"/>
  <c r="BK202"/>
  <c r="J163"/>
  <c r="BK193"/>
  <c r="J159"/>
  <c r="J180"/>
  <c r="BK155"/>
  <c r="J138"/>
  <c r="J187"/>
  <c r="J164"/>
  <c r="J134"/>
  <c i="7" r="J156"/>
  <c r="BK190"/>
  <c r="BK167"/>
  <c r="J150"/>
  <c r="J190"/>
  <c r="BK168"/>
  <c r="J170"/>
  <c r="J157"/>
  <c i="8" r="J126"/>
  <c r="J128"/>
  <c r="BK128"/>
  <c i="2" r="J1369"/>
  <c r="BK1364"/>
  <c r="BK1353"/>
  <c r="BK1346"/>
  <c r="J1329"/>
  <c r="J1327"/>
  <c r="J1306"/>
  <c r="BK1272"/>
  <c r="J1271"/>
  <c r="J1270"/>
  <c r="J1263"/>
  <c r="BK1251"/>
  <c r="J1246"/>
  <c r="J1233"/>
  <c r="J1227"/>
  <c r="BK1208"/>
  <c r="J1202"/>
  <c r="BK1187"/>
  <c r="BK1169"/>
  <c r="J1168"/>
  <c r="J1153"/>
  <c r="BK1151"/>
  <c r="BK1148"/>
  <c r="J1147"/>
  <c r="J1136"/>
  <c r="J1127"/>
  <c r="J1120"/>
  <c r="J1110"/>
  <c r="BK1094"/>
  <c r="BK1082"/>
  <c r="J1064"/>
  <c r="BK1048"/>
  <c r="BK1033"/>
  <c r="BK1023"/>
  <c r="BK1017"/>
  <c r="BK999"/>
  <c r="BK989"/>
  <c r="J983"/>
  <c r="J973"/>
  <c r="BK958"/>
  <c r="J953"/>
  <c r="BK944"/>
  <c r="J942"/>
  <c r="J940"/>
  <c r="J933"/>
  <c r="BK921"/>
  <c r="J910"/>
  <c r="BK893"/>
  <c r="J886"/>
  <c r="BK875"/>
  <c r="J865"/>
  <c r="J855"/>
  <c r="J837"/>
  <c r="J830"/>
  <c r="BK811"/>
  <c r="J804"/>
  <c r="BK797"/>
  <c r="J786"/>
  <c r="J767"/>
  <c r="BK762"/>
  <c r="BK760"/>
  <c r="BK730"/>
  <c r="BK706"/>
  <c r="J690"/>
  <c r="J672"/>
  <c r="J644"/>
  <c r="BK637"/>
  <c r="J635"/>
  <c r="J629"/>
  <c r="BK614"/>
  <c r="J599"/>
  <c r="BK543"/>
  <c r="J533"/>
  <c r="BK515"/>
  <c r="J490"/>
  <c r="BK453"/>
  <c r="BK424"/>
  <c r="BK409"/>
  <c r="BK398"/>
  <c r="J348"/>
  <c r="J338"/>
  <c r="J327"/>
  <c r="J317"/>
  <c r="J303"/>
  <c r="BK290"/>
  <c r="J276"/>
  <c r="J260"/>
  <c r="J243"/>
  <c r="BK228"/>
  <c r="BK205"/>
  <c r="BK182"/>
  <c r="BK159"/>
  <c r="J141"/>
  <c r="F36"/>
  <c i="4" r="BK181"/>
  <c r="BK150"/>
  <c r="BK276"/>
  <c r="J259"/>
  <c r="BK235"/>
  <c r="BK214"/>
  <c r="BK199"/>
  <c r="J181"/>
  <c r="BK169"/>
  <c r="J144"/>
  <c r="J260"/>
  <c r="J227"/>
  <c r="J205"/>
  <c r="J168"/>
  <c r="BK135"/>
  <c r="BK257"/>
  <c r="BK234"/>
  <c r="J219"/>
  <c r="J193"/>
  <c r="J185"/>
  <c r="BK155"/>
  <c r="BK265"/>
  <c r="J243"/>
  <c r="J232"/>
  <c r="J214"/>
  <c r="J166"/>
  <c r="BK132"/>
  <c r="J201"/>
  <c r="J182"/>
  <c r="J139"/>
  <c i="5" r="BK125"/>
  <c r="BK133"/>
  <c r="J137"/>
  <c r="J136"/>
  <c r="J123"/>
  <c r="BK153"/>
  <c r="J154"/>
  <c r="BK139"/>
  <c r="BK124"/>
  <c r="J133"/>
  <c i="6" r="BK173"/>
  <c r="BK142"/>
  <c r="J193"/>
  <c r="BK172"/>
  <c r="J160"/>
  <c r="J132"/>
  <c r="J190"/>
  <c r="BK178"/>
  <c r="J153"/>
  <c r="BK191"/>
  <c r="J172"/>
  <c r="J154"/>
  <c r="BK205"/>
  <c r="J186"/>
  <c r="BK159"/>
  <c r="BK190"/>
  <c r="J146"/>
  <c r="J171"/>
  <c r="BK147"/>
  <c r="BK132"/>
  <c r="J174"/>
  <c r="BK146"/>
  <c i="7" r="BK195"/>
  <c r="J196"/>
  <c r="J169"/>
  <c r="BK157"/>
  <c r="BK131"/>
  <c r="J180"/>
  <c r="BK164"/>
  <c r="BK155"/>
  <c r="BK137"/>
  <c i="8" r="BK125"/>
  <c r="J125"/>
  <c i="3" r="J155"/>
  <c r="J128"/>
  <c r="BK275"/>
  <c r="BK249"/>
  <c r="BK228"/>
  <c r="J198"/>
  <c r="J179"/>
  <c r="J167"/>
  <c r="BK131"/>
  <c r="BK297"/>
  <c r="BK272"/>
  <c r="BK254"/>
  <c r="BK242"/>
  <c r="BK161"/>
  <c r="J131"/>
  <c r="J302"/>
  <c r="J292"/>
  <c r="J282"/>
  <c r="J249"/>
  <c r="BK241"/>
  <c r="BK240"/>
  <c r="J228"/>
  <c r="BK185"/>
  <c r="BK167"/>
  <c r="J137"/>
  <c r="BK307"/>
  <c r="BK292"/>
  <c r="BK255"/>
  <c r="BK202"/>
  <c r="J176"/>
  <c r="J164"/>
  <c r="J296"/>
  <c r="BK285"/>
  <c r="BK270"/>
  <c r="J254"/>
  <c r="BK233"/>
  <c r="J206"/>
  <c r="BK195"/>
  <c r="BK155"/>
  <c r="J300"/>
  <c r="BK279"/>
  <c r="J265"/>
  <c r="BK250"/>
  <c r="BK237"/>
  <c r="J191"/>
  <c r="BK176"/>
  <c r="BK158"/>
  <c r="BK134"/>
  <c r="J245"/>
  <c r="BK227"/>
  <c r="BK173"/>
  <c r="J152"/>
  <c i="4" r="BK274"/>
  <c r="BK270"/>
  <c r="BK253"/>
  <c r="J246"/>
  <c r="J229"/>
  <c r="BK224"/>
  <c r="BK220"/>
  <c r="BK213"/>
  <c r="BK210"/>
  <c r="BK207"/>
  <c r="BK197"/>
  <c r="BK179"/>
  <c r="BK163"/>
  <c r="J157"/>
  <c r="J152"/>
  <c r="BK144"/>
  <c r="J135"/>
  <c r="J275"/>
  <c r="J267"/>
  <c r="BK259"/>
  <c r="BK232"/>
  <c r="J224"/>
  <c r="BK216"/>
  <c r="J207"/>
  <c r="J202"/>
  <c r="J194"/>
  <c r="BK178"/>
  <c r="J173"/>
  <c r="J169"/>
  <c r="J165"/>
  <c r="BK152"/>
  <c r="J134"/>
  <c r="J274"/>
  <c r="J269"/>
  <c r="BK266"/>
  <c r="J257"/>
  <c r="J255"/>
  <c r="J252"/>
  <c r="BK244"/>
  <c r="BK242"/>
  <c r="J234"/>
  <c r="J209"/>
  <c r="J190"/>
  <c r="J180"/>
  <c r="J164"/>
  <c r="J138"/>
  <c r="BK269"/>
  <c r="J247"/>
  <c r="BK212"/>
  <c r="BK186"/>
  <c r="J178"/>
  <c r="BK164"/>
  <c r="BK138"/>
  <c r="J263"/>
  <c r="J245"/>
  <c r="BK218"/>
  <c r="BK170"/>
  <c r="BK134"/>
  <c r="BK254"/>
  <c r="J237"/>
  <c r="J210"/>
  <c r="BK173"/>
  <c r="BK149"/>
  <c r="J262"/>
  <c r="BK241"/>
  <c r="J228"/>
  <c r="J198"/>
  <c r="BK161"/>
  <c r="BK229"/>
  <c r="J200"/>
  <c r="J150"/>
  <c i="5" r="BK134"/>
  <c r="BK123"/>
  <c r="BK136"/>
  <c r="BK146"/>
  <c r="J151"/>
  <c r="J138"/>
  <c r="BK152"/>
  <c r="J127"/>
  <c i="7" r="J159"/>
  <c r="BK163"/>
  <c r="BK141"/>
  <c r="J167"/>
  <c r="J131"/>
  <c r="J141"/>
  <c r="J146"/>
  <c i="8" r="J134"/>
  <c i="2" r="J1374"/>
  <c r="BK1359"/>
  <c r="J1353"/>
  <c r="J1346"/>
  <c r="BK1328"/>
  <c r="BK1322"/>
  <c r="BK1306"/>
  <c r="BK1284"/>
  <c r="BK1270"/>
  <c r="BK1268"/>
  <c r="BK1261"/>
  <c r="BK1246"/>
  <c r="BK1233"/>
  <c r="BK1222"/>
  <c r="J1220"/>
  <c r="J1203"/>
  <c r="J1197"/>
  <c r="J1182"/>
  <c r="BK1167"/>
  <c r="J1165"/>
  <c r="J1151"/>
  <c r="J1149"/>
  <c r="BK1147"/>
  <c r="J1141"/>
  <c r="BK1134"/>
  <c r="J1125"/>
  <c r="BK1110"/>
  <c r="BK1100"/>
  <c r="J1088"/>
  <c r="J1076"/>
  <c r="BK1058"/>
  <c r="BK1043"/>
  <c r="J1038"/>
  <c r="J1023"/>
  <c r="J1017"/>
  <c r="BK1008"/>
  <c r="J994"/>
  <c r="J984"/>
  <c r="J978"/>
  <c r="J968"/>
  <c r="J947"/>
  <c r="J945"/>
  <c r="BK942"/>
  <c r="BK940"/>
  <c r="BK938"/>
  <c r="J928"/>
  <c r="BK912"/>
  <c r="J900"/>
  <c r="J893"/>
  <c r="BK880"/>
  <c r="J870"/>
  <c r="BK855"/>
  <c r="J839"/>
  <c r="BK824"/>
  <c r="J819"/>
  <c r="BK804"/>
  <c r="J797"/>
  <c r="BK780"/>
  <c r="BK770"/>
  <c r="BK766"/>
  <c r="J762"/>
  <c r="J760"/>
  <c r="J731"/>
  <c r="BK722"/>
  <c r="BK698"/>
  <c r="BK684"/>
  <c r="BK678"/>
  <c r="J657"/>
  <c r="J637"/>
  <c r="J634"/>
  <c r="J615"/>
  <c r="J607"/>
  <c r="J576"/>
  <c r="BK538"/>
  <c r="BK525"/>
  <c r="J515"/>
  <c r="BK465"/>
  <c r="J460"/>
  <c r="BK425"/>
  <c r="BK419"/>
  <c r="J409"/>
  <c r="J399"/>
  <c r="BK371"/>
  <c r="J343"/>
  <c r="BK326"/>
  <c r="J318"/>
  <c r="J309"/>
  <c r="J291"/>
  <c r="J283"/>
  <c r="BK260"/>
  <c r="BK233"/>
  <c r="BK217"/>
  <c r="J197"/>
  <c r="BK170"/>
  <c r="J151"/>
  <c r="J140"/>
  <c r="J34"/>
  <c i="4" r="J188"/>
  <c r="BK176"/>
  <c r="BK160"/>
  <c r="BK136"/>
  <c r="J265"/>
  <c r="J238"/>
  <c r="J211"/>
  <c r="BK189"/>
  <c r="J179"/>
  <c r="BK167"/>
  <c r="J149"/>
  <c r="BK275"/>
  <c r="J249"/>
  <c r="J222"/>
  <c r="BK196"/>
  <c r="BK171"/>
  <c r="J142"/>
  <c r="BK264"/>
  <c r="J250"/>
  <c r="BK225"/>
  <c r="J196"/>
  <c r="BK172"/>
  <c r="J272"/>
  <c r="BK255"/>
  <c r="BK236"/>
  <c r="J223"/>
  <c r="BK202"/>
  <c r="J163"/>
  <c r="BK243"/>
  <c r="BK203"/>
  <c r="J187"/>
  <c r="BK154"/>
  <c i="5" r="BK154"/>
  <c r="BK143"/>
  <c r="J134"/>
  <c r="J130"/>
  <c r="BK150"/>
  <c r="J146"/>
  <c r="BK151"/>
  <c r="BK128"/>
  <c r="BK142"/>
  <c r="J124"/>
  <c i="6" r="BK168"/>
  <c r="BK140"/>
  <c r="BK188"/>
  <c r="BK170"/>
  <c r="J147"/>
  <c r="BK195"/>
  <c r="BK181"/>
  <c r="J162"/>
  <c r="J205"/>
  <c r="BK180"/>
  <c r="BK161"/>
  <c r="BK138"/>
  <c r="J197"/>
  <c r="J161"/>
  <c r="J177"/>
  <c r="J144"/>
  <c r="J168"/>
  <c r="BK143"/>
  <c r="BK197"/>
  <c r="J166"/>
  <c r="J143"/>
  <c i="7" r="J185"/>
  <c r="BK198"/>
  <c r="BK180"/>
  <c r="J168"/>
  <c r="BK156"/>
  <c r="J137"/>
  <c r="BK170"/>
  <c r="BK150"/>
  <c r="BK126"/>
  <c r="J155"/>
  <c i="8" r="J132"/>
  <c r="BK134"/>
  <c r="BK126"/>
  <c i="2" r="F37"/>
  <c l="1" r="R139"/>
  <c r="P232"/>
  <c r="BK620"/>
  <c r="J620"/>
  <c r="J101"/>
  <c r="BK765"/>
  <c r="J765"/>
  <c r="J103"/>
  <c r="T765"/>
  <c r="BK838"/>
  <c r="J838"/>
  <c r="J108"/>
  <c r="R911"/>
  <c r="BK1049"/>
  <c r="J1049"/>
  <c r="J111"/>
  <c r="T1166"/>
  <c r="BK1269"/>
  <c r="J1269"/>
  <c r="J115"/>
  <c r="BK1358"/>
  <c r="J1358"/>
  <c r="J117"/>
  <c i="3" r="P144"/>
  <c r="R244"/>
  <c r="R301"/>
  <c i="4" r="P143"/>
  <c r="BK159"/>
  <c r="J159"/>
  <c r="J103"/>
  <c r="T191"/>
  <c r="BK215"/>
  <c r="J215"/>
  <c r="J107"/>
  <c r="P258"/>
  <c i="5" r="BK122"/>
  <c r="J122"/>
  <c r="J97"/>
  <c r="BK141"/>
  <c r="J141"/>
  <c r="J99"/>
  <c r="R149"/>
  <c i="6" r="T135"/>
  <c r="R165"/>
  <c r="R183"/>
  <c r="BK198"/>
  <c r="J198"/>
  <c r="J107"/>
  <c r="P203"/>
  <c i="7" r="P125"/>
  <c r="P124"/>
  <c r="T158"/>
  <c i="2" r="P316"/>
  <c r="P759"/>
  <c r="R769"/>
  <c r="T810"/>
  <c r="P927"/>
  <c r="R1126"/>
  <c r="R1269"/>
  <c r="T1347"/>
  <c i="3" r="R127"/>
  <c r="R126"/>
  <c r="T197"/>
  <c r="T291"/>
  <c i="4" r="BK148"/>
  <c r="J148"/>
  <c r="J101"/>
  <c r="BK174"/>
  <c r="J174"/>
  <c r="J104"/>
  <c r="BK195"/>
  <c r="J195"/>
  <c r="J106"/>
  <c r="BK239"/>
  <c r="J239"/>
  <c r="J108"/>
  <c i="5" r="R122"/>
  <c r="R141"/>
  <c i="6" r="T131"/>
  <c r="R152"/>
  <c r="R156"/>
  <c r="BK183"/>
  <c r="J183"/>
  <c r="J104"/>
  <c r="BK192"/>
  <c r="J192"/>
  <c r="J106"/>
  <c r="BK203"/>
  <c r="J203"/>
  <c r="J109"/>
  <c i="7" r="T125"/>
  <c r="T124"/>
  <c r="BK158"/>
  <c r="J158"/>
  <c r="J101"/>
  <c i="2" r="T316"/>
  <c r="R759"/>
  <c r="T769"/>
  <c r="P810"/>
  <c r="T927"/>
  <c r="T1126"/>
  <c r="P1269"/>
  <c r="P1347"/>
  <c i="3" r="P127"/>
  <c r="P126"/>
  <c r="BK197"/>
  <c r="J197"/>
  <c r="J101"/>
  <c r="R291"/>
  <c i="4" r="BK143"/>
  <c r="J143"/>
  <c r="J99"/>
  <c r="T159"/>
  <c r="BK191"/>
  <c r="J191"/>
  <c r="J105"/>
  <c r="R215"/>
  <c r="R258"/>
  <c i="5" r="BK129"/>
  <c r="J129"/>
  <c r="J98"/>
  <c r="BK149"/>
  <c r="J149"/>
  <c r="J101"/>
  <c i="6" r="R131"/>
  <c r="T152"/>
  <c r="T156"/>
  <c r="R179"/>
  <c r="R189"/>
  <c r="R198"/>
  <c i="7" r="R125"/>
  <c r="R124"/>
  <c r="P158"/>
  <c i="2" r="BK316"/>
  <c r="J316"/>
  <c r="J100"/>
  <c r="BK769"/>
  <c r="J769"/>
  <c r="J105"/>
  <c r="R838"/>
  <c r="P911"/>
  <c r="P1049"/>
  <c r="P1166"/>
  <c r="R1221"/>
  <c r="BK1347"/>
  <c r="J1347"/>
  <c r="J116"/>
  <c i="3" r="BK127"/>
  <c r="J127"/>
  <c r="J98"/>
  <c r="R197"/>
  <c r="P291"/>
  <c i="4" r="BK131"/>
  <c r="J131"/>
  <c r="J98"/>
  <c r="T143"/>
  <c r="R159"/>
  <c r="R191"/>
  <c r="P195"/>
  <c r="T239"/>
  <c i="5" r="R129"/>
  <c i="6" r="P131"/>
  <c r="P152"/>
  <c r="P156"/>
  <c r="P179"/>
  <c r="BK189"/>
  <c r="J189"/>
  <c r="J105"/>
  <c r="R192"/>
  <c r="R203"/>
  <c i="7" r="T136"/>
  <c r="R171"/>
  <c i="2" r="BK139"/>
  <c r="R232"/>
  <c r="T620"/>
  <c r="P765"/>
  <c r="P838"/>
  <c r="T911"/>
  <c r="R1049"/>
  <c r="BK1126"/>
  <c r="J1126"/>
  <c r="J112"/>
  <c r="T1221"/>
  <c r="T1358"/>
  <c i="3" r="T127"/>
  <c r="T126"/>
  <c r="P197"/>
  <c r="BK291"/>
  <c r="J291"/>
  <c r="J103"/>
  <c r="T301"/>
  <c i="4" r="P131"/>
  <c r="P130"/>
  <c r="P148"/>
  <c r="P174"/>
  <c r="R195"/>
  <c r="R239"/>
  <c i="5" r="P129"/>
  <c r="P149"/>
  <c i="6" r="P135"/>
  <c r="P165"/>
  <c r="T179"/>
  <c r="T189"/>
  <c r="T198"/>
  <c i="7" r="P136"/>
  <c r="BK171"/>
  <c r="J171"/>
  <c r="J102"/>
  <c i="8" r="BK124"/>
  <c r="J124"/>
  <c r="J99"/>
  <c i="2" r="R316"/>
  <c r="BK759"/>
  <c r="J759"/>
  <c r="J102"/>
  <c r="R765"/>
  <c r="T838"/>
  <c r="BK911"/>
  <c r="J911"/>
  <c r="J109"/>
  <c r="T1049"/>
  <c r="R1166"/>
  <c r="P1221"/>
  <c r="R1358"/>
  <c i="3" r="BK144"/>
  <c r="BK244"/>
  <c r="J244"/>
  <c r="J102"/>
  <c r="BK301"/>
  <c r="J301"/>
  <c r="J104"/>
  <c i="4" r="R131"/>
  <c r="R148"/>
  <c r="R174"/>
  <c r="P215"/>
  <c r="T258"/>
  <c i="5" r="T129"/>
  <c r="T149"/>
  <c i="6" r="BK131"/>
  <c r="J131"/>
  <c r="J98"/>
  <c r="BK152"/>
  <c r="J152"/>
  <c r="J100"/>
  <c r="BK156"/>
  <c r="J156"/>
  <c r="J101"/>
  <c r="BK179"/>
  <c r="J179"/>
  <c r="J103"/>
  <c r="P189"/>
  <c r="P198"/>
  <c i="7" r="R136"/>
  <c r="P171"/>
  <c i="8" r="P124"/>
  <c r="P121"/>
  <c r="P120"/>
  <c i="1" r="AU101"/>
  <c i="2" r="T139"/>
  <c r="T138"/>
  <c r="T232"/>
  <c r="P620"/>
  <c r="T759"/>
  <c r="BK810"/>
  <c r="J810"/>
  <c r="J106"/>
  <c r="BK927"/>
  <c r="J927"/>
  <c r="J110"/>
  <c r="P1126"/>
  <c r="T1269"/>
  <c r="R1347"/>
  <c i="3" r="T144"/>
  <c r="T143"/>
  <c r="T125"/>
  <c r="T244"/>
  <c i="4" r="R143"/>
  <c r="P159"/>
  <c r="P191"/>
  <c r="T215"/>
  <c r="BK258"/>
  <c r="J258"/>
  <c r="J109"/>
  <c i="5" r="P122"/>
  <c r="T141"/>
  <c i="6" r="BK135"/>
  <c r="J135"/>
  <c r="J99"/>
  <c r="T165"/>
  <c r="T183"/>
  <c r="T192"/>
  <c r="T203"/>
  <c i="7" r="BK136"/>
  <c r="J136"/>
  <c r="J100"/>
  <c r="R158"/>
  <c i="8" r="R124"/>
  <c r="R121"/>
  <c r="R120"/>
  <c i="2" r="P139"/>
  <c r="P138"/>
  <c r="BK232"/>
  <c r="J232"/>
  <c r="J99"/>
  <c r="R620"/>
  <c r="P769"/>
  <c r="R810"/>
  <c r="R927"/>
  <c r="BK1166"/>
  <c r="J1166"/>
  <c r="J113"/>
  <c r="BK1221"/>
  <c r="J1221"/>
  <c r="J114"/>
  <c r="P1358"/>
  <c i="3" r="R144"/>
  <c r="R143"/>
  <c r="R125"/>
  <c r="P244"/>
  <c r="P301"/>
  <c i="4" r="T131"/>
  <c r="T130"/>
  <c r="T148"/>
  <c r="T174"/>
  <c r="T195"/>
  <c r="P239"/>
  <c i="5" r="T122"/>
  <c r="T121"/>
  <c r="P141"/>
  <c i="6" r="R135"/>
  <c r="R130"/>
  <c r="R129"/>
  <c r="BK165"/>
  <c r="J165"/>
  <c r="J102"/>
  <c r="P183"/>
  <c r="P192"/>
  <c i="7" r="BK125"/>
  <c r="BK124"/>
  <c r="T171"/>
  <c i="8" r="T124"/>
  <c r="T121"/>
  <c r="T120"/>
  <c i="7" r="BK197"/>
  <c r="J197"/>
  <c r="J103"/>
  <c i="2" r="BK836"/>
  <c r="J836"/>
  <c r="J107"/>
  <c i="5" r="BK147"/>
  <c r="J147"/>
  <c r="J100"/>
  <c i="8" r="BK122"/>
  <c r="J122"/>
  <c r="J98"/>
  <c r="BK133"/>
  <c r="J133"/>
  <c r="J100"/>
  <c i="3" r="BK306"/>
  <c r="J306"/>
  <c r="J105"/>
  <c i="6" r="BK201"/>
  <c r="J201"/>
  <c r="J108"/>
  <c i="8" r="BE132"/>
  <c i="7" r="BK135"/>
  <c r="J135"/>
  <c r="J99"/>
  <c i="8" r="J114"/>
  <c r="F117"/>
  <c r="BE123"/>
  <c r="BE125"/>
  <c r="BE128"/>
  <c i="7" r="J124"/>
  <c r="J97"/>
  <c i="8" r="BE127"/>
  <c r="E110"/>
  <c r="BE126"/>
  <c i="7" r="J125"/>
  <c r="J98"/>
  <c i="8" r="BE134"/>
  <c i="6" r="BK130"/>
  <c r="J130"/>
  <c r="J97"/>
  <c i="7" r="J89"/>
  <c r="BE141"/>
  <c r="E85"/>
  <c r="BE126"/>
  <c r="BE133"/>
  <c r="BE131"/>
  <c r="BE154"/>
  <c r="BE156"/>
  <c r="BE157"/>
  <c r="BE185"/>
  <c r="F92"/>
  <c r="BE137"/>
  <c r="BE164"/>
  <c r="BE168"/>
  <c r="BE169"/>
  <c r="BE176"/>
  <c r="BE180"/>
  <c r="BE190"/>
  <c r="BE195"/>
  <c r="BE155"/>
  <c r="BE170"/>
  <c r="BE196"/>
  <c r="BE198"/>
  <c r="BE146"/>
  <c r="BE150"/>
  <c r="BE159"/>
  <c r="BE163"/>
  <c r="BE165"/>
  <c r="BE166"/>
  <c r="BE167"/>
  <c r="BE172"/>
  <c i="6" r="E85"/>
  <c r="J89"/>
  <c r="F126"/>
  <c r="BE138"/>
  <c r="BE139"/>
  <c r="BE140"/>
  <c r="BE149"/>
  <c r="BE151"/>
  <c r="BE154"/>
  <c r="BE178"/>
  <c r="BE182"/>
  <c r="BE184"/>
  <c r="BE136"/>
  <c r="BE146"/>
  <c r="BE173"/>
  <c r="BE177"/>
  <c r="BE195"/>
  <c r="BE142"/>
  <c r="BE162"/>
  <c r="BE170"/>
  <c r="BE202"/>
  <c r="BE205"/>
  <c r="BE134"/>
  <c r="BE141"/>
  <c r="BE143"/>
  <c r="BE200"/>
  <c r="BE153"/>
  <c r="BE157"/>
  <c r="BE160"/>
  <c r="BE166"/>
  <c r="BE174"/>
  <c r="BE181"/>
  <c r="BE187"/>
  <c r="BE199"/>
  <c r="BE147"/>
  <c r="BE148"/>
  <c r="BE159"/>
  <c r="BE168"/>
  <c r="BE172"/>
  <c r="BE175"/>
  <c i="5" r="BK121"/>
  <c r="J121"/>
  <c i="6" r="BE161"/>
  <c r="BE163"/>
  <c r="BE186"/>
  <c r="BE197"/>
  <c r="BE204"/>
  <c r="BE132"/>
  <c r="BE144"/>
  <c r="BE155"/>
  <c r="BE164"/>
  <c r="BE171"/>
  <c r="BE176"/>
  <c r="BE180"/>
  <c r="BE188"/>
  <c r="BE190"/>
  <c r="BE191"/>
  <c r="BE193"/>
  <c i="4" r="BK130"/>
  <c r="J130"/>
  <c r="J97"/>
  <c i="5" r="BE131"/>
  <c r="BE146"/>
  <c r="BE148"/>
  <c r="BE150"/>
  <c r="J115"/>
  <c r="BE128"/>
  <c r="BE135"/>
  <c r="BE139"/>
  <c r="BE152"/>
  <c r="BE153"/>
  <c i="4" r="BK147"/>
  <c r="J147"/>
  <c r="J100"/>
  <c i="5" r="E85"/>
  <c r="BE124"/>
  <c r="BE125"/>
  <c r="BE133"/>
  <c r="BE134"/>
  <c r="BE136"/>
  <c r="BE144"/>
  <c r="BE127"/>
  <c r="BE137"/>
  <c r="BE138"/>
  <c r="BE140"/>
  <c r="BE142"/>
  <c r="BE143"/>
  <c r="BE151"/>
  <c r="F92"/>
  <c r="BE123"/>
  <c r="BE126"/>
  <c r="BE130"/>
  <c r="BE132"/>
  <c r="BE145"/>
  <c r="BE154"/>
  <c i="4" r="E119"/>
  <c r="BE144"/>
  <c r="BE151"/>
  <c r="BE156"/>
  <c r="BE175"/>
  <c r="BE188"/>
  <c r="BE192"/>
  <c r="BE193"/>
  <c r="BE198"/>
  <c r="BE205"/>
  <c r="BE223"/>
  <c r="BE225"/>
  <c r="BE236"/>
  <c r="BE237"/>
  <c r="BE242"/>
  <c r="BE169"/>
  <c r="BE180"/>
  <c r="BE181"/>
  <c r="BE187"/>
  <c r="BE199"/>
  <c r="BE210"/>
  <c r="BE220"/>
  <c r="BE234"/>
  <c r="BE260"/>
  <c r="BE261"/>
  <c r="BE263"/>
  <c r="BE269"/>
  <c r="BE270"/>
  <c i="3" r="J144"/>
  <c r="J100"/>
  <c i="4" r="F92"/>
  <c r="BE132"/>
  <c r="BE134"/>
  <c r="BE135"/>
  <c r="BE138"/>
  <c r="BE166"/>
  <c r="BE167"/>
  <c r="BE168"/>
  <c r="BE170"/>
  <c r="BE176"/>
  <c r="BE177"/>
  <c r="BE178"/>
  <c r="BE182"/>
  <c r="BE197"/>
  <c r="BE213"/>
  <c r="BE217"/>
  <c r="BE218"/>
  <c r="BE244"/>
  <c r="BE252"/>
  <c r="BE253"/>
  <c r="BE262"/>
  <c r="BE139"/>
  <c r="BE150"/>
  <c r="BE164"/>
  <c r="BE179"/>
  <c r="BE200"/>
  <c r="BE202"/>
  <c r="BE207"/>
  <c r="BE209"/>
  <c r="BE211"/>
  <c r="BE212"/>
  <c r="BE243"/>
  <c r="BE246"/>
  <c r="BE268"/>
  <c r="BE271"/>
  <c r="BE145"/>
  <c r="BE152"/>
  <c r="BE154"/>
  <c r="BE155"/>
  <c r="BE163"/>
  <c r="BE172"/>
  <c r="BE173"/>
  <c r="BE184"/>
  <c r="BE208"/>
  <c r="BE216"/>
  <c r="BE231"/>
  <c r="BE254"/>
  <c r="BE266"/>
  <c i="3" r="BK126"/>
  <c r="J126"/>
  <c r="J97"/>
  <c i="4" r="J89"/>
  <c r="BE133"/>
  <c r="BE161"/>
  <c r="BE162"/>
  <c r="BE194"/>
  <c r="BE203"/>
  <c r="BE219"/>
  <c r="BE222"/>
  <c r="BE224"/>
  <c r="BE229"/>
  <c r="BE230"/>
  <c r="BE241"/>
  <c r="BE245"/>
  <c r="BE247"/>
  <c r="BE250"/>
  <c r="BE251"/>
  <c r="BE259"/>
  <c r="BE264"/>
  <c r="BE265"/>
  <c r="BE275"/>
  <c r="BE276"/>
  <c r="BE136"/>
  <c r="BE141"/>
  <c r="BE157"/>
  <c r="BE183"/>
  <c r="BE185"/>
  <c r="BE186"/>
  <c r="BE214"/>
  <c r="BE226"/>
  <c r="BE227"/>
  <c r="BE228"/>
  <c r="BE233"/>
  <c r="BE238"/>
  <c r="BE240"/>
  <c r="BE255"/>
  <c r="BE256"/>
  <c r="BE257"/>
  <c r="BE272"/>
  <c r="BE273"/>
  <c r="BE274"/>
  <c r="BE142"/>
  <c r="BE146"/>
  <c r="BE149"/>
  <c r="BE160"/>
  <c r="BE165"/>
  <c r="BE171"/>
  <c r="BE189"/>
  <c r="BE190"/>
  <c r="BE196"/>
  <c r="BE201"/>
  <c r="BE204"/>
  <c r="BE206"/>
  <c r="BE232"/>
  <c r="BE235"/>
  <c r="BE248"/>
  <c r="BE249"/>
  <c r="BE267"/>
  <c i="2" r="J139"/>
  <c r="J98"/>
  <c r="BK768"/>
  <c r="J768"/>
  <c r="J104"/>
  <c i="3" r="F92"/>
  <c r="BE134"/>
  <c r="BE137"/>
  <c r="BE167"/>
  <c r="BE176"/>
  <c r="BE188"/>
  <c r="BE191"/>
  <c r="BE196"/>
  <c r="BE242"/>
  <c r="BE254"/>
  <c r="BE270"/>
  <c r="BE279"/>
  <c r="BE285"/>
  <c r="BE292"/>
  <c r="BE148"/>
  <c r="BE170"/>
  <c r="BE173"/>
  <c r="BE185"/>
  <c r="BE228"/>
  <c r="BE249"/>
  <c r="BE289"/>
  <c r="BE299"/>
  <c r="J119"/>
  <c r="BE158"/>
  <c r="BE161"/>
  <c r="BE179"/>
  <c r="BE182"/>
  <c r="BE198"/>
  <c r="BE195"/>
  <c r="BE241"/>
  <c r="BE272"/>
  <c r="BE282"/>
  <c r="BE296"/>
  <c r="BE300"/>
  <c r="E85"/>
  <c r="BE128"/>
  <c r="BE152"/>
  <c r="BE202"/>
  <c r="BE206"/>
  <c r="BE297"/>
  <c r="BE305"/>
  <c r="BE145"/>
  <c r="BE194"/>
  <c r="BE224"/>
  <c r="BE227"/>
  <c r="BE240"/>
  <c r="BE250"/>
  <c r="BE265"/>
  <c r="BE275"/>
  <c r="BE140"/>
  <c r="BE155"/>
  <c r="BE233"/>
  <c r="BE243"/>
  <c r="BE131"/>
  <c r="BE164"/>
  <c r="BE229"/>
  <c r="BE237"/>
  <c r="BE245"/>
  <c r="BE255"/>
  <c r="BE260"/>
  <c r="BE271"/>
  <c r="BE290"/>
  <c r="BE302"/>
  <c r="BE307"/>
  <c i="1" r="BB95"/>
  <c r="BC95"/>
  <c r="BA95"/>
  <c r="AW95"/>
  <c i="2" r="E85"/>
  <c r="J89"/>
  <c r="F92"/>
  <c r="BE140"/>
  <c r="BE141"/>
  <c r="BE151"/>
  <c r="BE159"/>
  <c r="BE170"/>
  <c r="BE182"/>
  <c r="BE190"/>
  <c r="BE197"/>
  <c r="BE205"/>
  <c r="BE217"/>
  <c r="BE228"/>
  <c r="BE233"/>
  <c r="BE238"/>
  <c r="BE243"/>
  <c r="BE260"/>
  <c r="BE269"/>
  <c r="BE276"/>
  <c r="BE283"/>
  <c r="BE290"/>
  <c r="BE291"/>
  <c r="BE297"/>
  <c r="BE303"/>
  <c r="BE309"/>
  <c r="BE317"/>
  <c r="BE318"/>
  <c r="BE326"/>
  <c r="BE327"/>
  <c r="BE333"/>
  <c r="BE338"/>
  <c r="BE343"/>
  <c r="BE348"/>
  <c r="BE371"/>
  <c r="BE398"/>
  <c r="BE399"/>
  <c r="BE404"/>
  <c r="BE409"/>
  <c r="BE414"/>
  <c r="BE419"/>
  <c r="BE424"/>
  <c r="BE425"/>
  <c r="BE448"/>
  <c r="BE453"/>
  <c r="BE460"/>
  <c r="BE465"/>
  <c r="BE490"/>
  <c r="BE495"/>
  <c r="BE515"/>
  <c r="BE520"/>
  <c r="BE525"/>
  <c r="BE533"/>
  <c r="BE538"/>
  <c r="BE543"/>
  <c r="BE544"/>
  <c r="BE576"/>
  <c r="BE599"/>
  <c r="BE607"/>
  <c r="BE614"/>
  <c r="BE615"/>
  <c r="BE621"/>
  <c r="BE629"/>
  <c r="BE634"/>
  <c r="BE635"/>
  <c r="BE636"/>
  <c r="BE637"/>
  <c r="BE638"/>
  <c r="BE644"/>
  <c r="BE657"/>
  <c r="BE672"/>
  <c r="BE678"/>
  <c r="BE679"/>
  <c r="BE684"/>
  <c r="BE690"/>
  <c r="BE698"/>
  <c r="BE706"/>
  <c r="BE711"/>
  <c r="BE722"/>
  <c r="BE730"/>
  <c r="BE731"/>
  <c r="BE758"/>
  <c r="BE760"/>
  <c r="BE761"/>
  <c r="BE762"/>
  <c r="BE764"/>
  <c r="BE766"/>
  <c r="BE767"/>
  <c r="BE770"/>
  <c r="BE775"/>
  <c r="BE780"/>
  <c r="BE786"/>
  <c r="BE791"/>
  <c r="BE797"/>
  <c r="BE799"/>
  <c r="BE804"/>
  <c r="BE809"/>
  <c r="BE811"/>
  <c r="BE819"/>
  <c r="BE824"/>
  <c r="BE830"/>
  <c r="BE835"/>
  <c r="BE837"/>
  <c r="BE839"/>
  <c r="BE844"/>
  <c r="BE855"/>
  <c r="BE860"/>
  <c r="BE865"/>
  <c r="BE870"/>
  <c r="BE875"/>
  <c r="BE880"/>
  <c r="BE886"/>
  <c r="BE892"/>
  <c r="BE893"/>
  <c r="BE894"/>
  <c r="BE900"/>
  <c r="BE910"/>
  <c r="BE912"/>
  <c r="BE921"/>
  <c r="BE926"/>
  <c r="BE928"/>
  <c r="BE933"/>
  <c r="BE938"/>
  <c r="BE939"/>
  <c r="BE940"/>
  <c r="BE941"/>
  <c r="BE942"/>
  <c r="BE943"/>
  <c r="BE944"/>
  <c r="BE945"/>
  <c r="BE946"/>
  <c r="BE947"/>
  <c r="BE953"/>
  <c r="BE958"/>
  <c r="BE963"/>
  <c r="BE968"/>
  <c r="BE973"/>
  <c r="BE978"/>
  <c r="BE983"/>
  <c r="BE984"/>
  <c r="BE989"/>
  <c r="BE994"/>
  <c r="BE999"/>
  <c r="BE1008"/>
  <c r="BE1012"/>
  <c r="BE1017"/>
  <c r="BE1018"/>
  <c r="BE1023"/>
  <c r="BE1028"/>
  <c r="BE1033"/>
  <c r="BE1038"/>
  <c r="BE1043"/>
  <c r="BE1048"/>
  <c r="BE1050"/>
  <c r="BE1058"/>
  <c r="BE1064"/>
  <c r="BE1070"/>
  <c r="BE1076"/>
  <c r="BE1082"/>
  <c r="BE1088"/>
  <c r="BE1094"/>
  <c r="BE1100"/>
  <c r="BE1105"/>
  <c r="BE1110"/>
  <c r="BE1115"/>
  <c r="BE1120"/>
  <c r="BE1125"/>
  <c r="BE1127"/>
  <c r="BE1134"/>
  <c r="BE1135"/>
  <c r="BE1136"/>
  <c r="BE1141"/>
  <c r="BE1146"/>
  <c r="BE1147"/>
  <c r="BE1148"/>
  <c r="BE1149"/>
  <c r="BE1150"/>
  <c r="BE1151"/>
  <c r="BE1152"/>
  <c r="BE1153"/>
  <c r="BE1165"/>
  <c r="BE1167"/>
  <c r="BE1168"/>
  <c r="BE1169"/>
  <c r="BE1182"/>
  <c r="BE1187"/>
  <c r="BE1197"/>
  <c r="BE1202"/>
  <c r="BE1203"/>
  <c r="BE1208"/>
  <c r="BE1220"/>
  <c r="BE1222"/>
  <c r="BE1227"/>
  <c r="BE1233"/>
  <c r="BE1238"/>
  <c r="BE1246"/>
  <c r="BE1251"/>
  <c r="BE1261"/>
  <c r="BE1263"/>
  <c r="BE1268"/>
  <c r="BE1270"/>
  <c r="BE1271"/>
  <c r="BE1272"/>
  <c r="BE1284"/>
  <c r="BE1294"/>
  <c r="BE1306"/>
  <c r="BE1322"/>
  <c r="BE1327"/>
  <c r="BE1328"/>
  <c r="BE1329"/>
  <c r="BE1346"/>
  <c r="BE1348"/>
  <c r="BE1353"/>
  <c r="BE1359"/>
  <c r="BE1364"/>
  <c r="BE1369"/>
  <c r="BE1374"/>
  <c i="1" r="BD95"/>
  <c i="3" r="F37"/>
  <c i="1" r="BD96"/>
  <c i="5" r="F37"/>
  <c i="1" r="BD98"/>
  <c i="6" r="F36"/>
  <c i="1" r="BC99"/>
  <c i="7" r="J34"/>
  <c i="1" r="AW100"/>
  <c i="8" r="F35"/>
  <c i="1" r="BB101"/>
  <c i="4" r="F34"/>
  <c i="1" r="BA97"/>
  <c i="5" r="F34"/>
  <c i="1" r="BA98"/>
  <c i="6" r="J34"/>
  <c i="1" r="AW99"/>
  <c i="8" r="F37"/>
  <c i="1" r="BD101"/>
  <c i="8" r="J34"/>
  <c i="1" r="AW101"/>
  <c i="4" r="F35"/>
  <c i="1" r="BB97"/>
  <c i="5" r="F35"/>
  <c i="1" r="BB98"/>
  <c i="5" r="J30"/>
  <c i="7" r="F35"/>
  <c i="1" r="BB100"/>
  <c i="7" r="F36"/>
  <c i="1" r="BC100"/>
  <c i="3" r="F36"/>
  <c i="1" r="BC96"/>
  <c i="5" r="J34"/>
  <c i="1" r="AW98"/>
  <c i="6" r="F34"/>
  <c i="1" r="BA99"/>
  <c i="7" r="F37"/>
  <c i="1" r="BD100"/>
  <c i="3" r="F35"/>
  <c i="1" r="BB96"/>
  <c i="4" r="F36"/>
  <c i="1" r="BC97"/>
  <c i="3" r="F34"/>
  <c i="1" r="BA96"/>
  <c i="4" r="F37"/>
  <c i="1" r="BD97"/>
  <c i="4" r="J34"/>
  <c i="1" r="AW97"/>
  <c i="6" r="F37"/>
  <c i="1" r="BD99"/>
  <c i="7" r="F34"/>
  <c i="1" r="BA100"/>
  <c i="3" r="J34"/>
  <c i="1" r="AW96"/>
  <c i="5" r="F36"/>
  <c i="1" r="BC98"/>
  <c i="6" r="F35"/>
  <c i="1" r="BB99"/>
  <c i="8" r="F34"/>
  <c i="1" r="BA101"/>
  <c i="8" r="F36"/>
  <c i="1" r="BC101"/>
  <c i="7" l="1" r="P135"/>
  <c r="P123"/>
  <c i="1" r="AU100"/>
  <c i="2" r="P768"/>
  <c r="P137"/>
  <c i="1" r="AU95"/>
  <c i="5" r="R121"/>
  <c i="4" r="R147"/>
  <c i="6" r="P130"/>
  <c r="P129"/>
  <c i="1" r="AU99"/>
  <c i="2" r="BK138"/>
  <c r="J138"/>
  <c r="J97"/>
  <c i="4" r="T147"/>
  <c r="T129"/>
  <c i="3" r="BK143"/>
  <c r="J143"/>
  <c r="J99"/>
  <c i="2" r="T768"/>
  <c r="T137"/>
  <c r="R768"/>
  <c r="R138"/>
  <c r="R137"/>
  <c i="5" r="P121"/>
  <c i="1" r="AU98"/>
  <c i="3" r="P143"/>
  <c r="P125"/>
  <c i="1" r="AU96"/>
  <c i="7" r="R135"/>
  <c r="R123"/>
  <c i="4" r="R130"/>
  <c r="R129"/>
  <c i="6" r="T130"/>
  <c r="T129"/>
  <c i="4" r="P147"/>
  <c r="P129"/>
  <c i="1" r="AU97"/>
  <c i="7" r="T135"/>
  <c r="T123"/>
  <c i="8" r="BK121"/>
  <c r="J121"/>
  <c r="J97"/>
  <c i="7" r="BK123"/>
  <c r="J123"/>
  <c i="6" r="BK129"/>
  <c r="J129"/>
  <c i="1" r="AG98"/>
  <c i="5" r="J96"/>
  <c i="4" r="BK129"/>
  <c r="J129"/>
  <c r="J96"/>
  <c i="3" r="BK125"/>
  <c r="J125"/>
  <c r="J96"/>
  <c i="2" r="BK137"/>
  <c r="J137"/>
  <c r="J96"/>
  <c i="5" r="F33"/>
  <c i="1" r="AZ98"/>
  <c i="6" r="J33"/>
  <c i="1" r="AV99"/>
  <c r="AT99"/>
  <c r="BB94"/>
  <c r="W31"/>
  <c i="2" r="F33"/>
  <c i="1" r="AZ95"/>
  <c i="3" r="J33"/>
  <c i="1" r="AV96"/>
  <c r="AT96"/>
  <c i="7" r="J33"/>
  <c i="1" r="AV100"/>
  <c r="AT100"/>
  <c i="4" r="F33"/>
  <c i="1" r="AZ97"/>
  <c i="7" r="J30"/>
  <c i="1" r="AG100"/>
  <c r="BD94"/>
  <c r="W33"/>
  <c r="BC94"/>
  <c r="W32"/>
  <c i="4" r="J33"/>
  <c i="1" r="AV97"/>
  <c r="AT97"/>
  <c i="8" r="J33"/>
  <c i="1" r="AV101"/>
  <c r="AT101"/>
  <c r="BA94"/>
  <c r="W30"/>
  <c i="2" r="J33"/>
  <c i="1" r="AV95"/>
  <c r="AT95"/>
  <c i="3" r="F33"/>
  <c i="1" r="AZ96"/>
  <c i="6" r="J30"/>
  <c i="1" r="AG99"/>
  <c i="7" r="F33"/>
  <c i="1" r="AZ100"/>
  <c i="5" r="J33"/>
  <c i="1" r="AV98"/>
  <c r="AT98"/>
  <c r="AN98"/>
  <c i="6" r="F33"/>
  <c i="1" r="AZ99"/>
  <c i="8" r="F33"/>
  <c i="1" r="AZ101"/>
  <c i="8" l="1" r="BK120"/>
  <c r="J120"/>
  <c r="J96"/>
  <c i="1" r="AN100"/>
  <c i="7" r="J96"/>
  <c i="1" r="AN99"/>
  <c i="6" r="J96"/>
  <c i="7" r="J39"/>
  <c i="6" r="J39"/>
  <c i="5" r="J39"/>
  <c i="1" r="AU94"/>
  <c i="4" r="J30"/>
  <c i="1" r="AG97"/>
  <c r="AN97"/>
  <c r="AX94"/>
  <c i="2" r="J30"/>
  <c i="1" r="AG95"/>
  <c r="AZ94"/>
  <c r="W29"/>
  <c r="AW94"/>
  <c r="AK30"/>
  <c i="3" r="J30"/>
  <c i="1" r="AG96"/>
  <c r="AN96"/>
  <c r="AY94"/>
  <c i="4" l="1" r="J39"/>
  <c i="3" r="J39"/>
  <c i="2" r="J39"/>
  <c i="1" r="AN95"/>
  <c i="8" r="J30"/>
  <c i="1" r="AG101"/>
  <c r="AG94"/>
  <c r="AK26"/>
  <c r="AV94"/>
  <c r="AK29"/>
  <c i="8" l="1" r="J39"/>
  <c i="1" r="AK35"/>
  <c r="AN101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<sst xmlns="http://schemas.openxmlformats.org/spreadsheetml/2006/main">
  <si>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</si>
  <si>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</si>
  <si>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</si>
  <si>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</si>
  <si>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{1a9d15d9-7e72-4ef1-9416-a3fd4a99aeb8}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</si>
  <si>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</si>
  <si>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</si>
  <si>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</si>
  <si>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</si>
  <si>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</si>
  <si>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</si>
  <si>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</si>
  <si>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</si>
  <si>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</si>
  <si>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</si>
  <si>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</si>
  <si>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</si>
  <si>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Kino OKO - vestavba malého sálu</t>
  </si>
  <si>
    <t>KSO:</t>
  </si>
  <si>
    <t>CC-CZ:</t>
  </si>
  <si>
    <t>Místo:</t>
  </si>
  <si>
    <t>Šumperk</t>
  </si>
  <si>
    <t>Datum:</t>
  </si>
  <si>
    <t>22. 1. 2023</t>
  </si>
  <si>
    <t>Zadavatel:</t>
  </si>
  <si>
    <t>IČ:</t>
  </si>
  <si>
    <t>Město Šumperk</t>
  </si>
  <si>
    <t>DIČ:</t>
  </si>
  <si>
    <t>Uchazeč:</t>
  </si>
  <si>
    <t>Vyplň údaj</t>
  </si>
  <si>
    <t>Projektant:</t>
  </si>
  <si>
    <t>m-atelier</t>
  </si>
  <si>
    <t>True</t>
  </si>
  <si>
    <t>Zpracovatel:</t>
  </si>
  <si>
    <t>Zdeněk Závodník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</si>
  <si>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</si>
  <si>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</si>
  <si>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</si>
  <si>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</si>
  <si>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</si>
  <si>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</si>
  <si>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</si>
  <si>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</si>
  <si>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</si>
  <si>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</si>
  <si>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</si>
  <si>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</si>
  <si>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</si>
  <si>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</si>
  <si>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</si>
  <si>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</si>
  <si>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</si>
  <si>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</si>
  <si>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</si>
  <si>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</si>
  <si>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</si>
  <si>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</si>
  <si>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</si>
  <si>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</si>
  <si>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</si>
  <si>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</si>
  <si>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</si>
  <si>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</si>
  <si>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</si>
  <si>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</si>
  <si>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</si>
  <si>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</si>
  <si>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</si>
  <si>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</si>
  <si>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</si>
  <si>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</si>
  <si>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</si>
  <si>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</si>
  <si>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</si>
  <si>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</si>
  <si>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</si>
  <si>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</si>
  <si>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</si>
  <si>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</si>
  <si>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</si>
  <si>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</si>
  <si>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</si>
  <si>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</si>
  <si>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</si>
  <si>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</si>
  <si>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{f92463c8-6ce1-45f0-a16f-293fd52e3f93}</t>
  </si>
  <si>
    <t>2</t>
  </si>
  <si>
    <t>02</t>
  </si>
  <si>
    <t>Zdravotechnické instalace</t>
  </si>
  <si>
    <t>{c4edd43c-64de-437a-9d2c-7377fb0d6041}</t>
  </si>
  <si>
    <t>03</t>
  </si>
  <si>
    <t>Elektroinstalace</t>
  </si>
  <si>
    <t>{cb1b737d-96f0-4cd9-9958-c239c6e0a871}</t>
  </si>
  <si>
    <t>04</t>
  </si>
  <si>
    <t>AV technika</t>
  </si>
  <si>
    <t>{530d18df-8f87-4abe-9187-063e814ca0ac}</t>
  </si>
  <si>
    <t>05</t>
  </si>
  <si>
    <t>Vzduchotechnika</t>
  </si>
  <si>
    <t>{c8391b54-6509-451c-9677-a40e2fc20d23}</t>
  </si>
  <si>
    <t>06</t>
  </si>
  <si>
    <t>Vytápění</t>
  </si>
  <si>
    <t>{c28844bd-c0bb-4da5-a90d-17d23b3bd95a}</t>
  </si>
  <si>
    <t>07</t>
  </si>
  <si>
    <t>Vedlejší rozpočtové náklady</t>
  </si>
  <si>
    <t>{fc3d0156-48cd-4859-a68a-dde078045c44}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</si>
  <si>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</si>
  <si>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</si>
  <si>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</si>
  <si>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</si>
  <si>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</si>
  <si>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</si>
  <si>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</si>
  <si>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</si>
  <si>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</si>
  <si>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</si>
  <si>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</si>
  <si>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</si>
  <si>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</si>
  <si>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</si>
  <si>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</si>
  <si>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</si>
  <si>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</si>
  <si>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</si>
  <si>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</si>
  <si>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</si>
  <si>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</si>
  <si>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</si>
  <si>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</si>
  <si>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</si>
  <si>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</si>
  <si>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</si>
  <si>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</si>
  <si>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</si>
  <si>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</si>
  <si>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</si>
  <si>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</si>
  <si>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</si>
  <si>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</si>
  <si>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</si>
  <si>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</si>
  <si>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</si>
  <si>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</si>
  <si>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</si>
  <si>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</si>
  <si>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</si>
  <si>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</si>
  <si>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</si>
  <si>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</si>
  <si>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</si>
  <si>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</si>
  <si>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</si>
  <si>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</si>
  <si>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</si>
  <si>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310236251</t>
  </si>
  <si>
    <t>Zazdívka otvorů pl přes 0,0225 do 0,09 m2 ve zdivu nadzákladovém cihlami pálenými tl přes 300 do 450 mm</t>
  </si>
  <si>
    <t>kus</t>
  </si>
  <si>
    <t>CS ÚRS 2023 01</t>
  </si>
  <si>
    <t>4</t>
  </si>
  <si>
    <t>170453659</t>
  </si>
  <si>
    <t>311231127</t>
  </si>
  <si>
    <t>Zdivo nosné z cihel dl 290 mm P20 až 25 na SMS 10 MPa</t>
  </si>
  <si>
    <t>m3</t>
  </si>
  <si>
    <t>-853799626</t>
  </si>
  <si>
    <t>VV</t>
  </si>
  <si>
    <t>Přizdění otvoru</t>
  </si>
  <si>
    <t>0,9*2,2*0,5</t>
  </si>
  <si>
    <t>nadezdívka - nový strop nad sálem</t>
  </si>
  <si>
    <t>(5,6+5,6)*0,5*0,3</t>
  </si>
  <si>
    <t>19*0,3*0,5</t>
  </si>
  <si>
    <t>Dozdívky ostatní</t>
  </si>
  <si>
    <t>Mezisoučet</t>
  </si>
  <si>
    <t>Součet</t>
  </si>
  <si>
    <t>317168022</t>
  </si>
  <si>
    <t>Překlad keramický plochý š 145 mm dl 1250 mm</t>
  </si>
  <si>
    <t>-1647368234</t>
  </si>
  <si>
    <t>překlady vnitřních příček</t>
  </si>
  <si>
    <t>1 NP</t>
  </si>
  <si>
    <t>2 NP</t>
  </si>
  <si>
    <t>7</t>
  </si>
  <si>
    <t>317234410</t>
  </si>
  <si>
    <t>Vyzdívka mezi nosníky z cihel pálených na MC</t>
  </si>
  <si>
    <t>-253508286</t>
  </si>
  <si>
    <t>Osazení U 240 stropu</t>
  </si>
  <si>
    <t>4,5*0,5*0,5*3</t>
  </si>
  <si>
    <t>překlad T5</t>
  </si>
  <si>
    <t>3xI 160</t>
  </si>
  <si>
    <t>4,5*0,5*0,5</t>
  </si>
  <si>
    <t>překlad T4</t>
  </si>
  <si>
    <t>1,5*0,5*0,5</t>
  </si>
  <si>
    <t>5</t>
  </si>
  <si>
    <t>317944325</t>
  </si>
  <si>
    <t>Válcované nosníky č.24 a vyšší dodatečně osazované do připravených otvorů</t>
  </si>
  <si>
    <t>t</t>
  </si>
  <si>
    <t>-457705409</t>
  </si>
  <si>
    <t>Osazení nosníků do stěny- nový strop pod sálem</t>
  </si>
  <si>
    <t>3xU240</t>
  </si>
  <si>
    <t>11,8*33,9/1000</t>
  </si>
  <si>
    <t>Osazení nosníků do stěny- překlad T5</t>
  </si>
  <si>
    <t>3xI 220</t>
  </si>
  <si>
    <t>4*4,5*31,1/1000</t>
  </si>
  <si>
    <t>Osazení nosníků do stěny- překlad T4</t>
  </si>
  <si>
    <t>5*1,5*17,9/1000</t>
  </si>
  <si>
    <t>6</t>
  </si>
  <si>
    <t>342241162</t>
  </si>
  <si>
    <t>Příčky z cihel plných dl 290 mm pevnosti P 7,5 až 15 na MC tl 140 mm</t>
  </si>
  <si>
    <t>m2</t>
  </si>
  <si>
    <t>1769987655</t>
  </si>
  <si>
    <t>Zazdívka dveří</t>
  </si>
  <si>
    <t>0,9*2,1</t>
  </si>
  <si>
    <t>0,8*2,1</t>
  </si>
  <si>
    <t>342244201</t>
  </si>
  <si>
    <t>Příčka z cihel broušených na tenkovrstvou maltu tloušťky 80 mm</t>
  </si>
  <si>
    <t>-2119166093</t>
  </si>
  <si>
    <t>Vnitřní příčky tl. 100 mm</t>
  </si>
  <si>
    <t>1,6*3,5</t>
  </si>
  <si>
    <t>(2,1+1,75)*3,5</t>
  </si>
  <si>
    <t>8</t>
  </si>
  <si>
    <t>342244221</t>
  </si>
  <si>
    <t>Příčka z cihel broušených na tenkovrstvou maltu tloušťky 140 mm</t>
  </si>
  <si>
    <t>-1730106853</t>
  </si>
  <si>
    <t>Vnitřní příčky</t>
  </si>
  <si>
    <t>(1,75+5,85+1,15+0,7+0,8+1,4+1,6)*3,5</t>
  </si>
  <si>
    <t>5*3,5</t>
  </si>
  <si>
    <t>4*3,5</t>
  </si>
  <si>
    <t>9</t>
  </si>
  <si>
    <t>342291112</t>
  </si>
  <si>
    <t>Ukotvení příček montážní polyuretanovou pěnou tl příčky přes 100 mm</t>
  </si>
  <si>
    <t>m</t>
  </si>
  <si>
    <t>-747548808</t>
  </si>
  <si>
    <t>1,6</t>
  </si>
  <si>
    <t>(2,1+1,75)</t>
  </si>
  <si>
    <t>(1,75+5,85+1,15+0,7+0,8+1,4+1,6)</t>
  </si>
  <si>
    <t>10</t>
  </si>
  <si>
    <t>342291121</t>
  </si>
  <si>
    <t>Ukotvení příček k cihelným konstrukcím plochými kotvami</t>
  </si>
  <si>
    <t>-966133875</t>
  </si>
  <si>
    <t>boční kotvení příček</t>
  </si>
  <si>
    <t>2*3,5</t>
  </si>
  <si>
    <t>8*3,5</t>
  </si>
  <si>
    <t>11</t>
  </si>
  <si>
    <t>R-003-001</t>
  </si>
  <si>
    <t>Příplatek za vyzdívku příček do oblouku</t>
  </si>
  <si>
    <t>2055764945</t>
  </si>
  <si>
    <t>(3+3)*3,9</t>
  </si>
  <si>
    <t>Vodorovné konstrukce</t>
  </si>
  <si>
    <t>12</t>
  </si>
  <si>
    <t>411354233</t>
  </si>
  <si>
    <t>Bednění stropů ztracené z hraněných trapézových vln v 40 mm plech pozinkovaný tl 0,75 mm</t>
  </si>
  <si>
    <t>474255747</t>
  </si>
  <si>
    <t>Strop pod sálem</t>
  </si>
  <si>
    <t>5,5*10,1</t>
  </si>
  <si>
    <t>13</t>
  </si>
  <si>
    <t>411354253</t>
  </si>
  <si>
    <t>Bednění stropů ztracené z hraněných trapézových vln v 92 mm plech pozinkovaný tl 0,75 mm</t>
  </si>
  <si>
    <t>-487194454</t>
  </si>
  <si>
    <t>Ztracené bednění z TR plechu 160/</t>
  </si>
  <si>
    <t>5,5*18,5</t>
  </si>
  <si>
    <t>14</t>
  </si>
  <si>
    <t>413941125</t>
  </si>
  <si>
    <t>Osazování ocelových válcovaných nosníků stropů I, IE, U, UE nebo L č. 24 a výše nebo výšky přes 220 mm</t>
  </si>
  <si>
    <t>963949429</t>
  </si>
  <si>
    <t>Nový strop nad sálem</t>
  </si>
  <si>
    <t>IPE140</t>
  </si>
  <si>
    <t>12*4,5*12,9/1000</t>
  </si>
  <si>
    <t>4*1,8*12,9/1000</t>
  </si>
  <si>
    <t>4*2,8*12,9/1000</t>
  </si>
  <si>
    <t>I180</t>
  </si>
  <si>
    <t>2*5,5*21,9/1000</t>
  </si>
  <si>
    <t>U260</t>
  </si>
  <si>
    <t>8*6,85*37,9/1000</t>
  </si>
  <si>
    <t>Nový strop pod sálem</t>
  </si>
  <si>
    <t>I 220</t>
  </si>
  <si>
    <t>8*5,6*31,3/1000</t>
  </si>
  <si>
    <t>M</t>
  </si>
  <si>
    <t>13010746</t>
  </si>
  <si>
    <t>ocel profilová jakost S235JR (11 375) průřez IPE 140</t>
  </si>
  <si>
    <t>238776508</t>
  </si>
  <si>
    <t>P</t>
  </si>
  <si>
    <t>Poznámka k položce:_x000d_
Hmotnost: 13,40 kg/m</t>
  </si>
  <si>
    <t>materiál</t>
  </si>
  <si>
    <t>16</t>
  </si>
  <si>
    <t>13010720</t>
  </si>
  <si>
    <t>ocel profilová jakost S235JR (11 375) průřez I (IPN) 180</t>
  </si>
  <si>
    <t>-306254532</t>
  </si>
  <si>
    <t>Poznámka k položce:_x000d_
Hmotnost: 21,90 kg/m</t>
  </si>
  <si>
    <t>17</t>
  </si>
  <si>
    <t>13010724</t>
  </si>
  <si>
    <t>ocel profilová jakost S235JR (11 375) průřez I (IPN) 220</t>
  </si>
  <si>
    <t>-843065642</t>
  </si>
  <si>
    <t>Poznámka k položce:_x000d_
Hmotnost: 31,10 kg/m</t>
  </si>
  <si>
    <t>8*5,6*31,3/1000*1,05</t>
  </si>
  <si>
    <t>18</t>
  </si>
  <si>
    <t>13010832</t>
  </si>
  <si>
    <t>ocel profilová jakost S235JR (11 375) průřez U (UPN) 260</t>
  </si>
  <si>
    <t>518187746</t>
  </si>
  <si>
    <t>Poznámka k položce:_x000d_
Hmotnost: 37,90 kg/m</t>
  </si>
  <si>
    <t>19</t>
  </si>
  <si>
    <t>R-004-001</t>
  </si>
  <si>
    <t xml:space="preserve">Výroba ocelové konstrukce  - rám ztužující krov</t>
  </si>
  <si>
    <t>kg</t>
  </si>
  <si>
    <t>-1816694483</t>
  </si>
  <si>
    <t>20</t>
  </si>
  <si>
    <t>417321414</t>
  </si>
  <si>
    <t>Ztužující pásy a věnce ze ŽB tř. C 20/25</t>
  </si>
  <si>
    <t>-1981256012</t>
  </si>
  <si>
    <t>Věnec</t>
  </si>
  <si>
    <t>(5,6+5,6+19)*0,25*0,3</t>
  </si>
  <si>
    <t>417351115</t>
  </si>
  <si>
    <t>Zřízení bednění ztužujících věnců</t>
  </si>
  <si>
    <t>-252601105</t>
  </si>
  <si>
    <t>Věnec - bednění</t>
  </si>
  <si>
    <t>(5,6+5,6+19)*0,5*2</t>
  </si>
  <si>
    <t>22</t>
  </si>
  <si>
    <t>417351116</t>
  </si>
  <si>
    <t>Odstranění bednění ztužujících věnců</t>
  </si>
  <si>
    <t>-1847963681</t>
  </si>
  <si>
    <t>Věnec - odbednění</t>
  </si>
  <si>
    <t>23</t>
  </si>
  <si>
    <t>417361821</t>
  </si>
  <si>
    <t>Výztuž ztužujících pásů a věnců betonářskou ocelí 10 505</t>
  </si>
  <si>
    <t>-1564570987</t>
  </si>
  <si>
    <t>Věnec - výztuž</t>
  </si>
  <si>
    <t>(5,6+5,6+19)*4*1,21/1000</t>
  </si>
  <si>
    <t>(5,6+5,6+19)/0,2*1,2*0,222/1000</t>
  </si>
  <si>
    <t>Úpravy povrchů, podlahy a osazování výplní</t>
  </si>
  <si>
    <t>24</t>
  </si>
  <si>
    <t>611131121</t>
  </si>
  <si>
    <t>Penetrační disperzní nátěr vnitřních stropů nanášený ručně</t>
  </si>
  <si>
    <t>413658622</t>
  </si>
  <si>
    <t>25</t>
  </si>
  <si>
    <t>611325402</t>
  </si>
  <si>
    <t>Oprava vnitřní vápenocementové hrubé omítky stropů v rozsahu plochy přes 10 do 30 %</t>
  </si>
  <si>
    <t>-299734214</t>
  </si>
  <si>
    <t>Otlučení omítek</t>
  </si>
  <si>
    <t>7,63+2,2*1,5</t>
  </si>
  <si>
    <t>9,03+11,06+0,81</t>
  </si>
  <si>
    <t>26</t>
  </si>
  <si>
    <t>612131101</t>
  </si>
  <si>
    <t>Cementový postřik vnitřních stěn nanášený celoplošně ručně</t>
  </si>
  <si>
    <t>-1041535993</t>
  </si>
  <si>
    <t>27</t>
  </si>
  <si>
    <t>612131121</t>
  </si>
  <si>
    <t>Penetrační disperzní nátěr vnitřních stěn nanášený ručně</t>
  </si>
  <si>
    <t>-1833538414</t>
  </si>
  <si>
    <t>penetrace</t>
  </si>
  <si>
    <t>235,65</t>
  </si>
  <si>
    <t>614,64</t>
  </si>
  <si>
    <t>28</t>
  </si>
  <si>
    <t>612142001</t>
  </si>
  <si>
    <t>Potažení vnitřních stěn sklovláknitým pletivem vtlačeným do tenkovrstvé hmoty</t>
  </si>
  <si>
    <t>791181570</t>
  </si>
  <si>
    <t>Spoje</t>
  </si>
  <si>
    <t>255</t>
  </si>
  <si>
    <t>29</t>
  </si>
  <si>
    <t>612311131</t>
  </si>
  <si>
    <t>Potažení vnitřních stěn vápenným štukem tloušťky do 3 mm</t>
  </si>
  <si>
    <t>329579840</t>
  </si>
  <si>
    <t>Potažení štukem - 2x</t>
  </si>
  <si>
    <t>614,64*2</t>
  </si>
  <si>
    <t>30</t>
  </si>
  <si>
    <t>612321111</t>
  </si>
  <si>
    <t>Vápenocementová omítka hrubá jednovrstvá zatřená vnitřních stěn nanášená ručně</t>
  </si>
  <si>
    <t>-1503452290</t>
  </si>
  <si>
    <t>Podrovnání</t>
  </si>
  <si>
    <t>614,64*0,3</t>
  </si>
  <si>
    <t>31</t>
  </si>
  <si>
    <t>612321141</t>
  </si>
  <si>
    <t>Vápenocementová omítka štuková dvouvrstvá vnitřních stěn nanášená ručně</t>
  </si>
  <si>
    <t>1031774095</t>
  </si>
  <si>
    <t>omítky na nových vyzdívkách</t>
  </si>
  <si>
    <t>0,9*(2,2+0,5+2,2)</t>
  </si>
  <si>
    <t>(5,6+5,6)*1</t>
  </si>
  <si>
    <t>19*1</t>
  </si>
  <si>
    <t>zazdívka otvorů</t>
  </si>
  <si>
    <t>0,9*2,1*2</t>
  </si>
  <si>
    <t>0,8*2,1*2</t>
  </si>
  <si>
    <t>1,6*3,5*2</t>
  </si>
  <si>
    <t>(2,1+1,75)*3,5*2</t>
  </si>
  <si>
    <t>Vnitřní příčky tl. 150 mm</t>
  </si>
  <si>
    <t>(1,75+5,85+1,15+0,7+0,8+1,4+1,6)*3,5*2</t>
  </si>
  <si>
    <t>5*3,5*2</t>
  </si>
  <si>
    <t>4*3,5*2</t>
  </si>
  <si>
    <t>32</t>
  </si>
  <si>
    <t>612325402</t>
  </si>
  <si>
    <t>Oprava vnitřní vápenocementové hrubé omítky stěn v rozsahu plochy přes 10 do 30 %</t>
  </si>
  <si>
    <t>823756105</t>
  </si>
  <si>
    <t xml:space="preserve">Oprava omítek </t>
  </si>
  <si>
    <t>schodiště</t>
  </si>
  <si>
    <t>(6+7,3+3,2+5,2+0,6+3)*7</t>
  </si>
  <si>
    <t>mč 201</t>
  </si>
  <si>
    <t>(1,4+0,5+2,4+0,95+5,8+1,3+1,6+1,8+4,5+2,5)*3,6</t>
  </si>
  <si>
    <t>mč 202</t>
  </si>
  <si>
    <t>(5+5+4,15+4,15)*3,6</t>
  </si>
  <si>
    <t>mč 203</t>
  </si>
  <si>
    <t>(5+5+9,85+9,85)*3,6</t>
  </si>
  <si>
    <t>mč 204</t>
  </si>
  <si>
    <t>(3,7+3,7+5)*3,6</t>
  </si>
  <si>
    <t>mč 205</t>
  </si>
  <si>
    <t>(4,3+4,3+2,1+2,1)*3,6</t>
  </si>
  <si>
    <t>mč 206</t>
  </si>
  <si>
    <t>(9,65+9,65+1,4+1,4)*3,6</t>
  </si>
  <si>
    <t>mč 207</t>
  </si>
  <si>
    <t>4*3,6</t>
  </si>
  <si>
    <t>mč 208</t>
  </si>
  <si>
    <t>(6+6+3,2)*6</t>
  </si>
  <si>
    <t>mč 209</t>
  </si>
  <si>
    <t>1,7*3,6</t>
  </si>
  <si>
    <t>mč 210</t>
  </si>
  <si>
    <t>(1,1+1,8+0,3+0,5+0,3+4+3,5+4+0,3+0,5+0,7+2,9+1,75)*3,6</t>
  </si>
  <si>
    <t>33</t>
  </si>
  <si>
    <t>619991001</t>
  </si>
  <si>
    <t>Zakrytí podlah fólií přilepenou lepící páskou</t>
  </si>
  <si>
    <t>-968119534</t>
  </si>
  <si>
    <t>34</t>
  </si>
  <si>
    <t>621131121</t>
  </si>
  <si>
    <t>Penetrační nátěr vnějších podhledů nanášený ručně</t>
  </si>
  <si>
    <t>-2101546696</t>
  </si>
  <si>
    <t>vstupní stříška</t>
  </si>
  <si>
    <t>(1,5*6)</t>
  </si>
  <si>
    <t>35</t>
  </si>
  <si>
    <t>621221011</t>
  </si>
  <si>
    <t>Montáž kontaktního zateplení vnějších podhledů lepením a mechanickým kotvením desek z minerální vlny s podélnou orientací do betonu a zdiva tl přes 40 do 80 mm</t>
  </si>
  <si>
    <t>1440092740</t>
  </si>
  <si>
    <t>36</t>
  </si>
  <si>
    <t>63151519</t>
  </si>
  <si>
    <t>deska tepelně izolační minerální kontaktních fasád podélné vlákno λ=0,036 tl 50mm</t>
  </si>
  <si>
    <t>-571961048</t>
  </si>
  <si>
    <t>matriál</t>
  </si>
  <si>
    <t>9*1,1</t>
  </si>
  <si>
    <t>37</t>
  </si>
  <si>
    <t>621251105</t>
  </si>
  <si>
    <t>Příplatek k cenám kontaktního zateplení podhledů za zápustnou montáž a použití tepelněizolačních zátek z minerální vlny</t>
  </si>
  <si>
    <t>-557893371</t>
  </si>
  <si>
    <t>38</t>
  </si>
  <si>
    <t>621531022</t>
  </si>
  <si>
    <t>Tenkovrstvá silikonová zrnitá omítka zrnitost 2,0 mm vnějších podhledů</t>
  </si>
  <si>
    <t>-234415586</t>
  </si>
  <si>
    <t>39</t>
  </si>
  <si>
    <t>622131121</t>
  </si>
  <si>
    <t>Penetrační nátěr vnějších stěn nanášený ručně</t>
  </si>
  <si>
    <t>561796479</t>
  </si>
  <si>
    <t>40</t>
  </si>
  <si>
    <t>622143004</t>
  </si>
  <si>
    <t>Montáž omítkových samolepících začišťovacích profilů pro spojení s okenním rámem</t>
  </si>
  <si>
    <t>1134966392</t>
  </si>
  <si>
    <t>APU lišty</t>
  </si>
  <si>
    <t>0,85*4*26</t>
  </si>
  <si>
    <t>(3,65+2,2+2,2)*2</t>
  </si>
  <si>
    <t>(1,8+2,4+2,4)*1</t>
  </si>
  <si>
    <t>(1,1+2,2+2,2)*2</t>
  </si>
  <si>
    <t>(1,8+2,4+2,4)*8</t>
  </si>
  <si>
    <t>(1,11+1,11+1,5+1,5)*1</t>
  </si>
  <si>
    <t>(1,875+2,2+2,2)*1</t>
  </si>
  <si>
    <t>(1+2,2+2,2)*1</t>
  </si>
  <si>
    <t>(0,6*4)*1</t>
  </si>
  <si>
    <t>(1,4*4)*1</t>
  </si>
  <si>
    <t>(1,4+1,4+1,5+1,5)*6</t>
  </si>
  <si>
    <t>(0,6+0,6+1,5+1,5)*3</t>
  </si>
  <si>
    <t>(1,3+1,3+1,75+1,75)*6</t>
  </si>
  <si>
    <t>(2*3,14*0,55)*4</t>
  </si>
  <si>
    <t>vnitřní</t>
  </si>
  <si>
    <t>297,611</t>
  </si>
  <si>
    <t>41</t>
  </si>
  <si>
    <t>59051476</t>
  </si>
  <si>
    <t>profil začišťovací PVC 9mm s výztužnou tkaninou pro ostění ETICS</t>
  </si>
  <si>
    <t>1320733136</t>
  </si>
  <si>
    <t>595,222*1,1</t>
  </si>
  <si>
    <t>42</t>
  </si>
  <si>
    <t>622221011</t>
  </si>
  <si>
    <t>Montáž kontaktního zateplení vnějších stěn lepením a mechanickým kotvením TI z minerální vlny s podélnou orientací do zdiva a betonu tl přes 40 do 80 mm</t>
  </si>
  <si>
    <t>-1124635159</t>
  </si>
  <si>
    <t>Zateplení hran v přední fasádě</t>
  </si>
  <si>
    <t>7*0,65*12</t>
  </si>
  <si>
    <t>(1,5+1,5+6)*0,5</t>
  </si>
  <si>
    <t>43</t>
  </si>
  <si>
    <t>63141463</t>
  </si>
  <si>
    <t>deska tepelně izolační minerální kontaktních fasád podélné vlákno λ=0,037 tl 50mm</t>
  </si>
  <si>
    <t>-703146540</t>
  </si>
  <si>
    <t>59,1*1,1</t>
  </si>
  <si>
    <t>44</t>
  </si>
  <si>
    <t>622221041</t>
  </si>
  <si>
    <t>Montáž kontaktního zateplení vnějších stěn lepením a mechanickým kotvením desek z minerální vlny s podélnou orientací do zdiva a betonu tl přes 160 do 200mm</t>
  </si>
  <si>
    <t>-2062072048</t>
  </si>
  <si>
    <t>Zateplení obvodového opláště</t>
  </si>
  <si>
    <t>(16+0,675+27+26,36+25,8+15,65+1,43+3,5+1,03+2,135+0,6+2,145+0,6+2,15+0,6+2,15+0,6+2,145+0,6+2,145+1,03+3,5+1,445)*3,9</t>
  </si>
  <si>
    <t>(27+4,68+15,96+27,36+15,96+0,5+4,32+4,4+23,04+18)*4</t>
  </si>
  <si>
    <t>odečet otvorů</t>
  </si>
  <si>
    <t>0,85*0,85*-26</t>
  </si>
  <si>
    <t>3,65*2,2*-2</t>
  </si>
  <si>
    <t>1,8*2,4*-1</t>
  </si>
  <si>
    <t>1,1*2,2*-2</t>
  </si>
  <si>
    <t>1,8*2,4*-8</t>
  </si>
  <si>
    <t>1,11*1,5*-1</t>
  </si>
  <si>
    <t>1,875*2,2*-1</t>
  </si>
  <si>
    <t>1*2,2*-1</t>
  </si>
  <si>
    <t>0,6*0,6*-1</t>
  </si>
  <si>
    <t>1,4*1,4*-1</t>
  </si>
  <si>
    <t>1,4*1,5*-6</t>
  </si>
  <si>
    <t>0,6*1,5*-3</t>
  </si>
  <si>
    <t>1,3*1,75*-6</t>
  </si>
  <si>
    <t>(3,14*0,55*0,55)*-4</t>
  </si>
  <si>
    <t>45</t>
  </si>
  <si>
    <t>63141472</t>
  </si>
  <si>
    <t>deska tepelně izolační minerální kontaktních fasád podélné vlákno λ=0,037 tl 180mm</t>
  </si>
  <si>
    <t>-705595124</t>
  </si>
  <si>
    <t>986,487*1,1</t>
  </si>
  <si>
    <t>46</t>
  </si>
  <si>
    <t>622222051</t>
  </si>
  <si>
    <t>Montáž kontaktního zateplení vnějšího ostění, nadpraží nebo parapetu hl. špalety do 400 mm lepením desek z minerální vlny tl do 40 mm</t>
  </si>
  <si>
    <t>-1085219609</t>
  </si>
  <si>
    <t>Zateplení špalet</t>
  </si>
  <si>
    <t>47</t>
  </si>
  <si>
    <t>63151518</t>
  </si>
  <si>
    <t>deska tepelně izolační minerální kontaktních fasád podélné vlákno λ=0,036 tl 40mm</t>
  </si>
  <si>
    <t>-588492230</t>
  </si>
  <si>
    <t>297,611*0,35*1,1</t>
  </si>
  <si>
    <t>48</t>
  </si>
  <si>
    <t>622251105</t>
  </si>
  <si>
    <t>Příplatek k cenám kontaktního zateplení vnějších stěn za zápustnou montáž a použití tepelněizolačních zátek z minerální vlny</t>
  </si>
  <si>
    <t>1565653884</t>
  </si>
  <si>
    <t>Příplatek za kotvy</t>
  </si>
  <si>
    <t>59,1+986,487+297,611*0,35</t>
  </si>
  <si>
    <t>49</t>
  </si>
  <si>
    <t>622252001</t>
  </si>
  <si>
    <t>Montáž profilů kontaktního zateplení připevněných mechanicky</t>
  </si>
  <si>
    <t>1176983519</t>
  </si>
  <si>
    <t>Zateplení hran tl. 80 mm</t>
  </si>
  <si>
    <t>0,65*12</t>
  </si>
  <si>
    <t>Zateplení 180 mm</t>
  </si>
  <si>
    <t>(16+0,675+27+26,36+25,8+15,65+1,43+3,5+1,03+2,135+0,6+2,145+0,6+2,15+0,6+2,15+0,6+2,145+0,6+2,145+1,03+3,5+1,445)</t>
  </si>
  <si>
    <t>50</t>
  </si>
  <si>
    <t>59051655</t>
  </si>
  <si>
    <t>profil zakládací Al tl 0,7mm pro ETICS pro izolant tl 180mm</t>
  </si>
  <si>
    <t>1618541151</t>
  </si>
  <si>
    <t>139,29*1,1</t>
  </si>
  <si>
    <t>51</t>
  </si>
  <si>
    <t>59051645</t>
  </si>
  <si>
    <t>profil zakládací Al tl 0,7mm pro ETICS pro izolant tl 80mm</t>
  </si>
  <si>
    <t>-1378620301</t>
  </si>
  <si>
    <t>7,8*1,1</t>
  </si>
  <si>
    <t>52</t>
  </si>
  <si>
    <t>622325202</t>
  </si>
  <si>
    <t>Oprava vnější vápenocementové štukové omítky složitosti 1 stěn v rozsahu přes 10 do 30 %</t>
  </si>
  <si>
    <t>-1242197788</t>
  </si>
  <si>
    <t>53</t>
  </si>
  <si>
    <t>622531022</t>
  </si>
  <si>
    <t>Tenkovrstvá silikonová zrnitá omítka zrnitost 2,0 mm vnějších stěn</t>
  </si>
  <si>
    <t>-542466499</t>
  </si>
  <si>
    <t>Zateplení hran 80 mm</t>
  </si>
  <si>
    <t>Zateplení obvodového opláště 180 mm</t>
  </si>
  <si>
    <t>297,611*0,35</t>
  </si>
  <si>
    <t>54</t>
  </si>
  <si>
    <t>629991012</t>
  </si>
  <si>
    <t>Zakrytí výplní otvorů fólií přilepenou na začišťovací lišty</t>
  </si>
  <si>
    <t>-1175355782</t>
  </si>
  <si>
    <t>Zakrytí oken</t>
  </si>
  <si>
    <t>0,85*0,85*26</t>
  </si>
  <si>
    <t>(3,65*2,2)*2</t>
  </si>
  <si>
    <t>(1,8*2,4)*1</t>
  </si>
  <si>
    <t>(1,1*2,2)*2</t>
  </si>
  <si>
    <t>(1,8*2,4)*8</t>
  </si>
  <si>
    <t>(1,11*1,5)*1</t>
  </si>
  <si>
    <t>(1,875*2,2)*1</t>
  </si>
  <si>
    <t>(1*2,2)*1</t>
  </si>
  <si>
    <t>(0,6*0,6)*1</t>
  </si>
  <si>
    <t>(1,4*1,4)*1</t>
  </si>
  <si>
    <t>(1,4*1,5)*6</t>
  </si>
  <si>
    <t>(0,6*1,5)*3</t>
  </si>
  <si>
    <t>(1,3*1,75)*6</t>
  </si>
  <si>
    <t>(3,14*0,55*0,55)*4</t>
  </si>
  <si>
    <t>121,624</t>
  </si>
  <si>
    <t>55</t>
  </si>
  <si>
    <t>631311114</t>
  </si>
  <si>
    <t>Mazanina tl přes 50 do 80 mm z betonu prostého bez zvýšených nároků na prostředí tř. C 16/20</t>
  </si>
  <si>
    <t>197124895</t>
  </si>
  <si>
    <t>Strop pod sálem -mazanina</t>
  </si>
  <si>
    <t>5,5*10,1*0,05*0,75</t>
  </si>
  <si>
    <t>5,5*10,1*0,05</t>
  </si>
  <si>
    <t>vyrovnání podlahy mč 103</t>
  </si>
  <si>
    <t>3,81*0,05</t>
  </si>
  <si>
    <t>56</t>
  </si>
  <si>
    <t>631362021</t>
  </si>
  <si>
    <t>Výztuž mazanin svařovanými sítěmi Kari</t>
  </si>
  <si>
    <t>-473146730</t>
  </si>
  <si>
    <t>Strop pod sálem -mazanina - výztuž kari 150/150/4</t>
  </si>
  <si>
    <t>5,5*10,1*3,03/1000*1,3</t>
  </si>
  <si>
    <t>3,81*3,03/1000*1,3</t>
  </si>
  <si>
    <t>57</t>
  </si>
  <si>
    <t>R-006-001</t>
  </si>
  <si>
    <t>Plastický nápis KINO OKO v. 500 mm</t>
  </si>
  <si>
    <t>-112608346</t>
  </si>
  <si>
    <t>58</t>
  </si>
  <si>
    <t>R-622-001</t>
  </si>
  <si>
    <t xml:space="preserve">Oprava omítky římsy </t>
  </si>
  <si>
    <t>-2057521145</t>
  </si>
  <si>
    <t>(20+27,3+16)</t>
  </si>
  <si>
    <t>Ostatní konstrukce a práce, bourání</t>
  </si>
  <si>
    <t>59</t>
  </si>
  <si>
    <t>941221112</t>
  </si>
  <si>
    <t>Montáž lešení řadového rámového těžkého zatížení do 300 kg/m2 š přes 0,9 do 1,2 m v přes 10 do 25 m</t>
  </si>
  <si>
    <t>-246988354</t>
  </si>
  <si>
    <t>Montáž lešení</t>
  </si>
  <si>
    <t>60</t>
  </si>
  <si>
    <t>941221211</t>
  </si>
  <si>
    <t>Příplatek k lešení řadovému rámovému těžkému š 1,2 m v přes 10 do 25 m za první a ZKD den použití</t>
  </si>
  <si>
    <t>-311565224</t>
  </si>
  <si>
    <t>Pronájem lešení 150 dnů</t>
  </si>
  <si>
    <t>1108,111*150</t>
  </si>
  <si>
    <t>61</t>
  </si>
  <si>
    <t>941221812</t>
  </si>
  <si>
    <t>Demontáž lešení řadového rámového těžkého zatížení do 300 kg/m2 š přes 0,9 do 1,2 m v přes 10 do 25 m</t>
  </si>
  <si>
    <t>-814913292</t>
  </si>
  <si>
    <t>62</t>
  </si>
  <si>
    <t>944511111</t>
  </si>
  <si>
    <t>Montáž ochranné sítě z textilie z umělých vláken</t>
  </si>
  <si>
    <t>269546418</t>
  </si>
  <si>
    <t>63</t>
  </si>
  <si>
    <t>944511211</t>
  </si>
  <si>
    <t>Příplatek k ochranné síti za první a ZKD den použití</t>
  </si>
  <si>
    <t>1998693628</t>
  </si>
  <si>
    <t>64</t>
  </si>
  <si>
    <t>944511811</t>
  </si>
  <si>
    <t>Demontáž ochranné sítě z textilie z umělých vláken</t>
  </si>
  <si>
    <t>-1365089478</t>
  </si>
  <si>
    <t>65</t>
  </si>
  <si>
    <t>952902021</t>
  </si>
  <si>
    <t>Čištění budov zametení hladkých podlah</t>
  </si>
  <si>
    <t>1775471133</t>
  </si>
  <si>
    <t>Zametení půdního prostoru</t>
  </si>
  <si>
    <t>14,6*26</t>
  </si>
  <si>
    <t>17*22,5</t>
  </si>
  <si>
    <t>66</t>
  </si>
  <si>
    <t>962031133</t>
  </si>
  <si>
    <t>Bourání příček z cihel pálených na MVC tl do 150 mm</t>
  </si>
  <si>
    <t>1409962211</t>
  </si>
  <si>
    <t>Bourání příček</t>
  </si>
  <si>
    <t>0,9*2</t>
  </si>
  <si>
    <t>1,45*3,5</t>
  </si>
  <si>
    <t>1,55*3,5</t>
  </si>
  <si>
    <t>(1,6+1,95+1,4+1,4+3,4+5+5+5+2,1+1,55+2,35+2,3)*3,3</t>
  </si>
  <si>
    <t>3 NP</t>
  </si>
  <si>
    <t>(2,8+2,8+5,3)*3</t>
  </si>
  <si>
    <t>67</t>
  </si>
  <si>
    <t>962032240</t>
  </si>
  <si>
    <t>Bourání zdiva z cihel pálených nebo vápenopískových na MC do 1 m3</t>
  </si>
  <si>
    <t>1325064325</t>
  </si>
  <si>
    <t xml:space="preserve">Bourání zdiva </t>
  </si>
  <si>
    <t>0,9*3,5*0,3</t>
  </si>
  <si>
    <t>0,6</t>
  </si>
  <si>
    <t>4,6*5,3*0,3</t>
  </si>
  <si>
    <t>(1,4+8,4+4,2)*3,5*0,2</t>
  </si>
  <si>
    <t>1,2*2,2*0,5</t>
  </si>
  <si>
    <t>0,9*2,2*0,2</t>
  </si>
  <si>
    <t>3,5*2,8*0,5</t>
  </si>
  <si>
    <t>1,2*2,4*0,5</t>
  </si>
  <si>
    <t>1,5</t>
  </si>
  <si>
    <t>68</t>
  </si>
  <si>
    <t>963012510</t>
  </si>
  <si>
    <t>Bourání stropů z ŽB desek š do 300 mm tl do 140 mm</t>
  </si>
  <si>
    <t>1520763176</t>
  </si>
  <si>
    <t>Bourání stropu</t>
  </si>
  <si>
    <t>1,5*3,2*0,3</t>
  </si>
  <si>
    <t>3,2*1,75*0,3</t>
  </si>
  <si>
    <t>69</t>
  </si>
  <si>
    <t>964061331</t>
  </si>
  <si>
    <t>Uvolnění zhlaví trámů ze zdiva cihelného průřezu zhlaví do 0,05 m2</t>
  </si>
  <si>
    <t>-954698227</t>
  </si>
  <si>
    <t>70</t>
  </si>
  <si>
    <t>964072221</t>
  </si>
  <si>
    <t>Vybourání válcovaných nosníků ze zdiva smíšeného dl do 4 m hmotnosti do 20 kg/m</t>
  </si>
  <si>
    <t>2052985014</t>
  </si>
  <si>
    <t>Vybourání nosníků stropů</t>
  </si>
  <si>
    <t>(3,5*2+2*4)*17,9/1000</t>
  </si>
  <si>
    <t>71</t>
  </si>
  <si>
    <t>965083112</t>
  </si>
  <si>
    <t>Odstranění násypů pod podlahami mezi trámy tl do 100 mm pl přes 2 m2</t>
  </si>
  <si>
    <t>807173836</t>
  </si>
  <si>
    <t>Bourání stropu - odstranění násypu</t>
  </si>
  <si>
    <t>5*18*0,1</t>
  </si>
  <si>
    <t>5*3,2*0,1</t>
  </si>
  <si>
    <t>72</t>
  </si>
  <si>
    <t>968062455</t>
  </si>
  <si>
    <t>Vybourání dřevěných dveřních zárubní pl do 2 m2</t>
  </si>
  <si>
    <t>751804072</t>
  </si>
  <si>
    <t>Vybourání zárubní</t>
  </si>
  <si>
    <t>2*0,8*2</t>
  </si>
  <si>
    <t>15*0,8*2</t>
  </si>
  <si>
    <t>73</t>
  </si>
  <si>
    <t>973022451</t>
  </si>
  <si>
    <t>Vysekání kapes ve zdivu z kamene pl do 0,25 m2 hl do 300 mm</t>
  </si>
  <si>
    <t>-171717728</t>
  </si>
  <si>
    <t>Kapsy pro osazení nosníků stropu</t>
  </si>
  <si>
    <t>nový strop pod sálem</t>
  </si>
  <si>
    <t>nový strop nad sálem</t>
  </si>
  <si>
    <t>4+16+4</t>
  </si>
  <si>
    <t>74</t>
  </si>
  <si>
    <t>974031167</t>
  </si>
  <si>
    <t>Vysekání rýh ve zdivu cihelném hl do 150 mm š do 300 mm</t>
  </si>
  <si>
    <t>1596433378</t>
  </si>
  <si>
    <t>4,5*3</t>
  </si>
  <si>
    <t>75</t>
  </si>
  <si>
    <t>975043121</t>
  </si>
  <si>
    <t>Jednořadové podchycení stropů pro osazení nosníků v do 3,5 m pro zatížení přes 750 do 1000 kg/m</t>
  </si>
  <si>
    <t>-1510255552</t>
  </si>
  <si>
    <t>Podepření stropů</t>
  </si>
  <si>
    <t>2+2</t>
  </si>
  <si>
    <t>mč 201,203,206</t>
  </si>
  <si>
    <t>16,5+16,5</t>
  </si>
  <si>
    <t>mč 203/204</t>
  </si>
  <si>
    <t>5+5</t>
  </si>
  <si>
    <t>76</t>
  </si>
  <si>
    <t>978011141</t>
  </si>
  <si>
    <t>Otlučení (osekání) vnitřní vápenné nebo vápenocementové omítky stropů v rozsahu přes 10 do 30 %</t>
  </si>
  <si>
    <t>-732941523</t>
  </si>
  <si>
    <t>77</t>
  </si>
  <si>
    <t>978012191</t>
  </si>
  <si>
    <t>Otlučení (osekání) vnitřní vápenné nebo vápenocementové omítky stropů rákosových v rozsahu přes 50 do 100 %</t>
  </si>
  <si>
    <t>-1713362177</t>
  </si>
  <si>
    <t>78</t>
  </si>
  <si>
    <t>978013141</t>
  </si>
  <si>
    <t>Otlučení (osekání) vnitřní vápenné nebo vápenocementové omítky stěn v rozsahu přes 10 do 30 %</t>
  </si>
  <si>
    <t>926708723</t>
  </si>
  <si>
    <t xml:space="preserve">Otlučení omítek </t>
  </si>
  <si>
    <t>79</t>
  </si>
  <si>
    <t>978015341</t>
  </si>
  <si>
    <t>Otlučení (osekání) vnější vápenné nebo vápenocementové omítky stupně členitosti 1 a 2 v rozsahu přes 20 do 30 %</t>
  </si>
  <si>
    <t>870628525</t>
  </si>
  <si>
    <t>997</t>
  </si>
  <si>
    <t>Přesun sutě</t>
  </si>
  <si>
    <t>80</t>
  </si>
  <si>
    <t>997013213</t>
  </si>
  <si>
    <t>Vnitrostaveništní doprava suti a vybouraných hmot pro budovy v přes 9 do 12 m ručně</t>
  </si>
  <si>
    <t>-1258619190</t>
  </si>
  <si>
    <t>81</t>
  </si>
  <si>
    <t>997013501</t>
  </si>
  <si>
    <t>Odvoz suti a vybouraných hmot na skládku nebo meziskládku do 1 km se složením</t>
  </si>
  <si>
    <t>-263119642</t>
  </si>
  <si>
    <t>82</t>
  </si>
  <si>
    <t>997013509</t>
  </si>
  <si>
    <t>Příplatek k odvozu suti a vybouraných hmot na skládku ZKD 1 km přes 1 km</t>
  </si>
  <si>
    <t>710636814</t>
  </si>
  <si>
    <t>188,76*10 'Přepočtené koeficientem množství</t>
  </si>
  <si>
    <t>83</t>
  </si>
  <si>
    <t>997013631</t>
  </si>
  <si>
    <t>Poplatek za uložení na skládce (skládkovné) stavebního odpadu směsného kód odpadu 17 09 04</t>
  </si>
  <si>
    <t>-1521443883</t>
  </si>
  <si>
    <t>998</t>
  </si>
  <si>
    <t>Přesun hmot</t>
  </si>
  <si>
    <t>84</t>
  </si>
  <si>
    <t>998018002</t>
  </si>
  <si>
    <t>Přesun hmot ruční pro budovy v přes 6 do 12 m</t>
  </si>
  <si>
    <t>-1567922</t>
  </si>
  <si>
    <t>85</t>
  </si>
  <si>
    <t>998018011</t>
  </si>
  <si>
    <t>Příplatek k ručnímu přesunu hmot pro budovy za zvětšený přesun ZKD 100 m</t>
  </si>
  <si>
    <t>1162484161</t>
  </si>
  <si>
    <t>PSV</t>
  </si>
  <si>
    <t>Práce a dodávky PSV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</si>
  <si>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</si>
  <si>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</si>
  <si>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</si>
  <si>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</si>
  <si>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</si>
  <si>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2025771759</t>
  </si>
  <si>
    <t>3,81</t>
  </si>
  <si>
    <t>87</t>
  </si>
  <si>
    <t>28372309</t>
  </si>
  <si>
    <t>deska EPS 100 pro konstrukce s běžným zatížením λ=0,037 tl 100mm</t>
  </si>
  <si>
    <t>374257717</t>
  </si>
  <si>
    <t>3,810*1,1</t>
  </si>
  <si>
    <t>88</t>
  </si>
  <si>
    <t>713121121</t>
  </si>
  <si>
    <t>Montáž izolace tepelné podlah volně kladenými rohožemi, pásy, dílci, deskami 2 vrstvy</t>
  </si>
  <si>
    <t>-1492801566</t>
  </si>
  <si>
    <t>Zateplení nad sálem</t>
  </si>
  <si>
    <t>89</t>
  </si>
  <si>
    <t>63148105</t>
  </si>
  <si>
    <t>deska tepelně izolační minerální univerzální λ=0,041 tl 120mm</t>
  </si>
  <si>
    <t>-719922341</t>
  </si>
  <si>
    <t>762,1*2*1,1</t>
  </si>
  <si>
    <t>90</t>
  </si>
  <si>
    <t>713121131</t>
  </si>
  <si>
    <t>Montáž izolace tepelné podlah parotěsné folie</t>
  </si>
  <si>
    <t>1973387320</t>
  </si>
  <si>
    <t xml:space="preserve">Zateplení nad sálem  -parotěs</t>
  </si>
  <si>
    <t>91</t>
  </si>
  <si>
    <t>28355300</t>
  </si>
  <si>
    <t>pás podstřešní parotěsný tepelně izolační s reflexní Al vrstvou tl 4mm tepelného odporu 0,53</t>
  </si>
  <si>
    <t>697065979</t>
  </si>
  <si>
    <t>762,100*1,2</t>
  </si>
  <si>
    <t>92</t>
  </si>
  <si>
    <t>713191132</t>
  </si>
  <si>
    <t>Montáž izolace tepelné podlah, stropů vrchem nebo střech překrytí separační fólií z PE</t>
  </si>
  <si>
    <t>-1806037235</t>
  </si>
  <si>
    <t>93</t>
  </si>
  <si>
    <t>28329042</t>
  </si>
  <si>
    <t>fólie PE separační či ochranná tl 0,2mm</t>
  </si>
  <si>
    <t>1803569882</t>
  </si>
  <si>
    <t>3,810*1,2</t>
  </si>
  <si>
    <t>94</t>
  </si>
  <si>
    <t>998713101</t>
  </si>
  <si>
    <t>Přesun hmot tonážní pro izolace tepelné v objektech v do 6 m</t>
  </si>
  <si>
    <t>-1451070059</t>
  </si>
  <si>
    <t>714</t>
  </si>
  <si>
    <t>Akustická a protiotřesová opatření</t>
  </si>
  <si>
    <t>95</t>
  </si>
  <si>
    <t>714112201</t>
  </si>
  <si>
    <t>Montáž akustických obkladů stěn z desek vyplněných křemičitým pískemn ukotvených do zdiva jednovrstvých</t>
  </si>
  <si>
    <t>1182163396</t>
  </si>
  <si>
    <t>Akustický obklad stěn</t>
  </si>
  <si>
    <t>9,9*(3,3+2,1)/2</t>
  </si>
  <si>
    <t>5*2,1</t>
  </si>
  <si>
    <t>96</t>
  </si>
  <si>
    <t>R-741-001</t>
  </si>
  <si>
    <t>akustický obklad stěn s textilní úpravou</t>
  </si>
  <si>
    <t>-97114371</t>
  </si>
  <si>
    <t>63,96</t>
  </si>
  <si>
    <t>97</t>
  </si>
  <si>
    <t>714121011</t>
  </si>
  <si>
    <t>Montáž podstropních panelů s rozšířenou zvukovou pohltivostí zavěšených na viditelný rošt</t>
  </si>
  <si>
    <t>-1410335727</t>
  </si>
  <si>
    <t>Akustický strop</t>
  </si>
  <si>
    <t>49,25</t>
  </si>
  <si>
    <t>98</t>
  </si>
  <si>
    <t>63126352</t>
  </si>
  <si>
    <t>panel akustický hygienický povrch nepropustná hygienická fólie hrana nezatřená rovná αw=0,85 A2-s1,d0 viditelný rastr š 24mm černý tl 20mm</t>
  </si>
  <si>
    <t>-188839890</t>
  </si>
  <si>
    <t>49,25*1,1</t>
  </si>
  <si>
    <t>99</t>
  </si>
  <si>
    <t>998714102</t>
  </si>
  <si>
    <t>Přesun hmot tonážní pro akustická a protiotřesová opatření v objektech v do 12 m</t>
  </si>
  <si>
    <t>-1539538328</t>
  </si>
  <si>
    <t>741</t>
  </si>
  <si>
    <t>Elektroinstalace - silnoproud</t>
  </si>
  <si>
    <t>100</t>
  </si>
  <si>
    <t>Demontáž, uprava kabelů, zpětná montáž svítidel na fasádě</t>
  </si>
  <si>
    <t>vlastní</t>
  </si>
  <si>
    <t>1095776956</t>
  </si>
  <si>
    <t>762</t>
  </si>
  <si>
    <t>Konstrukce tesařské</t>
  </si>
  <si>
    <t>101</t>
  </si>
  <si>
    <t>762083122</t>
  </si>
  <si>
    <t>Impregnace řeziva proti dřevokaznému hmyzu, houbám a plísním máčením třída ohrožení 3 a 4</t>
  </si>
  <si>
    <t>1777922803</t>
  </si>
  <si>
    <t>Impregnace</t>
  </si>
  <si>
    <t>5,363</t>
  </si>
  <si>
    <t>102</t>
  </si>
  <si>
    <t>762112120</t>
  </si>
  <si>
    <t>Montáž tesařských stěn na hladko z hraněného řeziva průřezové pl přes 120 do 224 cm2</t>
  </si>
  <si>
    <t>178315177</t>
  </si>
  <si>
    <t>Montáž konstrukce</t>
  </si>
  <si>
    <t>6*10</t>
  </si>
  <si>
    <t>1,1*10*2</t>
  </si>
  <si>
    <t>0,95*10</t>
  </si>
  <si>
    <t>0,57*10</t>
  </si>
  <si>
    <t>0,38*10</t>
  </si>
  <si>
    <t>0,19*10</t>
  </si>
  <si>
    <t>103</t>
  </si>
  <si>
    <t>60512130</t>
  </si>
  <si>
    <t>hranol stavební řezivo průřezu do 224cm2 do dl 6m</t>
  </si>
  <si>
    <t>-1619323139</t>
  </si>
  <si>
    <t>162,9*0,12*0,12</t>
  </si>
  <si>
    <t>104</t>
  </si>
  <si>
    <t>762341210</t>
  </si>
  <si>
    <t>Montáž bednění střech rovných a šikmých sklonu do 60° z hrubých prken na sraz tl do 32 mm</t>
  </si>
  <si>
    <t>-1480914861</t>
  </si>
  <si>
    <t>Výměna bednění střechy - 20%</t>
  </si>
  <si>
    <t>975*0,2</t>
  </si>
  <si>
    <t>105</t>
  </si>
  <si>
    <t>60515111</t>
  </si>
  <si>
    <t>řezivo jehličnaté boční prkno 20-30mm</t>
  </si>
  <si>
    <t>-1347169007</t>
  </si>
  <si>
    <t>195*0,025*1,1</t>
  </si>
  <si>
    <t>106</t>
  </si>
  <si>
    <t>762341811</t>
  </si>
  <si>
    <t>Demontáž bednění střech z prken</t>
  </si>
  <si>
    <t>-486967879</t>
  </si>
  <si>
    <t>107</t>
  </si>
  <si>
    <t>762395000</t>
  </si>
  <si>
    <t>Spojovací prostředky krovů, bednění, laťování, nadstřešních konstrukcí</t>
  </si>
  <si>
    <t>2008526674</t>
  </si>
  <si>
    <t>Spojovací materiál</t>
  </si>
  <si>
    <t>108</t>
  </si>
  <si>
    <t>762511247</t>
  </si>
  <si>
    <t>Podlahové kce podkladové z desek OSB tl 25 mm na sraz šroubovaných</t>
  </si>
  <si>
    <t>-373195570</t>
  </si>
  <si>
    <t>Záklop podlahy sálu</t>
  </si>
  <si>
    <t>(0,19*6+1*6)*6</t>
  </si>
  <si>
    <t>109</t>
  </si>
  <si>
    <t>762521812</t>
  </si>
  <si>
    <t>Demontáž podlah bez polštářů z prken nebo fošen tloušťky přes 32 mm</t>
  </si>
  <si>
    <t>135840499</t>
  </si>
  <si>
    <t>5*18</t>
  </si>
  <si>
    <t>5*3,2</t>
  </si>
  <si>
    <t>110</t>
  </si>
  <si>
    <t>762522812</t>
  </si>
  <si>
    <t>Demontáž podlah s polštáři z prken nebo fošen tloušťky přes 32 mm</t>
  </si>
  <si>
    <t>-492668870</t>
  </si>
  <si>
    <t>111</t>
  </si>
  <si>
    <t>762595001</t>
  </si>
  <si>
    <t>Spojovací prostředky pro položení dřevěných podlah a zakrytí kanálů</t>
  </si>
  <si>
    <t>1019422326</t>
  </si>
  <si>
    <t>112</t>
  </si>
  <si>
    <t>762822830</t>
  </si>
  <si>
    <t>Demontáž stropních trámů z hraněného řeziva průřezové pl přes 288 do 450 cm2</t>
  </si>
  <si>
    <t>798330750</t>
  </si>
  <si>
    <t>Bourání stropu - trámů</t>
  </si>
  <si>
    <t>5*20</t>
  </si>
  <si>
    <t>5*5</t>
  </si>
  <si>
    <t>113</t>
  </si>
  <si>
    <t>762841812</t>
  </si>
  <si>
    <t>Demontáž podbíjení obkladů stropů a střech sklonu do 60° z hrubých prken s omítkou</t>
  </si>
  <si>
    <t>-2080964229</t>
  </si>
  <si>
    <t>2,65*5,6</t>
  </si>
  <si>
    <t>114</t>
  </si>
  <si>
    <t>998762102</t>
  </si>
  <si>
    <t>Přesun hmot tonážní pro kce tesařské v objektech v přes 6 do 12 m</t>
  </si>
  <si>
    <t>-674530015</t>
  </si>
  <si>
    <t>763</t>
  </si>
  <si>
    <t>Konstrukce suché výstavby</t>
  </si>
  <si>
    <t>115</t>
  </si>
  <si>
    <t>763131414</t>
  </si>
  <si>
    <t>SDK podhled desky 1xA 15 bez izolace dvouvrstvá spodní kce profil CD+UD</t>
  </si>
  <si>
    <t>-2111935059</t>
  </si>
  <si>
    <t>SDK podhled</t>
  </si>
  <si>
    <t>37,47+22,35+18,46+4,72+2,77+29,64+4,05</t>
  </si>
  <si>
    <t>116</t>
  </si>
  <si>
    <t>763132251</t>
  </si>
  <si>
    <t>SDK podhled samostatný požární předěl 2xA 12,5 mm bez TI EI 30 dvouvrstvá spodní kce CD+UD</t>
  </si>
  <si>
    <t>-829479257</t>
  </si>
  <si>
    <t>SDK nového stropu nad sálem</t>
  </si>
  <si>
    <t>117</t>
  </si>
  <si>
    <t>998763302</t>
  </si>
  <si>
    <t>Přesun hmot tonážní pro sádrokartonové konstrukce v objektech v přes 6 do 12 m</t>
  </si>
  <si>
    <t>1718398499</t>
  </si>
  <si>
    <t>764</t>
  </si>
  <si>
    <t>Konstrukce klempířské</t>
  </si>
  <si>
    <t>118</t>
  </si>
  <si>
    <t>764001821</t>
  </si>
  <si>
    <t>Demontáž krytiny ze svitků nebo tabulí do suti</t>
  </si>
  <si>
    <t>-734817113</t>
  </si>
  <si>
    <t>Demontáž ioplechování vstupní stříšky</t>
  </si>
  <si>
    <t>6*1,5</t>
  </si>
  <si>
    <t>119</t>
  </si>
  <si>
    <t>764001831</t>
  </si>
  <si>
    <t>Demontáž krytiny z taškových tabulí do suti</t>
  </si>
  <si>
    <t>2097035547</t>
  </si>
  <si>
    <t>Demontáž střešní krytiny</t>
  </si>
  <si>
    <t>975</t>
  </si>
  <si>
    <t>120</t>
  </si>
  <si>
    <t>764001861</t>
  </si>
  <si>
    <t>Demontáž hřebene z hřebenáčů do suti</t>
  </si>
  <si>
    <t>-1672092362</t>
  </si>
  <si>
    <t>121</t>
  </si>
  <si>
    <t>764001871</t>
  </si>
  <si>
    <t>Demontáž nároží s větrací mřížkou nebo nárožním plechem do suti</t>
  </si>
  <si>
    <t>2044127516</t>
  </si>
  <si>
    <t>122</t>
  </si>
  <si>
    <t>764001891</t>
  </si>
  <si>
    <t>Demontáž úžlabí do suti</t>
  </si>
  <si>
    <t>1556033845</t>
  </si>
  <si>
    <t>123</t>
  </si>
  <si>
    <t>764002812</t>
  </si>
  <si>
    <t>Demontáž okapového plechu do suti v krytině skládané</t>
  </si>
  <si>
    <t>120178227</t>
  </si>
  <si>
    <t>124</t>
  </si>
  <si>
    <t>764002821</t>
  </si>
  <si>
    <t>Demontáž střešního výlezu do suti</t>
  </si>
  <si>
    <t>-531140598</t>
  </si>
  <si>
    <t>125</t>
  </si>
  <si>
    <t>764002851</t>
  </si>
  <si>
    <t>Demontáž oplechování parapetů do suti</t>
  </si>
  <si>
    <t>-807082113</t>
  </si>
  <si>
    <t>126</t>
  </si>
  <si>
    <t>764004811</t>
  </si>
  <si>
    <t>Demontáž nadřímsového žlabu do suti</t>
  </si>
  <si>
    <t>1925998517</t>
  </si>
  <si>
    <t>127</t>
  </si>
  <si>
    <t>764004841</t>
  </si>
  <si>
    <t>Demontáž háku do suti</t>
  </si>
  <si>
    <t>1250668105</t>
  </si>
  <si>
    <t>128</t>
  </si>
  <si>
    <t>764004861</t>
  </si>
  <si>
    <t>Demontáž svodu do suti</t>
  </si>
  <si>
    <t>-2029609323</t>
  </si>
  <si>
    <t>129</t>
  </si>
  <si>
    <t>764011404</t>
  </si>
  <si>
    <t>Podkladní plech z PZ plechu pro hřebeny, nároží, úžlabí nebo okapové hrany tl 0,55 mm rš 330 mm</t>
  </si>
  <si>
    <t>244304256</t>
  </si>
  <si>
    <t>Hřeben</t>
  </si>
  <si>
    <t>25,3+18</t>
  </si>
  <si>
    <t>nároží</t>
  </si>
  <si>
    <t>130</t>
  </si>
  <si>
    <t>764042417</t>
  </si>
  <si>
    <t>Strukturovaná oddělovací rohož s integrovanou pojistnou hydroizolací rš přes 800 do 1000 mm</t>
  </si>
  <si>
    <t>-1755651209</t>
  </si>
  <si>
    <t xml:space="preserve">Krytina  vstupní stříšky</t>
  </si>
  <si>
    <t>6*(1,5+0,3)</t>
  </si>
  <si>
    <t>131</t>
  </si>
  <si>
    <t>764111113</t>
  </si>
  <si>
    <t>Krytina střechy rovné ze šablon z Pz plechu s povrchovou úpravou do 4 ks/m2 sklonu přes 30 do 60°</t>
  </si>
  <si>
    <t>1933564287</t>
  </si>
  <si>
    <t>Montáž střešní krytiny</t>
  </si>
  <si>
    <t>132</t>
  </si>
  <si>
    <t>764141301</t>
  </si>
  <si>
    <t>Krytina střechy rovné drážkováním ze svitků z TiZn lesklého plechu rš 500 mm sklonu do 30°</t>
  </si>
  <si>
    <t>1456352036</t>
  </si>
  <si>
    <t>133</t>
  </si>
  <si>
    <t>764211406</t>
  </si>
  <si>
    <t>Oplechování větraného hřebene s větrací mřížkou z Pz plechu rš 500 mm</t>
  </si>
  <si>
    <t>647705854</t>
  </si>
  <si>
    <t>134</t>
  </si>
  <si>
    <t>764211436</t>
  </si>
  <si>
    <t>Oplechování větraného nároží s větrací mřížkou z Pz plechu rš 500 mm</t>
  </si>
  <si>
    <t>-2104007412</t>
  </si>
  <si>
    <t>Nároží</t>
  </si>
  <si>
    <t>11*6</t>
  </si>
  <si>
    <t>135</t>
  </si>
  <si>
    <t>764211472</t>
  </si>
  <si>
    <t>Oplechování úžlabí z Pz plechu rš 1000 mm</t>
  </si>
  <si>
    <t>1120907870</t>
  </si>
  <si>
    <t>Úžlabí</t>
  </si>
  <si>
    <t>15*2</t>
  </si>
  <si>
    <t>136</t>
  </si>
  <si>
    <t>764213452</t>
  </si>
  <si>
    <t>Střešní výlez pro krytinu skládanou nebo plechovou z Pz plechu</t>
  </si>
  <si>
    <t>-1570740098</t>
  </si>
  <si>
    <t>137</t>
  </si>
  <si>
    <t>764242333</t>
  </si>
  <si>
    <t>Oplechování rovné okapové hrany z TiZn lesklého plechu rš 250 mm</t>
  </si>
  <si>
    <t>-1558331474</t>
  </si>
  <si>
    <t>prvek KL/4</t>
  </si>
  <si>
    <t>32,8</t>
  </si>
  <si>
    <t>138</t>
  </si>
  <si>
    <t>764242337</t>
  </si>
  <si>
    <t>Oplechování rovné okapové hrany z TiZn lesklého plechu rš 670 mm</t>
  </si>
  <si>
    <t>1076992741</t>
  </si>
  <si>
    <t>Okapový plech</t>
  </si>
  <si>
    <t>139</t>
  </si>
  <si>
    <t>764243356</t>
  </si>
  <si>
    <t>Sněhový zachytávač krytiny z TiZn lesklého plechu průběžný dvoutrubkový</t>
  </si>
  <si>
    <t>-1484681499</t>
  </si>
  <si>
    <t>Sněhový zachytávač</t>
  </si>
  <si>
    <t>27,36+15,7+15,7+4,5+4,5+22+22+18,36</t>
  </si>
  <si>
    <t>140</t>
  </si>
  <si>
    <t>764246505</t>
  </si>
  <si>
    <t>Oplechování parapetů rovných mechanicky kotvené z TiZn plechu s povrchovou úpravou rš 400 mm</t>
  </si>
  <si>
    <t>515983544</t>
  </si>
  <si>
    <t>prvek KL/5</t>
  </si>
  <si>
    <t>0,85*26</t>
  </si>
  <si>
    <t>1,1</t>
  </si>
  <si>
    <t>0,6*4</t>
  </si>
  <si>
    <t>1,4*7</t>
  </si>
  <si>
    <t>1,3*6</t>
  </si>
  <si>
    <t>141</t>
  </si>
  <si>
    <t>764248307</t>
  </si>
  <si>
    <t>Oplechování římsy rovné mechanicky kotvené z TiZn lesklého plechu rš 670 mm</t>
  </si>
  <si>
    <t>-705752951</t>
  </si>
  <si>
    <t>Oplechování balkonků</t>
  </si>
  <si>
    <t>1,7*6</t>
  </si>
  <si>
    <t>142</t>
  </si>
  <si>
    <t>764248311</t>
  </si>
  <si>
    <t>Oplechování římsy rovné mechanicky kotvené z TiZn lesklého plechu rš přes 670 mm</t>
  </si>
  <si>
    <t>-394571330</t>
  </si>
  <si>
    <t xml:space="preserve">Oplechování římsy </t>
  </si>
  <si>
    <t>143</t>
  </si>
  <si>
    <t>764248347</t>
  </si>
  <si>
    <t>Příplatek k cenám římsy rovné z TiZn lesklého plechu za zvýšenou pracnost provedení rohu nebo koutu rš přes 400 mm</t>
  </si>
  <si>
    <t>86963353</t>
  </si>
  <si>
    <t>144</t>
  </si>
  <si>
    <t>764345301</t>
  </si>
  <si>
    <t>Lemování trub, konzol, držáků z TiZn lesklého plechu s krytinou prejzovou, vlnitou D do 75 mm</t>
  </si>
  <si>
    <t>1950552502</t>
  </si>
  <si>
    <t>Sloupky zábradlí</t>
  </si>
  <si>
    <t>6*3</t>
  </si>
  <si>
    <t>145</t>
  </si>
  <si>
    <t>764541348</t>
  </si>
  <si>
    <t>Kotlík oválný (trychtýřový) pro podokapní žlaby z TiZn lesklého plechu 400/100 mm</t>
  </si>
  <si>
    <t>-429869976</t>
  </si>
  <si>
    <t>prvek KL</t>
  </si>
  <si>
    <t>146</t>
  </si>
  <si>
    <t>764541365</t>
  </si>
  <si>
    <t>Kotlík hranatý pro podokapní žlaby z TiZn lesklého plechu 400/120 mm</t>
  </si>
  <si>
    <t>-1502408706</t>
  </si>
  <si>
    <t>147</t>
  </si>
  <si>
    <t>764543307</t>
  </si>
  <si>
    <t>Žlaby nástřešní oblého tvaru včetně háků, čel a hrdel z TiZn lesklého plechu rš 670 mm</t>
  </si>
  <si>
    <t>-509036975</t>
  </si>
  <si>
    <t>prvek KL/1</t>
  </si>
  <si>
    <t>148</t>
  </si>
  <si>
    <t>764548304</t>
  </si>
  <si>
    <t>Hranatý svod včetně objímek, kolen, odskoků z TiZn lesklého plechu o straně 120 mm</t>
  </si>
  <si>
    <t>-1132441395</t>
  </si>
  <si>
    <t>prvek KL/2</t>
  </si>
  <si>
    <t>8,5*4</t>
  </si>
  <si>
    <t>149</t>
  </si>
  <si>
    <t>764548324</t>
  </si>
  <si>
    <t>Svody kruhové včetně objímek, kolen, odskoků z TiZn lesklého plechu průměru 120 mm</t>
  </si>
  <si>
    <t>431382079</t>
  </si>
  <si>
    <t>prvek KL/3</t>
  </si>
  <si>
    <t>12*4</t>
  </si>
  <si>
    <t>150</t>
  </si>
  <si>
    <t>998764102</t>
  </si>
  <si>
    <t>Přesun hmot tonážní pro konstrukce klempířské v objektech v přes 6 do 12 m</t>
  </si>
  <si>
    <t>1244883537</t>
  </si>
  <si>
    <t>766</t>
  </si>
  <si>
    <t>Konstrukce truhlářské</t>
  </si>
  <si>
    <t>151</t>
  </si>
  <si>
    <t>766691914</t>
  </si>
  <si>
    <t>Vyvěšení nebo zavěšení dřevěných křídel dveří pl do 2 m2</t>
  </si>
  <si>
    <t>-1363975643</t>
  </si>
  <si>
    <t>Vyvěšení dveří</t>
  </si>
  <si>
    <t>152</t>
  </si>
  <si>
    <t>R-766-001</t>
  </si>
  <si>
    <t xml:space="preserve">D+M  vnitřních dveří 700/2100 mm, vč.  obložkové zárubně tl. stěny 100 mm - ozn. T1/L</t>
  </si>
  <si>
    <t>-789146484</t>
  </si>
  <si>
    <t>Poznámka k položce:_x000d_
Dvere vnitrní, plné, jednokrídlé, otocné,_x000d_
3xkovový záves, kovová klika,_x000d_
700/2100 mm, levé,_x000d_
obložková záruben,_x000d_
prechodová lišta</t>
  </si>
  <si>
    <t>153</t>
  </si>
  <si>
    <t>R-766-002</t>
  </si>
  <si>
    <t xml:space="preserve">D+M  vnitřních dveří 700/2100 mm, vč.  obložkové zárubně tl. stěny 100 mm - ozn. T1/P</t>
  </si>
  <si>
    <t>286438435</t>
  </si>
  <si>
    <t>154</t>
  </si>
  <si>
    <t>R-766-003</t>
  </si>
  <si>
    <t xml:space="preserve">D+M  vnitřních dveří 700/2100 mm, vč.  skryté zárubně tl. stěny 100 mm - ozn. T1z/L</t>
  </si>
  <si>
    <t>-1552417282</t>
  </si>
  <si>
    <t>Poznámka k položce:_x000d_
Dvere vnitrní, plné, jednokrídlé, otocné,_x000d_
3xkovový záves, kovová klika,_x000d_
700/2100 mm, levé,_x000d_
skrytá záruben,_x000d_
prechodová lišta</t>
  </si>
  <si>
    <t>155</t>
  </si>
  <si>
    <t>R-766-004</t>
  </si>
  <si>
    <t xml:space="preserve">D+M  vnitřních dveří 800/2100 mm, vč. obložkové zárubně tl. stěny 150 mm - ozn. T2/L</t>
  </si>
  <si>
    <t>-696520379</t>
  </si>
  <si>
    <t>156</t>
  </si>
  <si>
    <t>R-766-005</t>
  </si>
  <si>
    <t xml:space="preserve">D+M  vnitřních dveří 800/2100 mm, vč. obložkové zárubně tl. stěny 150 mm - ozn. T2/P</t>
  </si>
  <si>
    <t>-935154038</t>
  </si>
  <si>
    <t>157</t>
  </si>
  <si>
    <t>R-766-006</t>
  </si>
  <si>
    <t xml:space="preserve">D+M  vnitřních dveří 800/2100 mm, EI30DP3 vč. obložkové zárubně tl. stěny 150 mm, samozavírač - ozn. T2/P EW</t>
  </si>
  <si>
    <t>520339353</t>
  </si>
  <si>
    <t>Poznámka k položce:_x000d_
Dvere vnitrní, plné, jednokrídlé, otocné,_x000d_
3xkovový záves, kovová klika,_x000d_
800/2100 mm, pravé,_x000d_
obložková záruben,prechodová lišta_x000d_
EI30DP3_x000d_
800 samozavírac</t>
  </si>
  <si>
    <t xml:space="preserve">D+M  vnitřních dveří 800/2100 mm, vč. obložkové zárubně tl. stěny 150 mm - ozn. T2/P EW</t>
  </si>
  <si>
    <t>158</t>
  </si>
  <si>
    <t>R-766-007</t>
  </si>
  <si>
    <t xml:space="preserve">D+M  vnitřních dveří 900/2100 mm, vč. obložkové zárubně tl. stěny 150 mm, samozavírač - ozn. T3/L</t>
  </si>
  <si>
    <t>2023876532</t>
  </si>
  <si>
    <t>Poznámka k položce:_x000d_
Dvere vnitrní, plné, jednokrídlé, otocné,_x000d_
3xkovový záves, kovová klika,_x000d_
900/2100 mm, levé,_x000d_
obložková záruben,_x000d_
prechodová lišta_x000d_
samozavírac</t>
  </si>
  <si>
    <t xml:space="preserve">D+M  vnitřních dveří 900/2100 mm, vč. obložkové zárubně tl. stěny 150 mm - ozn. T3/L</t>
  </si>
  <si>
    <t>159</t>
  </si>
  <si>
    <t>R-766-008</t>
  </si>
  <si>
    <t xml:space="preserve">D+M  vnitřních dveří dvoukřídlových 1200/2100 mm, EI30DP3,  vč. obložkové zárubně tl. stěny 500 mm, samozavírač - ozn. T4/L</t>
  </si>
  <si>
    <t>-1350963368</t>
  </si>
  <si>
    <t>160</t>
  </si>
  <si>
    <t>R-766-009</t>
  </si>
  <si>
    <t>D+M prosklená stěna s dveřmi 3550/2500 mm - ozn. T5</t>
  </si>
  <si>
    <t>-127998357</t>
  </si>
  <si>
    <t>161</t>
  </si>
  <si>
    <t>R-766-010</t>
  </si>
  <si>
    <t>D+M prosklená stěna s dveřmi 2100/2500 mm - ozn. T6</t>
  </si>
  <si>
    <t>1375985649</t>
  </si>
  <si>
    <t>162</t>
  </si>
  <si>
    <t>R-766-011</t>
  </si>
  <si>
    <t>D+M prosklená stěna s dveřmi 1200/2400 mm - ozn. T7</t>
  </si>
  <si>
    <t>1089817325</t>
  </si>
  <si>
    <t>163</t>
  </si>
  <si>
    <t>R-766-012</t>
  </si>
  <si>
    <t>D+M sedačka s čelo čalouněné čalouněným opěradlem a s okopovým krytem</t>
  </si>
  <si>
    <t>1549447239</t>
  </si>
  <si>
    <t>164</t>
  </si>
  <si>
    <t>998766102</t>
  </si>
  <si>
    <t>Přesun hmot tonážní pro kce truhlářské v objektech v přes 6 do 12 m</t>
  </si>
  <si>
    <t>1359603778</t>
  </si>
  <si>
    <t>767</t>
  </si>
  <si>
    <t>Konstrukce zámečnické</t>
  </si>
  <si>
    <t>165</t>
  </si>
  <si>
    <t>767646412</t>
  </si>
  <si>
    <t>Montáž revizních dveří a dvířek jednokřídlových s rámem plochy přes 0,5 do 1 m2</t>
  </si>
  <si>
    <t>1215700936</t>
  </si>
  <si>
    <t>el</t>
  </si>
  <si>
    <t>plyn</t>
  </si>
  <si>
    <t>166</t>
  </si>
  <si>
    <t>55343513</t>
  </si>
  <si>
    <t>dvířka na hlavní uzávěr plynu nerez HUP 600x600mm</t>
  </si>
  <si>
    <t>-214522307</t>
  </si>
  <si>
    <t>167</t>
  </si>
  <si>
    <t>55343552</t>
  </si>
  <si>
    <t>dvířka revizní nerezová bez otvorů pro elektroměřidla 605x605mm</t>
  </si>
  <si>
    <t>-1402189036</t>
  </si>
  <si>
    <t>168</t>
  </si>
  <si>
    <t>767996701</t>
  </si>
  <si>
    <t>Demontáž atypických zámečnických konstrukcí řezáním hm jednotlivých dílů do 50 kg</t>
  </si>
  <si>
    <t>-2145627403</t>
  </si>
  <si>
    <t>Demontáž vřetenového schodiště</t>
  </si>
  <si>
    <t>4000</t>
  </si>
  <si>
    <t>169</t>
  </si>
  <si>
    <t>R-767-001</t>
  </si>
  <si>
    <t>Repase a zkrácení zábradlí, balkonků, nátěr</t>
  </si>
  <si>
    <t>-742574337</t>
  </si>
  <si>
    <t>Repase a zkrácení zábradlí</t>
  </si>
  <si>
    <t>170</t>
  </si>
  <si>
    <t>R-767-002</t>
  </si>
  <si>
    <t xml:space="preserve">D+M vřetenového schodiště v. 3,6 m </t>
  </si>
  <si>
    <t>-2045738176</t>
  </si>
  <si>
    <t>171</t>
  </si>
  <si>
    <t>R-767-003</t>
  </si>
  <si>
    <t xml:space="preserve">D+M zábradlí schodiště ozn.  Z1</t>
  </si>
  <si>
    <t>-611077877</t>
  </si>
  <si>
    <t>172</t>
  </si>
  <si>
    <t>R-767-004</t>
  </si>
  <si>
    <t>D+M schodolezu, nosnost do 130 kg</t>
  </si>
  <si>
    <t>-1840617037</t>
  </si>
  <si>
    <t>173</t>
  </si>
  <si>
    <t>R-767-005</t>
  </si>
  <si>
    <t>Demontáž, repase, montáž drobných prvků fasády (mřížky, dvířka, vlajkové držáky a td.)</t>
  </si>
  <si>
    <t>-1355076680</t>
  </si>
  <si>
    <t>174</t>
  </si>
  <si>
    <t>R-767-006</t>
  </si>
  <si>
    <t>Úprava vývěsních skříní</t>
  </si>
  <si>
    <t>1483957155</t>
  </si>
  <si>
    <t>175</t>
  </si>
  <si>
    <t>R-767-007</t>
  </si>
  <si>
    <t>Demontáž stávajícího nápisu KINO OKO</t>
  </si>
  <si>
    <t>-1975441802</t>
  </si>
  <si>
    <t>176</t>
  </si>
  <si>
    <t>R-767-008</t>
  </si>
  <si>
    <t>Posun a úprava brány pro KZS</t>
  </si>
  <si>
    <t>-325611575</t>
  </si>
  <si>
    <t>177</t>
  </si>
  <si>
    <t>R-767-009</t>
  </si>
  <si>
    <t xml:space="preserve">D+M výroba, ocelová konstrukce podia promítárny </t>
  </si>
  <si>
    <t>-1622967943</t>
  </si>
  <si>
    <t>ja 120/120/5</t>
  </si>
  <si>
    <t>3,5*4*16,979</t>
  </si>
  <si>
    <t>ja 120/60/5</t>
  </si>
  <si>
    <t>3,8*2*10,959</t>
  </si>
  <si>
    <t>1,2*3*10,959</t>
  </si>
  <si>
    <t>pororošty</t>
  </si>
  <si>
    <t>3,5*1,2*40</t>
  </si>
  <si>
    <t>zábradlí</t>
  </si>
  <si>
    <t>(3,8+1,2)*30</t>
  </si>
  <si>
    <t>178</t>
  </si>
  <si>
    <t>998767102</t>
  </si>
  <si>
    <t>Přesun hmot tonážní pro zámečnické konstrukce v objektech v přes 6 do 12 m</t>
  </si>
  <si>
    <t>-613211924</t>
  </si>
  <si>
    <t>771</t>
  </si>
  <si>
    <t>Podlahy z dlaždic</t>
  </si>
  <si>
    <t>179</t>
  </si>
  <si>
    <t>771121011</t>
  </si>
  <si>
    <t>Nátěr penetrační na podlahu</t>
  </si>
  <si>
    <t>-2081375327</t>
  </si>
  <si>
    <t>180</t>
  </si>
  <si>
    <t>771151012</t>
  </si>
  <si>
    <t>Samonivelační stěrka podlah pevnosti 20 MPa tl přes 3 do 5 mm</t>
  </si>
  <si>
    <t>-2106652962</t>
  </si>
  <si>
    <t>181</t>
  </si>
  <si>
    <t>771474112</t>
  </si>
  <si>
    <t>Montáž soklů z dlaždic keramických rovných flexibilní lepidlo v přes 65 do 90 mm</t>
  </si>
  <si>
    <t>-124209249</t>
  </si>
  <si>
    <t>mč 103</t>
  </si>
  <si>
    <t>2,8+2,5+1,4+1,4</t>
  </si>
  <si>
    <t>(5+5+4,15+4,15)</t>
  </si>
  <si>
    <t>(3,7+3,7+5)</t>
  </si>
  <si>
    <t>(9,65+9,65+1,4+1,4)</t>
  </si>
  <si>
    <t>(1,1+1,8+0,3+0,5+0,3+4+3,5+4+0,3+0,5+0,7+2,9+1,75)</t>
  </si>
  <si>
    <t>182</t>
  </si>
  <si>
    <t>59761338</t>
  </si>
  <si>
    <t>sokl-dlažba keramická slinutá hladká do interiéru i exteriéru 445x85mm</t>
  </si>
  <si>
    <t>-822969245</t>
  </si>
  <si>
    <t>82,55/0,445+20-0,506</t>
  </si>
  <si>
    <t>183</t>
  </si>
  <si>
    <t>771574111</t>
  </si>
  <si>
    <t>Montáž podlah keramických hladkých lepených flexibilním lepidlem do 9 ks/m2</t>
  </si>
  <si>
    <t>-1688375721</t>
  </si>
  <si>
    <t>Montáž dlažby</t>
  </si>
  <si>
    <t>7,63</t>
  </si>
  <si>
    <t>22,35+18,46+9,03+11,06+4,72+0,81+2,77+4,07</t>
  </si>
  <si>
    <t>184</t>
  </si>
  <si>
    <t>59761011</t>
  </si>
  <si>
    <t>dlažba keramická slinutá hladká do interiéru i exteriéru do 9ks/m2</t>
  </si>
  <si>
    <t>590024090</t>
  </si>
  <si>
    <t>84,71*1,1</t>
  </si>
  <si>
    <t>185</t>
  </si>
  <si>
    <t>771577113</t>
  </si>
  <si>
    <t xml:space="preserve">Příplatek k montáži podlah keramických lepených flexibilním lepidlem za spárování </t>
  </si>
  <si>
    <t>370826143</t>
  </si>
  <si>
    <t>186</t>
  </si>
  <si>
    <t>771591112</t>
  </si>
  <si>
    <t>Izolace pod dlažbu nátěrem nebo stěrkou ve dvou vrstvách</t>
  </si>
  <si>
    <t>-956638439</t>
  </si>
  <si>
    <t>Hydroizolace</t>
  </si>
  <si>
    <t>9,03+4,72+0,81+2,77</t>
  </si>
  <si>
    <t>187</t>
  </si>
  <si>
    <t>771591115</t>
  </si>
  <si>
    <t>Podlahy spárování silikonem</t>
  </si>
  <si>
    <t>-951972286</t>
  </si>
  <si>
    <t>Silikon</t>
  </si>
  <si>
    <t>(1,1+1,1+1,75+1,75)</t>
  </si>
  <si>
    <t>(0,9+0,9+1,75+1,75)</t>
  </si>
  <si>
    <t>(0,9+0,9+1,6+1,6)</t>
  </si>
  <si>
    <t>(1,2+0,8+1,4+0,8+0,5+3+1,6)</t>
  </si>
  <si>
    <t>(1,8+1,6+1,6+1,6)</t>
  </si>
  <si>
    <t>188</t>
  </si>
  <si>
    <t>998771101</t>
  </si>
  <si>
    <t>Přesun hmot tonážní pro podlahy z dlaždic v objektech v do 6 m</t>
  </si>
  <si>
    <t>1036048391</t>
  </si>
  <si>
    <t>776</t>
  </si>
  <si>
    <t>Podlahy povlakové</t>
  </si>
  <si>
    <t>189</t>
  </si>
  <si>
    <t>776121112</t>
  </si>
  <si>
    <t>Vodou ředitelná penetrace savého podkladu povlakových podlah</t>
  </si>
  <si>
    <t>-1785137376</t>
  </si>
  <si>
    <t>Penetrace</t>
  </si>
  <si>
    <t>123,56</t>
  </si>
  <si>
    <t>190</t>
  </si>
  <si>
    <t>776121411</t>
  </si>
  <si>
    <t>Dvousložková penetrace dřevěného podkladu povlakových podlah</t>
  </si>
  <si>
    <t>-689966866</t>
  </si>
  <si>
    <t>Sál</t>
  </si>
  <si>
    <t>0,2*6*6</t>
  </si>
  <si>
    <t>191</t>
  </si>
  <si>
    <t>776141114</t>
  </si>
  <si>
    <t>Stěrka podlahová nivelační pro vyrovnání podkladu povlakových podlah pevnosti 20 MPa tl přes 8 do 10 mm</t>
  </si>
  <si>
    <t>298828415</t>
  </si>
  <si>
    <t>Vyrovnávací stěrka</t>
  </si>
  <si>
    <t>192</t>
  </si>
  <si>
    <t>776211111</t>
  </si>
  <si>
    <t>Lepení textilních pásů</t>
  </si>
  <si>
    <t>-1863963531</t>
  </si>
  <si>
    <t>Položení koberců</t>
  </si>
  <si>
    <t>37,47+49,25+29,64</t>
  </si>
  <si>
    <t>zdvihy - sál</t>
  </si>
  <si>
    <t>193</t>
  </si>
  <si>
    <t>69751061</t>
  </si>
  <si>
    <t>koberec zátěžový vpichovaný role š 2m, vlákno 100% PA, hm 400g/m2, zátěž 33, útlum 21dB, hořlavost Bfl S1</t>
  </si>
  <si>
    <t>32393069</t>
  </si>
  <si>
    <t>123,56*1,1</t>
  </si>
  <si>
    <t>194</t>
  </si>
  <si>
    <t>776421111</t>
  </si>
  <si>
    <t>Montáž obvodových lišt lepením</t>
  </si>
  <si>
    <t>-792917607</t>
  </si>
  <si>
    <t xml:space="preserve">Montáž plastových lišt </t>
  </si>
  <si>
    <t>1,4+0,5+2,4+0,95+5,8+1,3+1,6+1,8+4,5+2,5</t>
  </si>
  <si>
    <t>5+5+9,85+9,85</t>
  </si>
  <si>
    <t>1,1+1,8+0,3+0,5+0,3+4+3,5+4+0,3+0,5+0,7+2,9+1,75</t>
  </si>
  <si>
    <t>195</t>
  </si>
  <si>
    <t>28411009</t>
  </si>
  <si>
    <t>lišta soklová PVC 18x80mm</t>
  </si>
  <si>
    <t>-463768574</t>
  </si>
  <si>
    <t>74,100*1,1</t>
  </si>
  <si>
    <t>196</t>
  </si>
  <si>
    <t>2123088807</t>
  </si>
  <si>
    <t>74,1*0,08*1,1</t>
  </si>
  <si>
    <t>197</t>
  </si>
  <si>
    <t>998776102</t>
  </si>
  <si>
    <t>Přesun hmot tonážní pro podlahy povlakové v objektech v přes 6 do 12 m</t>
  </si>
  <si>
    <t>-1498163588</t>
  </si>
  <si>
    <t>781</t>
  </si>
  <si>
    <t>Dokončovací práce - obklady</t>
  </si>
  <si>
    <t>198</t>
  </si>
  <si>
    <t>781111011</t>
  </si>
  <si>
    <t>Ometení (oprášení) stěny při přípravě podkladu</t>
  </si>
  <si>
    <t>2110701758</t>
  </si>
  <si>
    <t>199</t>
  </si>
  <si>
    <t>781121011</t>
  </si>
  <si>
    <t>Nátěr penetrační na stěnu</t>
  </si>
  <si>
    <t>1277752483</t>
  </si>
  <si>
    <t>200</t>
  </si>
  <si>
    <t>781131112</t>
  </si>
  <si>
    <t>Izolace pod obklad nátěrem nebo stěrkou ve dvou vrstvách</t>
  </si>
  <si>
    <t>-1640172078</t>
  </si>
  <si>
    <t>Hydroizolace pod obklad</t>
  </si>
  <si>
    <t>(1,1+1,1+1,75+1,75)*0,2</t>
  </si>
  <si>
    <t>(0,9+0,9+1,75+1,75)*0,2</t>
  </si>
  <si>
    <t>(0,9+0,9+1,6+1,6)*0,2</t>
  </si>
  <si>
    <t>(1,2+0,8+1,4+0,8+0,5+3+1,6)*0,2</t>
  </si>
  <si>
    <t>(1,8+1,6+1,6+1,6)*0,2</t>
  </si>
  <si>
    <t>201</t>
  </si>
  <si>
    <t>781131241</t>
  </si>
  <si>
    <t>Izolace pod obklad těsnícími pásy vnitřní kout</t>
  </si>
  <si>
    <t>-210271786</t>
  </si>
  <si>
    <t>4+4</t>
  </si>
  <si>
    <t>4+6</t>
  </si>
  <si>
    <t>202</t>
  </si>
  <si>
    <t>781131264</t>
  </si>
  <si>
    <t>Izolace pod obklad těsnícími pásy mezi podlahou a stěnou</t>
  </si>
  <si>
    <t>-952953654</t>
  </si>
  <si>
    <t>Izolační pás</t>
  </si>
  <si>
    <t>203</t>
  </si>
  <si>
    <t>781474111</t>
  </si>
  <si>
    <t>Montáž obkladů vnitřních keramických hladkých přes 6 do 9 ks/m2 lepených flexibilním lepidlem</t>
  </si>
  <si>
    <t>-1454899814</t>
  </si>
  <si>
    <t>Montáž obkladů</t>
  </si>
  <si>
    <t>(3+0,6)*0,9</t>
  </si>
  <si>
    <t>(1,1+1,1+1,75+1,75)*2,5</t>
  </si>
  <si>
    <t>(0,9+0,9+1,75+1,75)*2,5</t>
  </si>
  <si>
    <t>(0,9+0,9+1,6+1,6)*2,5</t>
  </si>
  <si>
    <t>(1,2+0,8+1,4+0,8+0,5+3+1,6)*2,5</t>
  </si>
  <si>
    <t>(1,8+1,6+1,6+1,6)*2,5</t>
  </si>
  <si>
    <t>mč 211</t>
  </si>
  <si>
    <t>(2+0,6)*0,9</t>
  </si>
  <si>
    <t>204</t>
  </si>
  <si>
    <t>59761434</t>
  </si>
  <si>
    <t>dlažba keramická slinutá hladká do interiéru i exteriéru pro vysoké mechanické namáhání přes 9 do 12ks/m2</t>
  </si>
  <si>
    <t>785060187</t>
  </si>
  <si>
    <t>85,33*1,1</t>
  </si>
  <si>
    <t>205</t>
  </si>
  <si>
    <t>781477113</t>
  </si>
  <si>
    <t>Příplatek k montáži obkladů vnitřních keramických hladkých za spárování</t>
  </si>
  <si>
    <t>83257154</t>
  </si>
  <si>
    <t>206</t>
  </si>
  <si>
    <t>781494111</t>
  </si>
  <si>
    <t>Plastové profily rohové lepené flexibilním lepidlem</t>
  </si>
  <si>
    <t>-1339162421</t>
  </si>
  <si>
    <t>207</t>
  </si>
  <si>
    <t>781495115</t>
  </si>
  <si>
    <t>Spárování vnitřních obkladů silikonem</t>
  </si>
  <si>
    <t>-1421744816</t>
  </si>
  <si>
    <t>2,5*4</t>
  </si>
  <si>
    <t>4*2,5</t>
  </si>
  <si>
    <t>7*2,5</t>
  </si>
  <si>
    <t>208</t>
  </si>
  <si>
    <t>998781101</t>
  </si>
  <si>
    <t>Přesun hmot tonážní pro obklady keramické v objektech v do 6 m</t>
  </si>
  <si>
    <t>-943134339</t>
  </si>
  <si>
    <t>783</t>
  </si>
  <si>
    <t>Dokončovací práce - nátěry</t>
  </si>
  <si>
    <t>209</t>
  </si>
  <si>
    <t>783201401</t>
  </si>
  <si>
    <t>Ometení tesařských konstrukcí před provedením nátěru</t>
  </si>
  <si>
    <t>-236242045</t>
  </si>
  <si>
    <t>ometení krovu</t>
  </si>
  <si>
    <t>975*1,35</t>
  </si>
  <si>
    <t>210</t>
  </si>
  <si>
    <t>783213021</t>
  </si>
  <si>
    <t>Napouštěcí dvojnásobný syntetický biodní nátěr tesařských prvků nezabudovaných do konstrukce</t>
  </si>
  <si>
    <t>1916757426</t>
  </si>
  <si>
    <t>nátěr krovu</t>
  </si>
  <si>
    <t>784</t>
  </si>
  <si>
    <t>Dokončovací práce - malby a tapety</t>
  </si>
  <si>
    <t>211</t>
  </si>
  <si>
    <t>784121003</t>
  </si>
  <si>
    <t>Oškrabání malby v mísnostech v přes 3,80 do 5,00 m</t>
  </si>
  <si>
    <t>-2034920870</t>
  </si>
  <si>
    <t>oškrabání omítek</t>
  </si>
  <si>
    <t>791,74+31,83</t>
  </si>
  <si>
    <t>212</t>
  </si>
  <si>
    <t>784181101</t>
  </si>
  <si>
    <t>Základní akrylátová jednonásobná bezbarvá penetrace podkladu v místnostech v do 3,80 m</t>
  </si>
  <si>
    <t>-1165069435</t>
  </si>
  <si>
    <t>Malba</t>
  </si>
  <si>
    <t>151,29+791,74+31,83+235,65</t>
  </si>
  <si>
    <t>213</t>
  </si>
  <si>
    <t>784211101</t>
  </si>
  <si>
    <t>Dvojnásobné bílé malby ze směsí za mokra výborně oděruvzdorných v místnostech v do 3,80 m</t>
  </si>
  <si>
    <t>328876686</t>
  </si>
  <si>
    <t>214</t>
  </si>
  <si>
    <t>784221157</t>
  </si>
  <si>
    <t>Příplatek k cenám 2x maleb za sucha otěruvzdorných za barevnou malbu v odstínu náročném</t>
  </si>
  <si>
    <t>1202183564</t>
  </si>
  <si>
    <t>Sál - pod akustickým obkladem</t>
  </si>
  <si>
    <t>(5+9,9+9,9)*1</t>
  </si>
  <si>
    <t>02 -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</si>
  <si>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</si>
  <si>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</si>
  <si>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</si>
  <si>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</si>
  <si>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999 - Ostatní</t>
  </si>
  <si>
    <t>971033341</t>
  </si>
  <si>
    <t>Vybourání otvorů ve zdivu cihelném pl do 0,09 m2 na MVC nebo MV tl do 300 mm</t>
  </si>
  <si>
    <t>-437687171</t>
  </si>
  <si>
    <t>3,</t>
  </si>
  <si>
    <t>974031142</t>
  </si>
  <si>
    <t>Vysekání rýh ve zdivu cihelném hl do 70 mm š do 70 mm</t>
  </si>
  <si>
    <t>572881791</t>
  </si>
  <si>
    <t>5*3</t>
  </si>
  <si>
    <t>974031143</t>
  </si>
  <si>
    <t>Vysekání rýh ve zdivu cihelném hl do 70 mm š do 100 mm</t>
  </si>
  <si>
    <t>1546431186</t>
  </si>
  <si>
    <t>3*3</t>
  </si>
  <si>
    <t>974031153</t>
  </si>
  <si>
    <t>Vysekání rýh ve zdivu cihelném hl do 100 mm š do 100 mm</t>
  </si>
  <si>
    <t>-503915494</t>
  </si>
  <si>
    <t>974031164</t>
  </si>
  <si>
    <t>Vysekání rýh ve zdivu cihelném hl do 150 mm š do 150 mm</t>
  </si>
  <si>
    <t>-40950201</t>
  </si>
  <si>
    <t>2*3</t>
  </si>
  <si>
    <t>721</t>
  </si>
  <si>
    <t>Zdravotechnika - vnitřní kanalizace</t>
  </si>
  <si>
    <t>721170973</t>
  </si>
  <si>
    <t>Potrubí z PVC krácení trub DN 70</t>
  </si>
  <si>
    <t>-1160712275</t>
  </si>
  <si>
    <t>721170974</t>
  </si>
  <si>
    <t>Potrubí z PVC krácení trub DN 110</t>
  </si>
  <si>
    <t>-1088798831</t>
  </si>
  <si>
    <t>721171905</t>
  </si>
  <si>
    <t>Potrubí z PP vsazení odbočky do hrdla DN 110</t>
  </si>
  <si>
    <t>1370344074</t>
  </si>
  <si>
    <t>721171914</t>
  </si>
  <si>
    <t>Potrubí z PP propojení potrubí DN 75</t>
  </si>
  <si>
    <t>-1620445490</t>
  </si>
  <si>
    <t>721171915</t>
  </si>
  <si>
    <t>Potrubí z PP propojení potrubí DN 110</t>
  </si>
  <si>
    <t>-1850254847</t>
  </si>
  <si>
    <t>721174024</t>
  </si>
  <si>
    <t>Potrubí kanalizační z PP odpadní DN 75</t>
  </si>
  <si>
    <t>-2084757954</t>
  </si>
  <si>
    <t>721174025</t>
  </si>
  <si>
    <t>Potrubí kanalizační z PP odpadní DN 110</t>
  </si>
  <si>
    <t>1637492150</t>
  </si>
  <si>
    <t>721174042</t>
  </si>
  <si>
    <t>Potrubí kanalizační z PP připojovací DN 40</t>
  </si>
  <si>
    <t>-1716641610</t>
  </si>
  <si>
    <t>6*1</t>
  </si>
  <si>
    <t>721174043</t>
  </si>
  <si>
    <t>Potrubí kanalizační z PP připojovací DN 50</t>
  </si>
  <si>
    <t>-1919905900</t>
  </si>
  <si>
    <t>3*6</t>
  </si>
  <si>
    <t>721174044</t>
  </si>
  <si>
    <t>Potrubí kanalizační z PP připojovací DN 75</t>
  </si>
  <si>
    <t>442095722</t>
  </si>
  <si>
    <t>721174045</t>
  </si>
  <si>
    <t>Potrubí kanalizační z PP připojovací DN 110</t>
  </si>
  <si>
    <t>1158957435</t>
  </si>
  <si>
    <t>721194104</t>
  </si>
  <si>
    <t>Vyvedení a upevnění odpadních výpustek DN 40</t>
  </si>
  <si>
    <t>146803323</t>
  </si>
  <si>
    <t>721194105</t>
  </si>
  <si>
    <t>Vyvedení a upevnění odpadních výpustek DN 50</t>
  </si>
  <si>
    <t>-197652463</t>
  </si>
  <si>
    <t>721194109</t>
  </si>
  <si>
    <t>Vyvedení a upevnění odpadních výpustek DN 110</t>
  </si>
  <si>
    <t>1899668484</t>
  </si>
  <si>
    <t>721226511</t>
  </si>
  <si>
    <t>Zápachová uzávěrka podomítková pro pračku a myčku DN 40</t>
  </si>
  <si>
    <t>-332139958</t>
  </si>
  <si>
    <t>721229111</t>
  </si>
  <si>
    <t>Montáž zápachové uzávěrky pro pračku a myčku do DN 50 ostatní typ</t>
  </si>
  <si>
    <t>974179294</t>
  </si>
  <si>
    <t>721290111</t>
  </si>
  <si>
    <t>Zkouška těsnosti potrubí kanalizace vodou DN do 125</t>
  </si>
  <si>
    <t>1983190408</t>
  </si>
  <si>
    <t>998721102</t>
  </si>
  <si>
    <t>Přesun hmot tonážní pro vnitřní kanalizace v objektech v přes 6 do 12 m</t>
  </si>
  <si>
    <t>-1963137061</t>
  </si>
  <si>
    <t>998721181</t>
  </si>
  <si>
    <t>Příplatek k přesunu hmot tonážní 721 prováděný bez použití mechanizace</t>
  </si>
  <si>
    <t>-320691269</t>
  </si>
  <si>
    <t>722</t>
  </si>
  <si>
    <t>Zdravotechnika - vnitřní vodovod</t>
  </si>
  <si>
    <t>722131932</t>
  </si>
  <si>
    <t>Potrubí pozinkované závitové propojení potrubí DN 20</t>
  </si>
  <si>
    <t>986446212</t>
  </si>
  <si>
    <t xml:space="preserve">propojení </t>
  </si>
  <si>
    <t>722131933</t>
  </si>
  <si>
    <t>Potrubí pozinkované závitové propojení potrubí DN 25</t>
  </si>
  <si>
    <t>-595996876</t>
  </si>
  <si>
    <t>722175002</t>
  </si>
  <si>
    <t>Potrubí vodovodní plastové PP-RCT svar polyfúze D 20x2,8 mm</t>
  </si>
  <si>
    <t>-1815601551</t>
  </si>
  <si>
    <t>SV</t>
  </si>
  <si>
    <t xml:space="preserve">sociální zařízení </t>
  </si>
  <si>
    <t>4+2+1+3+0,95+1,5+1+1,6+1,6</t>
  </si>
  <si>
    <t>kuchyňka</t>
  </si>
  <si>
    <t>1,5+1</t>
  </si>
  <si>
    <t>sociální zařízení</t>
  </si>
  <si>
    <t>2+4,5+4+1,5+1+1</t>
  </si>
  <si>
    <t>STV</t>
  </si>
  <si>
    <t>722175003</t>
  </si>
  <si>
    <t>Potrubí vodovodní plastové PP-RCT svar polyfúze D 25x3,5 mm</t>
  </si>
  <si>
    <t>1917711495</t>
  </si>
  <si>
    <t>722181221</t>
  </si>
  <si>
    <t>Ochrana vodovodního potrubí přilepenými termoizolačními trubicemi z PE tl přes 6 do 9 mm DN do 22 mm</t>
  </si>
  <si>
    <t>847200728</t>
  </si>
  <si>
    <t>722181222</t>
  </si>
  <si>
    <t>Ochrana vodovodního potrubí přilepenými termoizolačními trubicemi z PE tl přes 6 do 9 mm DN přes 22 do 45 mm</t>
  </si>
  <si>
    <t>-1408546244</t>
  </si>
  <si>
    <t>722190401</t>
  </si>
  <si>
    <t>Vyvedení a upevnění výpustku DN do 25</t>
  </si>
  <si>
    <t>-1189553183</t>
  </si>
  <si>
    <t>722220152</t>
  </si>
  <si>
    <t>Nástěnka závitová plastová PPR PN 20 DN 20 x G 1/2"</t>
  </si>
  <si>
    <t>-2128902004</t>
  </si>
  <si>
    <t>722232043</t>
  </si>
  <si>
    <t>Kohout kulový přímý G 1/2" PN 42 do 185°C vnitřní závit</t>
  </si>
  <si>
    <t>1289225280</t>
  </si>
  <si>
    <t>722290226</t>
  </si>
  <si>
    <t>Zkouška těsnosti vodovodního potrubí závitového DN do 50</t>
  </si>
  <si>
    <t>-1301358859</t>
  </si>
  <si>
    <t>722290234</t>
  </si>
  <si>
    <t>Proplach a dezinfekce vodovodního potrubí DN do 80</t>
  </si>
  <si>
    <t>36916403</t>
  </si>
  <si>
    <t>998722102</t>
  </si>
  <si>
    <t>Přesun hmot tonážní pro vnitřní vodovod v objektech v přes 6 do 12 m</t>
  </si>
  <si>
    <t>117732863</t>
  </si>
  <si>
    <t>998722181</t>
  </si>
  <si>
    <t>Příplatek k přesunu hmot tonážní 722 prováděný bez použití mechanizace</t>
  </si>
  <si>
    <t>326438981</t>
  </si>
  <si>
    <t>725</t>
  </si>
  <si>
    <t>Zdravotechnika - zařizovací předměty</t>
  </si>
  <si>
    <t>725112022</t>
  </si>
  <si>
    <t>Klozet keramický závěsný na nosné stěny s hlubokým splachováním odpad vodorovný</t>
  </si>
  <si>
    <t>soubor</t>
  </si>
  <si>
    <t>-1646583993</t>
  </si>
  <si>
    <t>725121023</t>
  </si>
  <si>
    <t>Splachovač automatický pisoáru s napájením skupinový</t>
  </si>
  <si>
    <t>2004453010</t>
  </si>
  <si>
    <t>725211601</t>
  </si>
  <si>
    <t>Umyvadlo keramické bílé šířky 500 mm bez krytu na sifon připevněné na stěnu šrouby</t>
  </si>
  <si>
    <t>2012941840</t>
  </si>
  <si>
    <t>725211681</t>
  </si>
  <si>
    <t>Umyvadlo keramické bílé zdravotní šířky 640 mm připevněné na stěnu šrouby</t>
  </si>
  <si>
    <t>1528313741</t>
  </si>
  <si>
    <t>725211701</t>
  </si>
  <si>
    <t>Umývátko keramické bílé stěnové šířky 400 mm připevněné na stěnu šrouby - viz poznámka</t>
  </si>
  <si>
    <t>811616461</t>
  </si>
  <si>
    <t>Poznámka k položce:_x000d_
"srovnávací položka pro umývátko 36x28cm"</t>
  </si>
  <si>
    <t>725222116</t>
  </si>
  <si>
    <t>Vana bez armatur výtokových akrylátová se zápachovou uzávěrkou 1700x700 mm - viz poznámka</t>
  </si>
  <si>
    <t>1832335445</t>
  </si>
  <si>
    <t>Poznámka k položce:_x000d_
"srovnávací položka pro alrylátová vana 170x75cm"</t>
  </si>
  <si>
    <t>725319111</t>
  </si>
  <si>
    <t>Montáž dřezu ostatních typů</t>
  </si>
  <si>
    <t>1406578511</t>
  </si>
  <si>
    <t>Poznámka k položce:_x000d_
"dřez dodávkou kuchyňské linky"</t>
  </si>
  <si>
    <t>725331111</t>
  </si>
  <si>
    <t>Výlevka bez výtokových armatur keramická se sklopnou plastovou mřížkou 500 mm</t>
  </si>
  <si>
    <t>-1995508369</t>
  </si>
  <si>
    <t>725531102</t>
  </si>
  <si>
    <t>Elektrický ohřívač zásobníkový přepadový beztlakový 10 l / 2 kW</t>
  </si>
  <si>
    <t>1104529099</t>
  </si>
  <si>
    <t>725813111</t>
  </si>
  <si>
    <t>Ventil rohový bez připojovací trubičky nebo flexi hadičky G 1/2"</t>
  </si>
  <si>
    <t>1974996603</t>
  </si>
  <si>
    <t>4*2</t>
  </si>
  <si>
    <t>725821325</t>
  </si>
  <si>
    <t>Baterie dřezová stojánková páková s otáčivým kulatým ústím a délkou ramínka 220 mm</t>
  </si>
  <si>
    <t>-1861101200</t>
  </si>
  <si>
    <t>725822611</t>
  </si>
  <si>
    <t>Baterie umyvadlová stojánková páková bez výpusti</t>
  </si>
  <si>
    <t>1929854065</t>
  </si>
  <si>
    <t>725831312</t>
  </si>
  <si>
    <t>Baterie vanová nástěnná páková s příslušenstvím a pevným držákem</t>
  </si>
  <si>
    <t>-1660781595</t>
  </si>
  <si>
    <t>725980123</t>
  </si>
  <si>
    <t>Dvířka 30/30 - viz poznámka</t>
  </si>
  <si>
    <t>181866586</t>
  </si>
  <si>
    <t>Poznámka k položce:_x000d_
"srovnávací položka pro dvířka 300x200mm"</t>
  </si>
  <si>
    <t>998725102</t>
  </si>
  <si>
    <t>Přesun hmot tonážní pro zařizovací předměty v objektech v přes 6 do 12 m</t>
  </si>
  <si>
    <t>672512532</t>
  </si>
  <si>
    <t>998725181</t>
  </si>
  <si>
    <t>Příplatek k přesunu hmot tonážní 725 prováděný bez použití mechanizace</t>
  </si>
  <si>
    <t>410183154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</si>
  <si>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</si>
  <si>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</si>
  <si>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</si>
  <si>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</si>
  <si>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-616149997</t>
  </si>
  <si>
    <t>726131043</t>
  </si>
  <si>
    <t>Instalační předstěna pro klozet závěsný v 1120 mm s ovládáním zepředu pro postižené do stěn s kov kcí</t>
  </si>
  <si>
    <t>-1201242579</t>
  </si>
  <si>
    <t>726191002</t>
  </si>
  <si>
    <t>Souprava pro předstěnovou montáž</t>
  </si>
  <si>
    <t>348656900</t>
  </si>
  <si>
    <t>998726112</t>
  </si>
  <si>
    <t>Přesun hmot tonážní pro instalační prefabrikáty v objektech v přes 6 do 12 m</t>
  </si>
  <si>
    <t>-578547100</t>
  </si>
  <si>
    <t>998726181</t>
  </si>
  <si>
    <t>Příplatek k přesunu hmot tonážní 726 prováděný bez použití mechanizace</t>
  </si>
  <si>
    <t>-1745079493</t>
  </si>
  <si>
    <t>767995111</t>
  </si>
  <si>
    <t>Montáž atypických zámečnických konstrukcí hm do 5 kg</t>
  </si>
  <si>
    <t>-1029495640</t>
  </si>
  <si>
    <t>"závěsy pro plynoinstalaci" 10</t>
  </si>
  <si>
    <t>R-455856</t>
  </si>
  <si>
    <t>Trubní závěsy, konzoly - typová závěsná technika</t>
  </si>
  <si>
    <t>-10015443</t>
  </si>
  <si>
    <t>999</t>
  </si>
  <si>
    <t>Ostatní</t>
  </si>
  <si>
    <t>HZS2212</t>
  </si>
  <si>
    <t>Hodinová zúčtovací sazba instalatér odborný</t>
  </si>
  <si>
    <t>hod</t>
  </si>
  <si>
    <t>512</t>
  </si>
  <si>
    <t>-1543658292</t>
  </si>
  <si>
    <t>Poznámka k položce:_x000d_
- viz výkaz výměr</t>
  </si>
  <si>
    <t>trubní napojení</t>
  </si>
  <si>
    <t>8*2</t>
  </si>
  <si>
    <t>03 - Elektroinstalace</t>
  </si>
  <si>
    <t xml:space="preserve">HSV -  Práce a dodávky HSV</t>
  </si>
  <si>
    <t xml:space="preserve">    46-M -  Zemní práce při extr.mont.pracích</t>
  </si>
  <si>
    <t xml:space="preserve">    99 -  Přesuny hmot a sutí</t>
  </si>
  <si>
    <t xml:space="preserve">PSV -  Práce a dodávky PSV</t>
  </si>
  <si>
    <t xml:space="preserve">    740 -  Elektromontáže - zkoušky a revize</t>
  </si>
  <si>
    <t xml:space="preserve">    741 -  Elektroinstalace - silnoproud</t>
  </si>
  <si>
    <t xml:space="preserve">    743 -  Elektromontáže - hrubá montáž</t>
  </si>
  <si>
    <t xml:space="preserve">    744 -  Elektromontáže - montáž vodičů měděných</t>
  </si>
  <si>
    <t xml:space="preserve">    746 -  Elektromontáže - soubory pro vodiče</t>
  </si>
  <si>
    <t xml:space="preserve">    747 -  Elektromontáže - kompletace rozvodů</t>
  </si>
  <si>
    <t xml:space="preserve">    748 -  Elektromontáže - osvětlovací zařízení a svítidla</t>
  </si>
  <si>
    <t xml:space="preserve">    74-M -  Elektromontáže - Rozvaděče</t>
  </si>
  <si>
    <t xml:space="preserve">    921 -  Montáže SCS-PC</t>
  </si>
  <si>
    <t xml:space="preserve"> Práce a dodávky HSV</t>
  </si>
  <si>
    <t>46-M</t>
  </si>
  <si>
    <t xml:space="preserve"> Zemní práce při extr.mont.pracích</t>
  </si>
  <si>
    <t>460680172</t>
  </si>
  <si>
    <t>Vybourání otvorů ve zdivu cihelném plochy do 0,09 m2, tloušťky do 30 cm</t>
  </si>
  <si>
    <t>-594923710</t>
  </si>
  <si>
    <t>460680174</t>
  </si>
  <si>
    <t>Vybourání otvorů ve zdivu cihelném plochy do 0,09 m2, tloušťky do 60 cm</t>
  </si>
  <si>
    <t>-1843512661</t>
  </si>
  <si>
    <t>460680332</t>
  </si>
  <si>
    <t>Vybourání otvorů stropech a klenbách želbet plochy do 0,25 m2, tloušťky do 20 cm</t>
  </si>
  <si>
    <t>505562661</t>
  </si>
  <si>
    <t>460680402</t>
  </si>
  <si>
    <t>Vysekání kapes a výklenků ve zdivu z lehkých betonů, dutých cihel a tvárnic pro krabice 10x10x8 cm</t>
  </si>
  <si>
    <t>1736034377</t>
  </si>
  <si>
    <t>460680441</t>
  </si>
  <si>
    <t>Vysekání kapes a výklenků v beton zdivu pro elinstalační zařízení plochy do 0,25 m2 a hl do 15 cm</t>
  </si>
  <si>
    <t>-2094068235</t>
  </si>
  <si>
    <t>Poznámka k položce:_x000d_
otvor pro osazení podlahové krabice PK</t>
  </si>
  <si>
    <t>460680481</t>
  </si>
  <si>
    <t>Vysekání kapes a výklenků v cihel zdivu pro elinstalační zařízení plochy do 0,25 m2 a hl do 15 cm</t>
  </si>
  <si>
    <t>-143369922</t>
  </si>
  <si>
    <t>460680564</t>
  </si>
  <si>
    <t>Vysekání rýh pro montáž trubek a kabelů v betonových podlahách a mazaninách hl do 5 cm a š do 10 cm</t>
  </si>
  <si>
    <t>568571018</t>
  </si>
  <si>
    <t>Poznámka k položce:_x000d_
rýha v podlaze pro PVC KOPOFLEX do PK</t>
  </si>
  <si>
    <t>460680581</t>
  </si>
  <si>
    <t>Vysekání rýh pro montáž trubek a kabelů v cihelných zdech hloubky do 3 cm a šířky do 3 cm</t>
  </si>
  <si>
    <t>-551326691</t>
  </si>
  <si>
    <t>460680603</t>
  </si>
  <si>
    <t>Vysekání rýh pro montáž trubek a kabelů v cihelných zdech hloubky do 7 cm a šířky do 7 cm</t>
  </si>
  <si>
    <t>-1012586708</t>
  </si>
  <si>
    <t xml:space="preserve"> Přesuny hmot a sutí</t>
  </si>
  <si>
    <t>Odvoz suti na skládku a vybouraných hmot nebo meziskládku do 1 km se složením</t>
  </si>
  <si>
    <t>-777132167</t>
  </si>
  <si>
    <t>1941107752</t>
  </si>
  <si>
    <t>997013831</t>
  </si>
  <si>
    <t>Poplatek za uložení stavebního směsného odpadu na skládce (skládkovné)</t>
  </si>
  <si>
    <t>1229326254</t>
  </si>
  <si>
    <t xml:space="preserve"> Práce a dodávky PSV</t>
  </si>
  <si>
    <t>740</t>
  </si>
  <si>
    <t xml:space="preserve"> Elektromontáže - zkoušky a revize</t>
  </si>
  <si>
    <t>741810003</t>
  </si>
  <si>
    <t>Celková prohlídka elektrického rozvodu a zařízení do 1 milionu Kč</t>
  </si>
  <si>
    <t>2099644705</t>
  </si>
  <si>
    <t>R-740-1</t>
  </si>
  <si>
    <t>Mimostaveništní doprava</t>
  </si>
  <si>
    <t>kpl</t>
  </si>
  <si>
    <t>-1819936716</t>
  </si>
  <si>
    <t>R-740-10</t>
  </si>
  <si>
    <t>Demontáž a úprava stávající elektroinstalace - osvětlení, rozvodnice, kabeláž, přístroje</t>
  </si>
  <si>
    <t>126751721</t>
  </si>
  <si>
    <t>R-740-2</t>
  </si>
  <si>
    <t>Přidružený materiál</t>
  </si>
  <si>
    <t>1115463715</t>
  </si>
  <si>
    <t xml:space="preserve">Poznámka k položce:_x000d_
pásky, svorky WAGO, příchytky, vruty, hmoždinky atd... </t>
  </si>
  <si>
    <t>R-740-3</t>
  </si>
  <si>
    <t>Dokumentace skutečného provedení, 2x výtisk, 1x na CD</t>
  </si>
  <si>
    <t>1955205380</t>
  </si>
  <si>
    <t>R-740-7</t>
  </si>
  <si>
    <t>Lešení malé rozebíratelné - pomocné</t>
  </si>
  <si>
    <t>352366327</t>
  </si>
  <si>
    <t>R-740-8</t>
  </si>
  <si>
    <t>Úklid staveniště, likvidace odpadu</t>
  </si>
  <si>
    <t>-1012301094</t>
  </si>
  <si>
    <t>R-740-9</t>
  </si>
  <si>
    <t>Připojení VZT a ZTI zařízení</t>
  </si>
  <si>
    <t>-1446545624</t>
  </si>
  <si>
    <t xml:space="preserve"> Elektroinstalace - silnoproud</t>
  </si>
  <si>
    <t>743</t>
  </si>
  <si>
    <t xml:space="preserve"> Elektromontáže - hrubá montáž</t>
  </si>
  <si>
    <t>741110052</t>
  </si>
  <si>
    <t>Montáž trubka plastová ohebná D přes 23 do 35 mm uložená volně</t>
  </si>
  <si>
    <t>245384177</t>
  </si>
  <si>
    <t>34571073</t>
  </si>
  <si>
    <t>trubka elektroinstalační ohebná z PVC (EN) 2325</t>
  </si>
  <si>
    <t>-1691364251</t>
  </si>
  <si>
    <t>741110301</t>
  </si>
  <si>
    <t>Montáž trubka ochranná do krabic plastová tuhá D do 40 mm uložená pevně</t>
  </si>
  <si>
    <t>1911186419</t>
  </si>
  <si>
    <t>34571361</t>
  </si>
  <si>
    <t>trubka elektroinstalační KOPOFLEX dvouplášťová korugovaná D 41/50mm</t>
  </si>
  <si>
    <t>-71493501</t>
  </si>
  <si>
    <t>741110511</t>
  </si>
  <si>
    <t>Montáž lišta a kanálek vkládací šířky do 60 mm s víčkem</t>
  </si>
  <si>
    <t>92136653</t>
  </si>
  <si>
    <t>34571007</t>
  </si>
  <si>
    <t>lišta elektroinstalační hranatá bílá 40 x 20</t>
  </si>
  <si>
    <t>1862066399</t>
  </si>
  <si>
    <t>34571002</t>
  </si>
  <si>
    <t>lišta elektroinstalační hranatá 60 x 40</t>
  </si>
  <si>
    <t>-292348374</t>
  </si>
  <si>
    <t>741112062</t>
  </si>
  <si>
    <t>Montáž krabice přístrojová zapuštěná plastová kruhová pro sádrokartonové příčky</t>
  </si>
  <si>
    <t>1498226211</t>
  </si>
  <si>
    <t>34571512</t>
  </si>
  <si>
    <t>krabice přístrojová instalační 500 V, 71x71x42mm</t>
  </si>
  <si>
    <t>1951583770</t>
  </si>
  <si>
    <t>743414122</t>
  </si>
  <si>
    <t>Montáž rozvodka zapuštěná plastová čtyřhranná typ KT 250</t>
  </si>
  <si>
    <t>-1920693332</t>
  </si>
  <si>
    <t>345715440</t>
  </si>
  <si>
    <t>skříň rozvodná KT 250 do SDK</t>
  </si>
  <si>
    <t>-1862423555</t>
  </si>
  <si>
    <t>345627001</t>
  </si>
  <si>
    <t>svorkovnice EPS 2 s krytem, ekvipotenciální</t>
  </si>
  <si>
    <t>-305122209</t>
  </si>
  <si>
    <t>R743-4</t>
  </si>
  <si>
    <t>Montáž protipožární ucpávky</t>
  </si>
  <si>
    <t>443542296</t>
  </si>
  <si>
    <t>R743-5</t>
  </si>
  <si>
    <t>protipožární pěna typ CFS-F, HILTI</t>
  </si>
  <si>
    <t>bal.</t>
  </si>
  <si>
    <t>-165082719</t>
  </si>
  <si>
    <t>744</t>
  </si>
  <si>
    <t xml:space="preserve"> Elektromontáže - montáž vodičů měděných</t>
  </si>
  <si>
    <t>741120001</t>
  </si>
  <si>
    <t>Montáž vodič Cu izolovaný plný a laněný žíla 0,35-6 mm2 pod omítku (CY)</t>
  </si>
  <si>
    <t>-31516407</t>
  </si>
  <si>
    <t>34140826</t>
  </si>
  <si>
    <t>vodič silový s Cu jádrem 6mm2</t>
  </si>
  <si>
    <t>694774856</t>
  </si>
  <si>
    <t>741120003</t>
  </si>
  <si>
    <t>Montáž vodič Cu izolovaný plný a laněný žíla 10-16 mm2 pod omítku (CY)</t>
  </si>
  <si>
    <t>1704981232</t>
  </si>
  <si>
    <t>34142158</t>
  </si>
  <si>
    <t>vodič silový s Cu jádrem 10mm2</t>
  </si>
  <si>
    <t>563211574</t>
  </si>
  <si>
    <t>741122211</t>
  </si>
  <si>
    <t>Montáž kabel Cu plný kulatý žíla 3x1,5 až 6 mm2 uložený volně (CYKY)</t>
  </si>
  <si>
    <t>-371442103</t>
  </si>
  <si>
    <t>34111030</t>
  </si>
  <si>
    <t>kabel silový s Cu jádrem 1 kV 3x1,5mm2</t>
  </si>
  <si>
    <t>1635699751</t>
  </si>
  <si>
    <t>34111030R</t>
  </si>
  <si>
    <t>kabel silový s Cu jádrem PRAFlaDur 3x1,5mm2</t>
  </si>
  <si>
    <t>1237119445</t>
  </si>
  <si>
    <t>34111036</t>
  </si>
  <si>
    <t>kabel silový s Cu jádrem 1 kV 3x2,5mm2</t>
  </si>
  <si>
    <t>-1611471277</t>
  </si>
  <si>
    <t>741120501</t>
  </si>
  <si>
    <t>Montáž šňůra Cu lehká a střední do 7 žil uložená volně (CGSG)</t>
  </si>
  <si>
    <t>-406129042</t>
  </si>
  <si>
    <t>34145254</t>
  </si>
  <si>
    <t>šňůra lehká s Cu jádrem 2x1mm2</t>
  </si>
  <si>
    <t>1115637534</t>
  </si>
  <si>
    <t>741122231</t>
  </si>
  <si>
    <t>Montáž kabel Cu plný kulatý žíla 5x1,5 až 2,5 mm2 uložený volně (CYKY)</t>
  </si>
  <si>
    <t>-456877421</t>
  </si>
  <si>
    <t>34111090</t>
  </si>
  <si>
    <t>kabel silový s Cu jádrem 1 kV 5x1,5mm2</t>
  </si>
  <si>
    <t>-93824844</t>
  </si>
  <si>
    <t>34111094</t>
  </si>
  <si>
    <t>kabel silový s Cu jádrem 1 kV 5x2,5mm2</t>
  </si>
  <si>
    <t>1064066094</t>
  </si>
  <si>
    <t>742121001</t>
  </si>
  <si>
    <t>Montáž kabelů sdělovacích pro vnitřní rozvody do 15 žil</t>
  </si>
  <si>
    <t>837317644</t>
  </si>
  <si>
    <t>34121015</t>
  </si>
  <si>
    <t>kabel sdělovací s Cu jádrem 4x2x0,5mm</t>
  </si>
  <si>
    <t>381811016</t>
  </si>
  <si>
    <t>34121582</t>
  </si>
  <si>
    <t>kabel ovládací stíněný 2x2x0,8mm</t>
  </si>
  <si>
    <t>1819078157</t>
  </si>
  <si>
    <t>746</t>
  </si>
  <si>
    <t xml:space="preserve"> Elektromontáže - soubory pro vodiče</t>
  </si>
  <si>
    <t>741130001</t>
  </si>
  <si>
    <t>Ukončení vodič izolovaný do 2,5mm2 v rozváděči nebo na přístroji</t>
  </si>
  <si>
    <t>-1486970648</t>
  </si>
  <si>
    <t>741130004</t>
  </si>
  <si>
    <t>Ukončení vodič izolovaný do 6 mm2 v rozváděči nebo na přístroji</t>
  </si>
  <si>
    <t>1561561466</t>
  </si>
  <si>
    <t>741130005</t>
  </si>
  <si>
    <t>Ukončení vodič izolovaný do 10 mm2 v rozváděči nebo na přístroji</t>
  </si>
  <si>
    <t>-867377539</t>
  </si>
  <si>
    <t>747</t>
  </si>
  <si>
    <t xml:space="preserve"> Elektromontáže - kompletace rozvodů</t>
  </si>
  <si>
    <t>741310101</t>
  </si>
  <si>
    <t>Montáž vypínač (polo)zapuštěný bezšroubové připojení 1-jednopólový</t>
  </si>
  <si>
    <t>-1939552067</t>
  </si>
  <si>
    <t>345355150</t>
  </si>
  <si>
    <t xml:space="preserve">spínač jednopólový 10A komplet (strojek, krytka, rámeček) </t>
  </si>
  <si>
    <t>-516016693</t>
  </si>
  <si>
    <t>741310112</t>
  </si>
  <si>
    <t>Montáž ovladač (polo)zapuštěný bezšroubové připojení 1/0-tlačítkový zapínací</t>
  </si>
  <si>
    <t>-494664225</t>
  </si>
  <si>
    <t>345354536</t>
  </si>
  <si>
    <t xml:space="preserve">spínač tlačítkový zapínací 1+0 10A komplet (strojek, krytka, rámeček) </t>
  </si>
  <si>
    <t>1864220898</t>
  </si>
  <si>
    <t>741310121</t>
  </si>
  <si>
    <t>Montáž přepínač (polo)zapuštěný bezšroubové připojení 5-seriový</t>
  </si>
  <si>
    <t>2026749075</t>
  </si>
  <si>
    <t>345355551</t>
  </si>
  <si>
    <t>spínač řazení 5 10A komplet (strojek, krytka, rámeček) - bílá</t>
  </si>
  <si>
    <t>1358439258</t>
  </si>
  <si>
    <t>741310122</t>
  </si>
  <si>
    <t>Montáž přepínač (polo)zapuštěný bezšroubové připojení 6-střídavý</t>
  </si>
  <si>
    <t>-221289544</t>
  </si>
  <si>
    <t>345355550</t>
  </si>
  <si>
    <t xml:space="preserve">spínač řazení 6 10A komplet (strojek, krytka, rámeček) </t>
  </si>
  <si>
    <t>-2101621053</t>
  </si>
  <si>
    <t>741310125</t>
  </si>
  <si>
    <t>Montáž přepínač (polo)zapuštěný bezšroubové připojení 6+6-dvojitý střídavý</t>
  </si>
  <si>
    <t>1686959063</t>
  </si>
  <si>
    <t>345355555</t>
  </si>
  <si>
    <t>spínač řazení 6+6 10A komplet (strojek, krytka, rámeček) - bílá</t>
  </si>
  <si>
    <t>597576651</t>
  </si>
  <si>
    <t>741310126</t>
  </si>
  <si>
    <t>Montáž přepínač (polo)zapuštěný bezšroubové připojení 7-křížový</t>
  </si>
  <si>
    <t>2090581553</t>
  </si>
  <si>
    <t>345355557</t>
  </si>
  <si>
    <t>spínač řazení 7 10A komplet (strojek, krytka, rámeček) - bílá</t>
  </si>
  <si>
    <t>1829954757</t>
  </si>
  <si>
    <t>R-747-01</t>
  </si>
  <si>
    <t>Montáž podlahové krabice včetně zapojení přístrojů</t>
  </si>
  <si>
    <t>1394566278</t>
  </si>
  <si>
    <t>R747-2</t>
  </si>
  <si>
    <t>podlahová krabice LEGRAND PK 16 modulů (0880 70) - 4x silová zásuvka 230V, 2x silová zásuvka 230V s přepěťovou ochranou, 4x zásuvka PC Cat 6 RJ45 (1 modulová)</t>
  </si>
  <si>
    <t>1667443544</t>
  </si>
  <si>
    <t>747161230</t>
  </si>
  <si>
    <t>Montáž zásuvka (polo)zapuštěná šroubové připojení 2P+PE se zapojením vodičů</t>
  </si>
  <si>
    <t>-295252751</t>
  </si>
  <si>
    <t>345551030</t>
  </si>
  <si>
    <t xml:space="preserve">zásuvka 1násobná 16A - komplet (strojek, krytka, rámeček) - bílá </t>
  </si>
  <si>
    <t>-936268269</t>
  </si>
  <si>
    <t>345551031</t>
  </si>
  <si>
    <t xml:space="preserve">zásuvka 1násobná 16A s ochranou proti přepětí - komplet (strojek, krytka, rámeček) - bílá </t>
  </si>
  <si>
    <t>268695585</t>
  </si>
  <si>
    <t>R-747-03</t>
  </si>
  <si>
    <t>Montáž včetně nastavení signalizačního systému</t>
  </si>
  <si>
    <t>-6409730</t>
  </si>
  <si>
    <t>R747-4</t>
  </si>
  <si>
    <t>sada pro nouzovou signalizaci ABB 3280B-C10001 B</t>
  </si>
  <si>
    <t>-444036308</t>
  </si>
  <si>
    <t>748</t>
  </si>
  <si>
    <t xml:space="preserve"> Elektromontáže - osvětlovací zařízení a svítidla</t>
  </si>
  <si>
    <t>741372061</t>
  </si>
  <si>
    <t>Montáž svítidlo LED bytové vestavné do 0,09 m2</t>
  </si>
  <si>
    <t>-205810108</t>
  </si>
  <si>
    <t>R-748-02</t>
  </si>
  <si>
    <t>Svítidlo A - Zapuštěné svítidlo DEEP IP44 Wever Ducré - 3W, barva bílá/černá</t>
  </si>
  <si>
    <t>-1631573313</t>
  </si>
  <si>
    <t>741372112</t>
  </si>
  <si>
    <t>Montáž svítidlo LED bytové přisazené/vestavné podhledové čtvercové nebo obdelníkové do 0,36 m2</t>
  </si>
  <si>
    <t>1951555279</t>
  </si>
  <si>
    <t>R-748-03</t>
  </si>
  <si>
    <t xml:space="preserve">Svítidlo B - Závěsný lustr ORACLE SLIM ,3000K, průměr 90 cm, IP20, 48W   </t>
  </si>
  <si>
    <t>-50966129</t>
  </si>
  <si>
    <t>R-748-01</t>
  </si>
  <si>
    <t>Závěsné ocelové lanko sada (4x hmoždinka s vrutem, 4x ocelové lanko, 4x krycí klobouček)</t>
  </si>
  <si>
    <t>-610145778</t>
  </si>
  <si>
    <t>Poznámka k položce:_x000d_
příslušenství pro zavěšení svítidla na schodišti</t>
  </si>
  <si>
    <t>R-748-05</t>
  </si>
  <si>
    <t>Svítidlo D -LMD DO-842-LED+acc IP43 přisazené svítidlo s UGR&lt;19, 1x33W LED</t>
  </si>
  <si>
    <t>1784419482</t>
  </si>
  <si>
    <t>741372053</t>
  </si>
  <si>
    <t>Montáž svítidlo LED bytové přisazené stropní reflektorové lištový systém</t>
  </si>
  <si>
    <t>2082916707</t>
  </si>
  <si>
    <t>R-748-04</t>
  </si>
  <si>
    <t>Svítidlo C - 3F lišta Wever Ducré Ceno on TRACK 2.0 bílá barva včetně příslušenství</t>
  </si>
  <si>
    <t>-443470845</t>
  </si>
  <si>
    <t>R-748-08</t>
  </si>
  <si>
    <t>Svítidlo C1 - svítidla SQUBE ON TRACK 2.0 LED bílé barvy</t>
  </si>
  <si>
    <t>1895831469</t>
  </si>
  <si>
    <t>741372042</t>
  </si>
  <si>
    <t>Montáž svítidlo LED bytové přisazené stropní nouzové</t>
  </si>
  <si>
    <t>-1410160550</t>
  </si>
  <si>
    <t>R-748-06</t>
  </si>
  <si>
    <t xml:space="preserve">Svítidlo N - LMD NSOLC4 vč. piktogramu, 1xLED-M 2W     </t>
  </si>
  <si>
    <t>356601388</t>
  </si>
  <si>
    <t>R-748-07</t>
  </si>
  <si>
    <t>Svítidlo N1 - LMD C4.REDO.LED IP20 area nouzové antipanické svítidlo, 1x4W LED</t>
  </si>
  <si>
    <t>-1214794351</t>
  </si>
  <si>
    <t>741372054</t>
  </si>
  <si>
    <t>Montáž svítidlo LED pásku s uložením do AL profilů</t>
  </si>
  <si>
    <t>329451181</t>
  </si>
  <si>
    <t>R-748-09</t>
  </si>
  <si>
    <t>LED pásek SMD2835 NW, 60LED/m, 4,8W/m, DC 24V, 432lm/m, CRI90, IP20, 10mm</t>
  </si>
  <si>
    <t>-1479170156</t>
  </si>
  <si>
    <t>R-748-10</t>
  </si>
  <si>
    <t>LED pásek SMD2835 NW, 160LED/m, 9W/m, DC 24V, 1160lm/m, CRI90, IP20, 10mm</t>
  </si>
  <si>
    <t>1149449463</t>
  </si>
  <si>
    <t>R-748-11</t>
  </si>
  <si>
    <t>Vestavný hliníkový profil VB, 23x7mm, vč. mléčného difuzoru</t>
  </si>
  <si>
    <t>1108856723</t>
  </si>
  <si>
    <t>R-748-12</t>
  </si>
  <si>
    <t>LED napájecí zdroj na DIN, 90W, DC24V/3,83A, IP20</t>
  </si>
  <si>
    <t>52159159</t>
  </si>
  <si>
    <t>R-748-13</t>
  </si>
  <si>
    <t>LED stmívatelný napájecí zdroj 320W, DC24V/13,3A, IP67, hliníkový</t>
  </si>
  <si>
    <t>-322736828</t>
  </si>
  <si>
    <t>R-748-15</t>
  </si>
  <si>
    <t>přidružený materiál pro AL profily a LED pásky (koncovky, konektory atd...)</t>
  </si>
  <si>
    <t>-1215338359</t>
  </si>
  <si>
    <t>R-748-20</t>
  </si>
  <si>
    <t>Demontáž a opětovná montáž svítidel na fasádě</t>
  </si>
  <si>
    <t>1590429212</t>
  </si>
  <si>
    <t>348100000</t>
  </si>
  <si>
    <t>příspěvek na recyklaci zářivka-svítidlo</t>
  </si>
  <si>
    <t>-714812020</t>
  </si>
  <si>
    <t>348100001</t>
  </si>
  <si>
    <t>příspěvek na recyklaci zářivka-zdroj</t>
  </si>
  <si>
    <t>147294583</t>
  </si>
  <si>
    <t>74-M</t>
  </si>
  <si>
    <t xml:space="preserve"> Elektromontáže - Rozvaděče</t>
  </si>
  <si>
    <t>7401-PMr</t>
  </si>
  <si>
    <t>Pridružený materiál (propojovací lišty, vyvazovací pásky, popisovací štítky atd...)</t>
  </si>
  <si>
    <t>262144</t>
  </si>
  <si>
    <t>1464545289</t>
  </si>
  <si>
    <t>R-74-M-RX1</t>
  </si>
  <si>
    <t>Zapojení rozvodnice RX1</t>
  </si>
  <si>
    <t>1851649166</t>
  </si>
  <si>
    <t>357139802</t>
  </si>
  <si>
    <t>Rozvaděčová skříň BF-U-6/144-C 144TE 6x24TE, třída izolace II, IP30</t>
  </si>
  <si>
    <t>131422091</t>
  </si>
  <si>
    <t>357139100</t>
  </si>
  <si>
    <t>hlavní vypínač IS 63A/3</t>
  </si>
  <si>
    <t>600613066</t>
  </si>
  <si>
    <t>357139992</t>
  </si>
  <si>
    <t>svodič přepětí SVM 275 B+C</t>
  </si>
  <si>
    <t>-318020470</t>
  </si>
  <si>
    <t>358221110</t>
  </si>
  <si>
    <t>jistič 1pólový-charakteristika B LPN (LSN) 16A/1</t>
  </si>
  <si>
    <t>-1102192020</t>
  </si>
  <si>
    <t>358892010</t>
  </si>
  <si>
    <t>chránič proudový 2pólový PFL7-10/1N/B/003 10A 30mA typ AC</t>
  </si>
  <si>
    <t>-2035038857</t>
  </si>
  <si>
    <t>358892011</t>
  </si>
  <si>
    <t>chránič proudový 2pólový PFL7-16/1N/B/003 10A 30mA typ AC</t>
  </si>
  <si>
    <t>-128222698</t>
  </si>
  <si>
    <t>358892061</t>
  </si>
  <si>
    <t>chránič proudový 4pólový PF7 40/4/030 typ AC</t>
  </si>
  <si>
    <t>-1491966481</t>
  </si>
  <si>
    <t>R-74-M-01</t>
  </si>
  <si>
    <t>časové multifunkční relé CRM-91H/UNI</t>
  </si>
  <si>
    <t>1863997240</t>
  </si>
  <si>
    <t>R-74-M-RB2</t>
  </si>
  <si>
    <t>Zapojení rozvodnice RB2</t>
  </si>
  <si>
    <t>707926705</t>
  </si>
  <si>
    <t>-388601099</t>
  </si>
  <si>
    <t>-1235992371</t>
  </si>
  <si>
    <t>358221112</t>
  </si>
  <si>
    <t>jistič 1pólový-charakteristika D LPN (LSN) 16A/3</t>
  </si>
  <si>
    <t>-2101578178</t>
  </si>
  <si>
    <t>398080225</t>
  </si>
  <si>
    <t>-1350720350</t>
  </si>
  <si>
    <t>-1735932521</t>
  </si>
  <si>
    <t>637051515</t>
  </si>
  <si>
    <t>921</t>
  </si>
  <si>
    <t xml:space="preserve"> Montáže SCS-PC</t>
  </si>
  <si>
    <t>742330001</t>
  </si>
  <si>
    <t>Montáž rozvaděče nástěnného</t>
  </si>
  <si>
    <t>-159093477</t>
  </si>
  <si>
    <t>R-921-02</t>
  </si>
  <si>
    <t xml:space="preserve">Skříň  RACK 19" 12U - nástěnná, 600x400 mm_x000d_
</t>
  </si>
  <si>
    <t>696104423</t>
  </si>
  <si>
    <t>R-921-03</t>
  </si>
  <si>
    <t>kapsa na dokumenty samolep.IP50, 324x120x18, 365 82</t>
  </si>
  <si>
    <t>838113179</t>
  </si>
  <si>
    <t>742330011</t>
  </si>
  <si>
    <t>Montáž zařízení do rozvaděče (switch, UPS, DVR, server) bez nastavení</t>
  </si>
  <si>
    <t>315082284</t>
  </si>
  <si>
    <t>R-921-06</t>
  </si>
  <si>
    <t xml:space="preserve">Ventilační jednotka 1U - 2x ventilátor + termostat_x000d_
</t>
  </si>
  <si>
    <t>198995451</t>
  </si>
  <si>
    <t>R-921-19</t>
  </si>
  <si>
    <t>Switch 24 port Layer2, managed Gigabit, POE - wifi (AP)			</t>
  </si>
  <si>
    <t>-457619857</t>
  </si>
  <si>
    <t>742330021</t>
  </si>
  <si>
    <t>Montáž police do rozvaděče</t>
  </si>
  <si>
    <t>-747406506</t>
  </si>
  <si>
    <t>R-921-14</t>
  </si>
  <si>
    <t>Police do RACKU 19´´ nosnost 50kg</t>
  </si>
  <si>
    <t>1451801796</t>
  </si>
  <si>
    <t>742330022</t>
  </si>
  <si>
    <t>Montáž napájecího panelu do rozvaděče</t>
  </si>
  <si>
    <t>2107051705</t>
  </si>
  <si>
    <t>R-921-08</t>
  </si>
  <si>
    <t xml:space="preserve">Centrální napájecí panel s vypínačem - Napájecí blok 9x 230V - 1U_x000d_
</t>
  </si>
  <si>
    <t>-1047525563</t>
  </si>
  <si>
    <t>742330023</t>
  </si>
  <si>
    <t>Montáž vyvazovacíhoho panelu 1U</t>
  </si>
  <si>
    <t>126484388</t>
  </si>
  <si>
    <t>R-921-17</t>
  </si>
  <si>
    <t xml:space="preserve">Horizontální vyvazovací organizer 1U_x000d_
</t>
  </si>
  <si>
    <t>-1521601264</t>
  </si>
  <si>
    <t>742330024</t>
  </si>
  <si>
    <t>Montáž patch panelu 24 portů UTP/FTP</t>
  </si>
  <si>
    <t>-1616046521</t>
  </si>
  <si>
    <t>R-921-12</t>
  </si>
  <si>
    <t>Patch panel 24 x CAT6 - s osazenými bloky 6xRJ45 UTP CAT6</t>
  </si>
  <si>
    <t>-1500642640</t>
  </si>
  <si>
    <t>742330042</t>
  </si>
  <si>
    <t>Montáž datové dvouzásuvky</t>
  </si>
  <si>
    <t>-1914707220</t>
  </si>
  <si>
    <t>37451245</t>
  </si>
  <si>
    <t>zásuvka data 2xRJ45 bílá</t>
  </si>
  <si>
    <t>-1268532370</t>
  </si>
  <si>
    <t>R-921-20</t>
  </si>
  <si>
    <t xml:space="preserve">Měření parametrů metalického kabelu včetně vyhotovení měřícího protokolu </t>
  </si>
  <si>
    <t>-472412950</t>
  </si>
  <si>
    <t>R-921-41</t>
  </si>
  <si>
    <t>Patch kabel 1m CAT6 - POUZE DODÁNÍ</t>
  </si>
  <si>
    <t>-18689004</t>
  </si>
  <si>
    <t>Poznámka k položce:_x000d_
Propojení mezi aktivním prvkem a PATCH panelem bude provádět IT technik kina</t>
  </si>
  <si>
    <t>04 - AV technika</t>
  </si>
  <si>
    <t xml:space="preserve">D1 - </t>
  </si>
  <si>
    <t>D1</t>
  </si>
  <si>
    <t>Pol1</t>
  </si>
  <si>
    <t>dvoupás.systém,15"+1",300W,124dB,35Hz-18kHz,100°x40°,8Ohmů JBL C211</t>
  </si>
  <si>
    <t>Pol2</t>
  </si>
  <si>
    <t xml:space="preserve">subbas 1x18",  125dB SPL, 300W,  8 ohmů, 1168 x 651 x 368 mm, 51kg JBL 3635</t>
  </si>
  <si>
    <t>Pol3</t>
  </si>
  <si>
    <t>surround dvoupás.systém, 150W, 8"+ 1" kalota, 50 Hz - 20 kHz, 119dB SPL, THX, bez držáků, 406 mm x 343 mm x 224 mm JBL 8320</t>
  </si>
  <si>
    <t>Pol4</t>
  </si>
  <si>
    <t>montážní držák surround repro s fixním úhlem JBL 2516</t>
  </si>
  <si>
    <t>Pol5</t>
  </si>
  <si>
    <t>Projekční plátno 4,5 x 2,4, zisk 1, průzvučné s miniperforací, včetně gumových napínačů Projekční plátno</t>
  </si>
  <si>
    <t>Pol6</t>
  </si>
  <si>
    <t>rám pro vypnutí plátna včetně podlážek pro kino reprosoustavy rám plátna</t>
  </si>
  <si>
    <t>Pol7</t>
  </si>
  <si>
    <t>pedestal pro projektor s 19" rackovými pozicemi, až 30RU, nastavitelná výška 840-1032mm, zamykatelný, černý Christie Rack Mount Pedestal 108-416102-XX + adaptér 163-111104-XX</t>
  </si>
  <si>
    <t>Pol8</t>
  </si>
  <si>
    <t>2K (2048 x 1080) DCI projektor, svítivost až 9000 lumen dle DCI standardu, kontrastní poměr lepší něž 1700:1 v celé ploše obrazu, 3x 0,69" čip DMD DLP, frame rate až 120fps pro 2D a 60fps pro 3D, dotykový LCD Christie CP2308</t>
  </si>
  <si>
    <t>Pol9</t>
  </si>
  <si>
    <t>originální lampa do projektoru, která musí zabezpečit na daném plátně obraz s jasem min 14fL pro 2D Christie CDXL-14M</t>
  </si>
  <si>
    <t>Pol10</t>
  </si>
  <si>
    <t>motorový zoom objektiv, musí zabezpečit šíři obrazu ve formátu SCOPE i ve formátu FLAT 4,5m. Šířka obrazu je u obou formátů fixní. Christie 2,09-3,9:1 Zoom</t>
  </si>
  <si>
    <t>Pol11</t>
  </si>
  <si>
    <t xml:space="preserve">Integrovaný media server určený pro vestavbu do DLP series 2 projektoru. Obsahuje disky v RAID (3x1TB) s celkovou kapacitou pole cca 1.8TB. Integrovaný audio procesor s možností dekódování Dolby 5.1 a 7.1 a  ATMOS s patřičnou licencí. USB3, eSATA, HDMI vs</t>
  </si>
  <si>
    <t>Pol12</t>
  </si>
  <si>
    <t>licence pro integrovaný media server umožňující dekódování Dolby 5.1 a 7.1 audio Dolby NB-BASE-AC</t>
  </si>
  <si>
    <t>Pol13</t>
  </si>
  <si>
    <t>výkonový zesilovač pro kina 4x350W/8ohm, vestavěný DSP, podpora Dolby DAC, DANTE/AES67 Crown SA4-D</t>
  </si>
  <si>
    <t>Pol14</t>
  </si>
  <si>
    <t>switch gigabit 16 port, manageovatelný, do racku 19", 1U Netgear GS116Ev2</t>
  </si>
  <si>
    <t>Pol15</t>
  </si>
  <si>
    <t>UPS zdroj min. 2000VA do racku na zálohování elektroniky projektoru FSP Fortron UPS Champ 3000 VA rack 2U</t>
  </si>
  <si>
    <t>Pol16</t>
  </si>
  <si>
    <t>odposlechový stereo aktivní monitor do 19" racku s digitálním AES/EBU vstupem, LED indikace vybuzení, ovladač hlasitosti, 10+10W Fostex RM-3</t>
  </si>
  <si>
    <t>Pol17</t>
  </si>
  <si>
    <t>15,6" notebook min Intel core 5, min 8GB RAM, HDD min 512GB, Full HD, ethernet port, wifi HP ProBook 450 G9</t>
  </si>
  <si>
    <t>Pol18</t>
  </si>
  <si>
    <t>Strukturovaná kabeláž kategorie cat6a v provedení UTP, LSOH UTP kabel Cat6a</t>
  </si>
  <si>
    <t>Pol19</t>
  </si>
  <si>
    <t xml:space="preserve">Reproduktorový kabel s měděným laněným vodičem a  dvojitou izolací, průžez 2x2,5mm, FRNC, Dca  reproduktorový kabel 2x2,5mm</t>
  </si>
  <si>
    <t>Pol20</t>
  </si>
  <si>
    <t>Symetrický stíněný mikrofonní kabel, 1x2x0,22 mm2, vnější průměr 3,4mm mikrofonní kabel</t>
  </si>
  <si>
    <t>Pol21</t>
  </si>
  <si>
    <t>Multipárový symetrický kabel, 2x2x0,22mm2, jednotlivé páry stíněné individuálně multipárový kabel</t>
  </si>
  <si>
    <t>Pol22</t>
  </si>
  <si>
    <t>sada audio a datových konektorů Sada konektorů</t>
  </si>
  <si>
    <t>Pol23</t>
  </si>
  <si>
    <t>Sada spojovacích prvků a spotřební materiál Spojovací a drobný instalační materiál</t>
  </si>
  <si>
    <t>Pol24</t>
  </si>
  <si>
    <t>natažení nových tras, osazení nových komponent, zapojení, nastavení, zprovoznění Instalace</t>
  </si>
  <si>
    <t>Pol25</t>
  </si>
  <si>
    <t>kalibrace a nastavení audiosystému a kalibrace barev projektoru, vytvoření uživatelského rozhraní a maker ovládání Nastavení</t>
  </si>
  <si>
    <t>Pol26</t>
  </si>
  <si>
    <t>seznámení s ovládáním systému zaškolení obsluhy</t>
  </si>
  <si>
    <t>Pol27</t>
  </si>
  <si>
    <t>Ekologická likvidace a odvoz obalových materiálů</t>
  </si>
  <si>
    <t>Pol28</t>
  </si>
  <si>
    <t>Doprava</t>
  </si>
  <si>
    <t>05 - Vzduchotechnika</t>
  </si>
  <si>
    <t>D1 - VESTAVBA MALÉHO SÁLU</t>
  </si>
  <si>
    <t xml:space="preserve">    PSV - Z1 Kinosál (2.NP)</t>
  </si>
  <si>
    <t xml:space="preserve">    D2 - Z1 Kinosál (2.NP)  (prvky)</t>
  </si>
  <si>
    <t xml:space="preserve">    D3 - Z1 Kinosál (2.NP)  (potrubí)</t>
  </si>
  <si>
    <t xml:space="preserve">    MON - Z1 Kondenzační jednotka-tepelné čerpadlo</t>
  </si>
  <si>
    <t xml:space="preserve">    D4 - Z2 Hygienické zařízení  (2.NP)</t>
  </si>
  <si>
    <t xml:space="preserve">    D5 - Z2 Hygienické zařízení  (2.NP)  (potrubí)</t>
  </si>
  <si>
    <t xml:space="preserve">    D6 - Z3 Digestoř (2.NP)</t>
  </si>
  <si>
    <t xml:space="preserve">    D7 - Z3 Digestoř (2.NP)  potrubí</t>
  </si>
  <si>
    <t xml:space="preserve">    D8 - Izolace</t>
  </si>
  <si>
    <t xml:space="preserve">    D9 - Montážní materiál</t>
  </si>
  <si>
    <t xml:space="preserve">    HSV - Lešení</t>
  </si>
  <si>
    <t xml:space="preserve">    D10 - Všeobecné výkony</t>
  </si>
  <si>
    <t>VESTAVBA MALÉHO SÁLU</t>
  </si>
  <si>
    <t>Z1 Kinosál (2.NP)</t>
  </si>
  <si>
    <t>1.001</t>
  </si>
  <si>
    <t xml:space="preserve">Ležatá rekuperační jednotka DUPLEX 2500 Multi Eco N    2.500 m3/h / 400 Pa</t>
  </si>
  <si>
    <t>KUS</t>
  </si>
  <si>
    <t>Poznámka k položce:_x000d_
včetně dotykového vzdáleného ovladače CP Touch a kanálového čidla CO2</t>
  </si>
  <si>
    <t>1.001M</t>
  </si>
  <si>
    <t>Montáž</t>
  </si>
  <si>
    <t>%</t>
  </si>
  <si>
    <t>D2</t>
  </si>
  <si>
    <t xml:space="preserve">Z1 Kinosál (2.NP)  (prvky)</t>
  </si>
  <si>
    <t>1.002</t>
  </si>
  <si>
    <t xml:space="preserve">Požární klapka FDMB 630x315-.40  TPM 075/09</t>
  </si>
  <si>
    <t>Poznámka k položce:_x000d_
se servopohonem BF 230-TN</t>
  </si>
  <si>
    <t>1.003</t>
  </si>
  <si>
    <t xml:space="preserve">Požární klapka FDMB 600x355-.40  TPM 075/09</t>
  </si>
  <si>
    <t>1.004</t>
  </si>
  <si>
    <t xml:space="preserve">Tlumič hluku kulisový  TKU 60-35</t>
  </si>
  <si>
    <t>1.004.1</t>
  </si>
  <si>
    <t xml:space="preserve">Tlumič hluku kulisový  TKU 60-35 / 500 mm  ATYP</t>
  </si>
  <si>
    <t>1.006</t>
  </si>
  <si>
    <t>Vyústka přívodní dvouřadá nastavitelná s regulací VNM 2A 400x280/R1 TPM 015/01</t>
  </si>
  <si>
    <t>1.007</t>
  </si>
  <si>
    <t>Vyústka odvodní jednořadá nastavitelná s regulací VNM 1A 400x280/R1 TPM 015/01</t>
  </si>
  <si>
    <t>1.008</t>
  </si>
  <si>
    <t>Vyústka s pevnými lamelami s regulací RAG45 1020x320/R1 TPM 107/15</t>
  </si>
  <si>
    <t>1.009</t>
  </si>
  <si>
    <t>Tlumící vložka styp FFDM 630x600 20-105 80°C TPM 137/19</t>
  </si>
  <si>
    <t xml:space="preserve">Poznámka k položce:_x000d_
Rozměr nutno ověřit dle umístěmnní  na výfukovou mřížku kondenzační jednotky UUC1 U40 a tomu přizpůsobit navazující čtyřhranné potrubí</t>
  </si>
  <si>
    <t>1.011</t>
  </si>
  <si>
    <t xml:space="preserve">Protidešťová žaluzie PDZM 70 630x400 20-101  TPM 079/10</t>
  </si>
  <si>
    <t>1.012</t>
  </si>
  <si>
    <t>Krycí mřížka KMM 500x630 .20 TPM 002/96</t>
  </si>
  <si>
    <t>1.013</t>
  </si>
  <si>
    <t xml:space="preserve">Krycí mřížka KMM 630x630  .20 TPM 002/96</t>
  </si>
  <si>
    <t>1.015</t>
  </si>
  <si>
    <t>Textilní vyústka půlkulatá 1/2 630 - 8000 mm, přechod 630x315-1/2 630, světle šedá, směr. výfuk 130°</t>
  </si>
  <si>
    <t>Poznámka k položce:_x000d_
Označení : H630/8000 F(PS)B/PMS-8AL/LGO + DSH630x315-630/150</t>
  </si>
  <si>
    <t>1.004M</t>
  </si>
  <si>
    <t>D3</t>
  </si>
  <si>
    <t xml:space="preserve">Z1 Kinosál (2.NP)  (potrubí)</t>
  </si>
  <si>
    <t>1.088</t>
  </si>
  <si>
    <t>Potrubí čtyřhranné sk.I pozink. průřezu od 0,13 do 0,28 m2</t>
  </si>
  <si>
    <t>1.089</t>
  </si>
  <si>
    <t>Potrubí čtyřhranné sk.I pozink. průřezu od 0,28do 0,50 m2</t>
  </si>
  <si>
    <t>1.060M</t>
  </si>
  <si>
    <t>Montáž čtyřhranného potrubí a potrubí spiro</t>
  </si>
  <si>
    <t>MON</t>
  </si>
  <si>
    <t>Z1 Kondenzační jednotka-tepelné čerpadlo</t>
  </si>
  <si>
    <t>1.020</t>
  </si>
  <si>
    <t xml:space="preserve">Kondenzační jednotka invertor  UUC1.U40, vel. 30,  Qch/Qt=3,2-9,2/3,6-10,1 kW</t>
  </si>
  <si>
    <t xml:space="preserve">Poznámka k položce:_x000d_
Pch/Pt = 0,5-*3,14/0,5-3,25  kW,  Ich/It=10,9/11,6 A,  U=230 V, doporučené jištění  25 A ŠxVxHL= 950x834x330, m=57,7 kg</t>
  </si>
  <si>
    <t>1.022</t>
  </si>
  <si>
    <t>Řídící box KM 113.27UU</t>
  </si>
  <si>
    <t>1.024</t>
  </si>
  <si>
    <t xml:space="preserve">Potrubí chladiva duální měděné izolované  10x1/16x1/iz</t>
  </si>
  <si>
    <t>1.025</t>
  </si>
  <si>
    <t>Chladiva R32 na doplnění</t>
  </si>
  <si>
    <t>1.028</t>
  </si>
  <si>
    <t>Rám pod jednotku pro umístění na půdě objektu</t>
  </si>
  <si>
    <t>1.029</t>
  </si>
  <si>
    <t>Vana kondenzátu pod kondenzační jednotku</t>
  </si>
  <si>
    <t>1.030M</t>
  </si>
  <si>
    <t>Montáž kondenzační jednotky, doplnění chladiva, zaškolení obsluhy</t>
  </si>
  <si>
    <t>D4</t>
  </si>
  <si>
    <t xml:space="preserve">Z2 Hygienické zařízení  (2.NP)</t>
  </si>
  <si>
    <t>2.001</t>
  </si>
  <si>
    <t xml:space="preserve">Ventilátor potrubní Mixvent TD-250/100 IP44,   200 m3/h-80 Pa</t>
  </si>
  <si>
    <t xml:space="preserve">Poznámka k položce:_x000d_
P=0,024 kW,  I=0,11 A, 230 V</t>
  </si>
  <si>
    <t>2.002</t>
  </si>
  <si>
    <t xml:space="preserve">Ventilátor potrubní Mixvent TD-350/125 IP44,   110 m3/h-80 Pa</t>
  </si>
  <si>
    <t xml:space="preserve">Poznámka k položce:_x000d_
P=0,030 kW,  I=0,13 A, 230 V</t>
  </si>
  <si>
    <t>2.003</t>
  </si>
  <si>
    <t xml:space="preserve">Časové relé  DT4</t>
  </si>
  <si>
    <t>2.004</t>
  </si>
  <si>
    <t xml:space="preserve">Rychloupínací spona  VBM 100</t>
  </si>
  <si>
    <t>2.005</t>
  </si>
  <si>
    <t xml:space="preserve">Rychloupínací spona  VBM 125</t>
  </si>
  <si>
    <t>2.006</t>
  </si>
  <si>
    <t xml:space="preserve">Zpětná klapka   RSK 100</t>
  </si>
  <si>
    <t>2.007</t>
  </si>
  <si>
    <t xml:space="preserve">Zpětná klapka   RSK 125</t>
  </si>
  <si>
    <t>2.010</t>
  </si>
  <si>
    <t xml:space="preserve">Talířový ventil odvodní, plastový  VEF 100 + VLZ 01-100 (rámeček)</t>
  </si>
  <si>
    <t>2.012</t>
  </si>
  <si>
    <t>Žaluziová klapka PER 100 W</t>
  </si>
  <si>
    <t>2.013</t>
  </si>
  <si>
    <t>Žaluziová klapka PER 125 W</t>
  </si>
  <si>
    <t>2.020M</t>
  </si>
  <si>
    <t>D5</t>
  </si>
  <si>
    <t xml:space="preserve">Z2 Hygienické zařízení  (2.NP)  (potrubí)</t>
  </si>
  <si>
    <t>1.250</t>
  </si>
  <si>
    <t xml:space="preserve">Potrubí Spiro pozink. 40%TV  do průměru 100 mm</t>
  </si>
  <si>
    <t>1.251</t>
  </si>
  <si>
    <t xml:space="preserve">Potrubí Spiro pozink. 40%TV  do průměru 125 mm</t>
  </si>
  <si>
    <t>1.300M</t>
  </si>
  <si>
    <t>D6</t>
  </si>
  <si>
    <t>Z3 Digestoř (2.NP)</t>
  </si>
  <si>
    <t>3.001</t>
  </si>
  <si>
    <t xml:space="preserve">Odsavač par nerezový OP 642X, šíře 600 mm, 3. rychlostní, 384 m3/h,  230 V, P= 170 W</t>
  </si>
  <si>
    <t>Poznámka k položce:_x000d_
Cirkulační po doplnění uhlíkového filtru</t>
  </si>
  <si>
    <t>3.004</t>
  </si>
  <si>
    <t>3.006</t>
  </si>
  <si>
    <t>Ohebná hadice zvukově izolovaná Sonoflex MO127</t>
  </si>
  <si>
    <t>3.010M</t>
  </si>
  <si>
    <t>D7</t>
  </si>
  <si>
    <t xml:space="preserve">Z3 Digestoř (2.NP)  potrubí</t>
  </si>
  <si>
    <t>3.020M</t>
  </si>
  <si>
    <t>D8</t>
  </si>
  <si>
    <t>Izolace</t>
  </si>
  <si>
    <t>20.001</t>
  </si>
  <si>
    <t>Tepelná izolace minerální plsti tl. 8 cm na trny s Al folií. samolepící Al páska nebo</t>
  </si>
  <si>
    <t>M2</t>
  </si>
  <si>
    <t>Poznámka k položce:_x000d_
Samolepící izolace K FLEX ST ALU Pás 25 mm Izolováno všechno vzt potrubí zařízení Z1 v půdním prostoru</t>
  </si>
  <si>
    <t>25.001</t>
  </si>
  <si>
    <t>Tepelná samolepící izolace K FLEX ST ALU Pás 14 mm</t>
  </si>
  <si>
    <t xml:space="preserve">Poznámka k položce:_x000d_
Izolováno potrubí zařízení Z2 a Z3  na půdě</t>
  </si>
  <si>
    <t>46.100M</t>
  </si>
  <si>
    <t>D9</t>
  </si>
  <si>
    <t>Montážní materiál</t>
  </si>
  <si>
    <t>29.001</t>
  </si>
  <si>
    <t>Montážní a spojovací materiál, těsnící materiál</t>
  </si>
  <si>
    <t>KG</t>
  </si>
  <si>
    <t>29.005 M</t>
  </si>
  <si>
    <t>Lešení</t>
  </si>
  <si>
    <t>941955001</t>
  </si>
  <si>
    <t>Lešení lehké pomocné v podlah do 1,2 m</t>
  </si>
  <si>
    <t>D10</t>
  </si>
  <si>
    <t>Všeobecné výkony</t>
  </si>
  <si>
    <t>35.001</t>
  </si>
  <si>
    <t>Zaregulování VZT</t>
  </si>
  <si>
    <t>HOD</t>
  </si>
  <si>
    <t>35.002</t>
  </si>
  <si>
    <t>Komplexní vyzkoušení</t>
  </si>
  <si>
    <t>06 -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</si>
  <si>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</si>
  <si>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</si>
  <si>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</si>
  <si>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-271923826</t>
  </si>
  <si>
    <t>"byt 1"0</t>
  </si>
  <si>
    <t>"byt 2"1</t>
  </si>
  <si>
    <t>"byt 3"1</t>
  </si>
  <si>
    <t>973031324</t>
  </si>
  <si>
    <t>Vysekání kapes ve zdivu cihelném na MV nebo MVC pl do 0,10 m2 hl do 150 mm</t>
  </si>
  <si>
    <t>-707057559</t>
  </si>
  <si>
    <t>1202855106</t>
  </si>
  <si>
    <t>733</t>
  </si>
  <si>
    <t>Ústřední vytápění - rozvodné potrubí</t>
  </si>
  <si>
    <t>733222302</t>
  </si>
  <si>
    <t>Potrubí měděné polotvrdé spojované lisováním D 15x1 mm</t>
  </si>
  <si>
    <t>-724532999</t>
  </si>
  <si>
    <t>0,5*15</t>
  </si>
  <si>
    <t>733222303</t>
  </si>
  <si>
    <t>Potrubí měděné polotvrdé spojované lisováním D 18x1 mm</t>
  </si>
  <si>
    <t>-1932972365</t>
  </si>
  <si>
    <t>rozvod</t>
  </si>
  <si>
    <t>20+20+15+15+2+2+13+13+2+2</t>
  </si>
  <si>
    <t>733222304</t>
  </si>
  <si>
    <t>Potrubí měděné polotvrdé spojované lisováním D 22x1 mm</t>
  </si>
  <si>
    <t>-357471905</t>
  </si>
  <si>
    <t>733224222</t>
  </si>
  <si>
    <t>Příplatek k potrubí měděnému za zhotovení přípojky z trubek měděných D 15x1 mm</t>
  </si>
  <si>
    <t>1123241230</t>
  </si>
  <si>
    <t>733291101</t>
  </si>
  <si>
    <t>Zkouška těsnosti potrubí měděné D do 35x1,5</t>
  </si>
  <si>
    <t>2013925327</t>
  </si>
  <si>
    <t>733811221</t>
  </si>
  <si>
    <t>Ochrana potrubí ústředního vytápění termoizolačními trubicemi z PE tl přes 6 do 9 mm DN do 22 mm</t>
  </si>
  <si>
    <t>-858319836</t>
  </si>
  <si>
    <t>998733102</t>
  </si>
  <si>
    <t>Přesun hmot tonážní pro rozvody potrubí v objektech v přes 6 do 12 m</t>
  </si>
  <si>
    <t>-942842347</t>
  </si>
  <si>
    <t>998733181</t>
  </si>
  <si>
    <t>Příplatek k přesunu hmot tonážní 733 prováděný bez použití mechanizace</t>
  </si>
  <si>
    <t>-766797535</t>
  </si>
  <si>
    <t>734</t>
  </si>
  <si>
    <t>Ústřední vytápění - armatury</t>
  </si>
  <si>
    <t>R-211527</t>
  </si>
  <si>
    <t>Filtr - cyklonový odlučovač s magnetem , 3/4"</t>
  </si>
  <si>
    <t>ks</t>
  </si>
  <si>
    <t>1611079449</t>
  </si>
  <si>
    <t>R-6000-09.500</t>
  </si>
  <si>
    <t>termostatická hlavice M30, 6°C-28°C, s vestavěným čidlem, se dvěma zarážkami, bílá</t>
  </si>
  <si>
    <t>1613237580</t>
  </si>
  <si>
    <t>R-3831-15.351</t>
  </si>
  <si>
    <t>svěrné šroubení 15mm, pro měděné a přesné ocelové trubky, mosaz</t>
  </si>
  <si>
    <t>2140070486</t>
  </si>
  <si>
    <t>R-3851-02.000</t>
  </si>
  <si>
    <t>radiátorový ventil se šroubením 1/2", vnitřní závit, termostatický, rohový , pro připojení otopných žebříků se středovým připojením</t>
  </si>
  <si>
    <t>1986850153</t>
  </si>
  <si>
    <t>R-3850-10.553</t>
  </si>
  <si>
    <t>krytka ventilu se šroubením, bílá</t>
  </si>
  <si>
    <t>-1607215589</t>
  </si>
  <si>
    <t>R-0531-50.000</t>
  </si>
  <si>
    <t>připojovací H-šroubení 1/2" rohové, Kvs 1,48 s vypouštěním</t>
  </si>
  <si>
    <t>807047435</t>
  </si>
  <si>
    <t>734209123</t>
  </si>
  <si>
    <t>Montáž armatury závitové s třemi závity G 1/2</t>
  </si>
  <si>
    <t>44936091</t>
  </si>
  <si>
    <t>998734102</t>
  </si>
  <si>
    <t>Přesun hmot tonážní pro armatury v objektech v přes 6 do 12 m</t>
  </si>
  <si>
    <t>9622722</t>
  </si>
  <si>
    <t>998734181</t>
  </si>
  <si>
    <t>Příplatek k přesunu hmot tonážní 734 prováděný bez použití mechanizace</t>
  </si>
  <si>
    <t>1190205291</t>
  </si>
  <si>
    <t>735</t>
  </si>
  <si>
    <t>Ústřední vytápění - otopná tělesa</t>
  </si>
  <si>
    <t>735000911</t>
  </si>
  <si>
    <t>Vyregulování ventilu nebo kohoutu dvojregulačního s ručním ovládáním</t>
  </si>
  <si>
    <t>-53940331</t>
  </si>
  <si>
    <t>735000912</t>
  </si>
  <si>
    <t>Vyregulování ventilu nebo kohoutu dvojregulačního s termostatickým ovládáním</t>
  </si>
  <si>
    <t>-1754470331</t>
  </si>
  <si>
    <t>735152573</t>
  </si>
  <si>
    <t>Otopné těleso panelové VK dvoudeskové 2 přídavné přestupní plochy výška/délka 600/600 mm výkon 1007 W</t>
  </si>
  <si>
    <t>1329923899</t>
  </si>
  <si>
    <t>radiátor</t>
  </si>
  <si>
    <t>735152576</t>
  </si>
  <si>
    <t>Otopné těleso panelové VK dvoudeskové 2 přídavné přestupní plochy výška/délka 600/900 mm výkon 1511 W</t>
  </si>
  <si>
    <t>-961917958</t>
  </si>
  <si>
    <t>735152579</t>
  </si>
  <si>
    <t>Otopné těleso panelové VK dvoudeskové 2 přídavné přestupní plochy výška/délka 600/1200 mm výkon 2015 W</t>
  </si>
  <si>
    <t>-1710125265</t>
  </si>
  <si>
    <t>998735102</t>
  </si>
  <si>
    <t>Přesun hmot tonážní pro otopná tělesa v objektech v přes 6 do 12 m</t>
  </si>
  <si>
    <t>1136261818</t>
  </si>
  <si>
    <t>998735181</t>
  </si>
  <si>
    <t>Příplatek k přesunu hmot tonážní 735 prováděný bez použití mechanizace</t>
  </si>
  <si>
    <t>786287540</t>
  </si>
  <si>
    <t>HZS2222</t>
  </si>
  <si>
    <t>Hodinová zúčtovací sazba topenář odborný</t>
  </si>
  <si>
    <t>17765531</t>
  </si>
  <si>
    <t>"demontáže" 8*2*3</t>
  </si>
  <si>
    <t>07 -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</si>
  <si>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</si>
  <si>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</si>
  <si>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</si>
  <si>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</si>
  <si>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</si>
  <si>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</si>
  <si>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</si>
  <si>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</si>
  <si>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</si>
  <si>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</si>
  <si>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217631455</t>
  </si>
  <si>
    <t>VRN3</t>
  </si>
  <si>
    <t>Zařízení staveniště</t>
  </si>
  <si>
    <t>031002000</t>
  </si>
  <si>
    <t>-986825837</t>
  </si>
  <si>
    <t>034002000</t>
  </si>
  <si>
    <t>Zabezpečení staveniště</t>
  </si>
  <si>
    <t>1411421944</t>
  </si>
  <si>
    <t>034103000</t>
  </si>
  <si>
    <t>Oplocení staveniště</t>
  </si>
  <si>
    <t>1811182480</t>
  </si>
  <si>
    <t>035103001</t>
  </si>
  <si>
    <t>Pronájem ploch - zábor veřejného prostranství - 10 měsíců</t>
  </si>
  <si>
    <t>20045339</t>
  </si>
  <si>
    <t>60*3</t>
  </si>
  <si>
    <t>039002000</t>
  </si>
  <si>
    <t>Zrušení zařízení staveniště</t>
  </si>
  <si>
    <t>-1020731871</t>
  </si>
  <si>
    <t>VRN4</t>
  </si>
  <si>
    <t>Inženýrská činnost</t>
  </si>
  <si>
    <t>049103000</t>
  </si>
  <si>
    <t>Náklady vzniklé v souvislosti s realizací stavby - vytýčení niženýrských sítí</t>
  </si>
  <si>
    <t>-484881505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</si>
</sst>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0072023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Kino OKO - vestavba malého sálu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22. 1. 2023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Šumperk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m-atelier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Zdeněk Závodník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ROUND(SUM(AG95:AG101),2)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ROUND(SUM(AS95:AS101),2)</f>
        <v>0</v>
      </c>
      <c r="AT94" s="99">
        <f>ROUND(SUM(AV94:AW94),2)</f>
        <v>0</v>
      </c>
      <c r="AU94" s="100">
        <f>ROUND(SUM(AU95:AU101),5)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ROUND(SUM(AZ95:AZ101),2)</f>
        <v>0</v>
      </c>
      <c r="BA94" s="99">
        <f>ROUND(SUM(BA95:BA101),2)</f>
        <v>0</v>
      </c>
      <c r="BB94" s="99">
        <f>ROUND(SUM(BB95:BB101),2)</f>
        <v>0</v>
      </c>
      <c r="BC94" s="99">
        <f>ROUND(SUM(BC95:BC101),2)</f>
        <v>0</v>
      </c>
      <c r="BD94" s="101">
        <f>ROUND(SUM(BD95:BD101),2)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Architektonicko stav...'!J30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Architektonicko stav...'!P137</f>
        <v>0</v>
      </c>
      <c r="AV95" s="112">
        <f>'01 - Architektonicko stav...'!J33</f>
        <v>0</v>
      </c>
      <c r="AW95" s="112">
        <f>'01 - Architektonicko stav...'!J34</f>
        <v>0</v>
      </c>
      <c r="AX95" s="112">
        <f>'01 - Architektonicko stav...'!J35</f>
        <v>0</v>
      </c>
      <c r="AY95" s="112">
        <f>'01 - Architektonicko stav...'!J36</f>
        <v>0</v>
      </c>
      <c r="AZ95" s="112">
        <f>'01 - Architektonicko stav...'!F33</f>
        <v>0</v>
      </c>
      <c r="BA95" s="112">
        <f>'01 - Architektonicko stav...'!F34</f>
        <v>0</v>
      </c>
      <c r="BB95" s="112">
        <f>'01 - Architektonicko stav...'!F35</f>
        <v>0</v>
      </c>
      <c r="BC95" s="112">
        <f>'01 - Architektonicko stav...'!F36</f>
        <v>0</v>
      </c>
      <c r="BD95" s="114">
        <f>'01 - Architektonicko stav...'!F37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'02 - Zdravotechnické inst...'!J30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'02 - Zdravotechnické inst...'!P125</f>
        <v>0</v>
      </c>
      <c r="AV96" s="112">
        <f>'02 - Zdravotechnické inst...'!J33</f>
        <v>0</v>
      </c>
      <c r="AW96" s="112">
        <f>'02 - Zdravotechnické inst...'!J34</f>
        <v>0</v>
      </c>
      <c r="AX96" s="112">
        <f>'02 - Zdravotechnické inst...'!J35</f>
        <v>0</v>
      </c>
      <c r="AY96" s="112">
        <f>'02 - Zdravotechnické inst...'!J36</f>
        <v>0</v>
      </c>
      <c r="AZ96" s="112">
        <f>'02 - Zdravotechnické inst...'!F33</f>
        <v>0</v>
      </c>
      <c r="BA96" s="112">
        <f>'02 - Zdravotechnické inst...'!F34</f>
        <v>0</v>
      </c>
      <c r="BB96" s="112">
        <f>'02 - Zdravotechnické inst...'!F35</f>
        <v>0</v>
      </c>
      <c r="BC96" s="112">
        <f>'02 - Zdravotechnické inst...'!F36</f>
        <v>0</v>
      </c>
      <c r="BD96" s="114">
        <f>'02 - Zdravotechnické inst...'!F37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104" t="s">
        <v>80</v>
      </c>
      <c r="B97" s="105"/>
      <c r="C97" s="106"/>
      <c r="D97" s="107" t="s">
        <v>90</v>
      </c>
      <c r="E97" s="107"/>
      <c r="F97" s="107"/>
      <c r="G97" s="107"/>
      <c r="H97" s="107"/>
      <c r="I97" s="108"/>
      <c r="J97" s="107" t="s">
        <v>91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'03 - Elektroinstalace'!J30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v>0</v>
      </c>
      <c r="AT97" s="112">
        <f>ROUND(SUM(AV97:AW97),2)</f>
        <v>0</v>
      </c>
      <c r="AU97" s="113">
        <f>'03 - Elektroinstalace'!P129</f>
        <v>0</v>
      </c>
      <c r="AV97" s="112">
        <f>'03 - Elektroinstalace'!J33</f>
        <v>0</v>
      </c>
      <c r="AW97" s="112">
        <f>'03 - Elektroinstalace'!J34</f>
        <v>0</v>
      </c>
      <c r="AX97" s="112">
        <f>'03 - Elektroinstalace'!J35</f>
        <v>0</v>
      </c>
      <c r="AY97" s="112">
        <f>'03 - Elektroinstalace'!J36</f>
        <v>0</v>
      </c>
      <c r="AZ97" s="112">
        <f>'03 - Elektroinstalace'!F33</f>
        <v>0</v>
      </c>
      <c r="BA97" s="112">
        <f>'03 - Elektroinstalace'!F34</f>
        <v>0</v>
      </c>
      <c r="BB97" s="112">
        <f>'03 - Elektroinstalace'!F35</f>
        <v>0</v>
      </c>
      <c r="BC97" s="112">
        <f>'03 - Elektroinstalace'!F36</f>
        <v>0</v>
      </c>
      <c r="BD97" s="114">
        <f>'03 - Elektroinstalace'!F37</f>
        <v>0</v>
      </c>
      <c r="BE97" s="7"/>
      <c r="BT97" s="115" t="s">
        <v>84</v>
      </c>
      <c r="BV97" s="115" t="s">
        <v>78</v>
      </c>
      <c r="BW97" s="115" t="s">
        <v>92</v>
      </c>
      <c r="BX97" s="115" t="s">
        <v>4</v>
      </c>
      <c r="CL97" s="115" t="s">
        <v>1</v>
      </c>
      <c r="CM97" s="115" t="s">
        <v>86</v>
      </c>
    </row>
    <row r="98" s="7" customFormat="1" ht="16.5" customHeight="1">
      <c r="A98" s="104" t="s">
        <v>80</v>
      </c>
      <c r="B98" s="105"/>
      <c r="C98" s="106"/>
      <c r="D98" s="107" t="s">
        <v>93</v>
      </c>
      <c r="E98" s="107"/>
      <c r="F98" s="107"/>
      <c r="G98" s="107"/>
      <c r="H98" s="107"/>
      <c r="I98" s="108"/>
      <c r="J98" s="107" t="s">
        <v>94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'04 - AV technika'!J30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83</v>
      </c>
      <c r="AR98" s="105"/>
      <c r="AS98" s="111">
        <v>0</v>
      </c>
      <c r="AT98" s="112">
        <f>ROUND(SUM(AV98:AW98),2)</f>
        <v>0</v>
      </c>
      <c r="AU98" s="113">
        <f>'04 - AV technika'!P121</f>
        <v>0</v>
      </c>
      <c r="AV98" s="112">
        <f>'04 - AV technika'!J33</f>
        <v>0</v>
      </c>
      <c r="AW98" s="112">
        <f>'04 - AV technika'!J34</f>
        <v>0</v>
      </c>
      <c r="AX98" s="112">
        <f>'04 - AV technika'!J35</f>
        <v>0</v>
      </c>
      <c r="AY98" s="112">
        <f>'04 - AV technika'!J36</f>
        <v>0</v>
      </c>
      <c r="AZ98" s="112">
        <f>'04 - AV technika'!F33</f>
        <v>0</v>
      </c>
      <c r="BA98" s="112">
        <f>'04 - AV technika'!F34</f>
        <v>0</v>
      </c>
      <c r="BB98" s="112">
        <f>'04 - AV technika'!F35</f>
        <v>0</v>
      </c>
      <c r="BC98" s="112">
        <f>'04 - AV technika'!F36</f>
        <v>0</v>
      </c>
      <c r="BD98" s="114">
        <f>'04 - AV technika'!F37</f>
        <v>0</v>
      </c>
      <c r="BE98" s="7"/>
      <c r="BT98" s="115" t="s">
        <v>84</v>
      </c>
      <c r="BV98" s="115" t="s">
        <v>78</v>
      </c>
      <c r="BW98" s="115" t="s">
        <v>95</v>
      </c>
      <c r="BX98" s="115" t="s">
        <v>4</v>
      </c>
      <c r="CL98" s="115" t="s">
        <v>1</v>
      </c>
      <c r="CM98" s="115" t="s">
        <v>86</v>
      </c>
    </row>
    <row r="99" s="7" customFormat="1" ht="16.5" customHeight="1">
      <c r="A99" s="104" t="s">
        <v>80</v>
      </c>
      <c r="B99" s="105"/>
      <c r="C99" s="106"/>
      <c r="D99" s="107" t="s">
        <v>96</v>
      </c>
      <c r="E99" s="107"/>
      <c r="F99" s="107"/>
      <c r="G99" s="107"/>
      <c r="H99" s="107"/>
      <c r="I99" s="108"/>
      <c r="J99" s="107" t="s">
        <v>97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'05 - Vzduchotechnika'!J30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83</v>
      </c>
      <c r="AR99" s="105"/>
      <c r="AS99" s="111">
        <v>0</v>
      </c>
      <c r="AT99" s="112">
        <f>ROUND(SUM(AV99:AW99),2)</f>
        <v>0</v>
      </c>
      <c r="AU99" s="113">
        <f>'05 - Vzduchotechnika'!P129</f>
        <v>0</v>
      </c>
      <c r="AV99" s="112">
        <f>'05 - Vzduchotechnika'!J33</f>
        <v>0</v>
      </c>
      <c r="AW99" s="112">
        <f>'05 - Vzduchotechnika'!J34</f>
        <v>0</v>
      </c>
      <c r="AX99" s="112">
        <f>'05 - Vzduchotechnika'!J35</f>
        <v>0</v>
      </c>
      <c r="AY99" s="112">
        <f>'05 - Vzduchotechnika'!J36</f>
        <v>0</v>
      </c>
      <c r="AZ99" s="112">
        <f>'05 - Vzduchotechnika'!F33</f>
        <v>0</v>
      </c>
      <c r="BA99" s="112">
        <f>'05 - Vzduchotechnika'!F34</f>
        <v>0</v>
      </c>
      <c r="BB99" s="112">
        <f>'05 - Vzduchotechnika'!F35</f>
        <v>0</v>
      </c>
      <c r="BC99" s="112">
        <f>'05 - Vzduchotechnika'!F36</f>
        <v>0</v>
      </c>
      <c r="BD99" s="114">
        <f>'05 - Vzduchotechnika'!F37</f>
        <v>0</v>
      </c>
      <c r="BE99" s="7"/>
      <c r="BT99" s="115" t="s">
        <v>84</v>
      </c>
      <c r="BV99" s="115" t="s">
        <v>78</v>
      </c>
      <c r="BW99" s="115" t="s">
        <v>98</v>
      </c>
      <c r="BX99" s="115" t="s">
        <v>4</v>
      </c>
      <c r="CL99" s="115" t="s">
        <v>1</v>
      </c>
      <c r="CM99" s="115" t="s">
        <v>86</v>
      </c>
    </row>
    <row r="100" s="7" customFormat="1" ht="16.5" customHeight="1">
      <c r="A100" s="104" t="s">
        <v>80</v>
      </c>
      <c r="B100" s="105"/>
      <c r="C100" s="106"/>
      <c r="D100" s="107" t="s">
        <v>99</v>
      </c>
      <c r="E100" s="107"/>
      <c r="F100" s="107"/>
      <c r="G100" s="107"/>
      <c r="H100" s="107"/>
      <c r="I100" s="108"/>
      <c r="J100" s="107" t="s">
        <v>100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'06 - Vytápění'!J30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83</v>
      </c>
      <c r="AR100" s="105"/>
      <c r="AS100" s="111">
        <v>0</v>
      </c>
      <c r="AT100" s="112">
        <f>ROUND(SUM(AV100:AW100),2)</f>
        <v>0</v>
      </c>
      <c r="AU100" s="113">
        <f>'06 - Vytápění'!P123</f>
        <v>0</v>
      </c>
      <c r="AV100" s="112">
        <f>'06 - Vytápění'!J33</f>
        <v>0</v>
      </c>
      <c r="AW100" s="112">
        <f>'06 - Vytápění'!J34</f>
        <v>0</v>
      </c>
      <c r="AX100" s="112">
        <f>'06 - Vytápění'!J35</f>
        <v>0</v>
      </c>
      <c r="AY100" s="112">
        <f>'06 - Vytápění'!J36</f>
        <v>0</v>
      </c>
      <c r="AZ100" s="112">
        <f>'06 - Vytápění'!F33</f>
        <v>0</v>
      </c>
      <c r="BA100" s="112">
        <f>'06 - Vytápění'!F34</f>
        <v>0</v>
      </c>
      <c r="BB100" s="112">
        <f>'06 - Vytápění'!F35</f>
        <v>0</v>
      </c>
      <c r="BC100" s="112">
        <f>'06 - Vytápění'!F36</f>
        <v>0</v>
      </c>
      <c r="BD100" s="114">
        <f>'06 - Vytápění'!F37</f>
        <v>0</v>
      </c>
      <c r="BE100" s="7"/>
      <c r="BT100" s="115" t="s">
        <v>84</v>
      </c>
      <c r="BV100" s="115" t="s">
        <v>78</v>
      </c>
      <c r="BW100" s="115" t="s">
        <v>101</v>
      </c>
      <c r="BX100" s="115" t="s">
        <v>4</v>
      </c>
      <c r="CL100" s="115" t="s">
        <v>1</v>
      </c>
      <c r="CM100" s="115" t="s">
        <v>86</v>
      </c>
    </row>
    <row r="101" s="7" customFormat="1" ht="16.5" customHeight="1">
      <c r="A101" s="104" t="s">
        <v>80</v>
      </c>
      <c r="B101" s="105"/>
      <c r="C101" s="106"/>
      <c r="D101" s="107" t="s">
        <v>102</v>
      </c>
      <c r="E101" s="107"/>
      <c r="F101" s="107"/>
      <c r="G101" s="107"/>
      <c r="H101" s="107"/>
      <c r="I101" s="108"/>
      <c r="J101" s="107" t="s">
        <v>103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'07 - Vedlejší rozpočtové ...'!J30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83</v>
      </c>
      <c r="AR101" s="105"/>
      <c r="AS101" s="116">
        <v>0</v>
      </c>
      <c r="AT101" s="117">
        <f>ROUND(SUM(AV101:AW101),2)</f>
        <v>0</v>
      </c>
      <c r="AU101" s="118">
        <f>'07 - Vedlejší rozpočtové ...'!P120</f>
        <v>0</v>
      </c>
      <c r="AV101" s="117">
        <f>'07 - Vedlejší rozpočtové ...'!J33</f>
        <v>0</v>
      </c>
      <c r="AW101" s="117">
        <f>'07 - Vedlejší rozpočtové ...'!J34</f>
        <v>0</v>
      </c>
      <c r="AX101" s="117">
        <f>'07 - Vedlejší rozpočtové ...'!J35</f>
        <v>0</v>
      </c>
      <c r="AY101" s="117">
        <f>'07 - Vedlejší rozpočtové ...'!J36</f>
        <v>0</v>
      </c>
      <c r="AZ101" s="117">
        <f>'07 - Vedlejší rozpočtové ...'!F33</f>
        <v>0</v>
      </c>
      <c r="BA101" s="117">
        <f>'07 - Vedlejší rozpočtové ...'!F34</f>
        <v>0</v>
      </c>
      <c r="BB101" s="117">
        <f>'07 - Vedlejší rozpočtové ...'!F35</f>
        <v>0</v>
      </c>
      <c r="BC101" s="117">
        <f>'07 - Vedlejší rozpočtové ...'!F36</f>
        <v>0</v>
      </c>
      <c r="BD101" s="119">
        <f>'07 - Vedlejší rozpočtové ...'!F37</f>
        <v>0</v>
      </c>
      <c r="BE101" s="7"/>
      <c r="BT101" s="115" t="s">
        <v>84</v>
      </c>
      <c r="BV101" s="115" t="s">
        <v>78</v>
      </c>
      <c r="BW101" s="115" t="s">
        <v>104</v>
      </c>
      <c r="BX101" s="115" t="s">
        <v>4</v>
      </c>
      <c r="CL101" s="115" t="s">
        <v>1</v>
      </c>
      <c r="CM101" s="115" t="s">
        <v>84</v>
      </c>
    </row>
    <row r="102" s="2" customFormat="1" ht="30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Architektonicko stav...'!C2" display="/"/>
    <hyperlink ref="A96" location="'02 - Zdravotechnické inst...'!C2" display="/"/>
    <hyperlink ref="A97" location="'03 - Elektroinstalace'!C2" display="/"/>
    <hyperlink ref="A98" location="'04 - AV technika'!C2" display="/"/>
    <hyperlink ref="A99" location="'05 - Vzduchotechnika'!C2" display="/"/>
    <hyperlink ref="A100" location="'06 - Vytápění'!C2" display="/"/>
    <hyperlink ref="A101" location="'07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ROUND(J137,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ROUND((SUM(BE137:BE1378)),  2)</f>
        <v>0</v>
      </c>
      <c r="G33" s="38"/>
      <c r="H33" s="38"/>
      <c r="I33" s="128">
        <v>0.20999999999999999</v>
      </c>
      <c r="J33" s="127">
        <f>ROUND(((SUM(BE137:BE1378))*I33),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ROUND((SUM(BF137:BF1378)),  2)</f>
        <v>0</v>
      </c>
      <c r="G34" s="38"/>
      <c r="H34" s="38"/>
      <c r="I34" s="128">
        <v>0.14999999999999999</v>
      </c>
      <c r="J34" s="127">
        <f>ROUND(((SUM(BF137:BF1378))*I34),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ROUND((SUM(BG137:BG1378)),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ROUND((SUM(BH137:BH1378)),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ROUND((SUM(BI137:BI1378)),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Architektonicko stavební řešení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J137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113</v>
      </c>
      <c r="E97" s="142"/>
      <c r="F97" s="142"/>
      <c r="G97" s="142"/>
      <c r="H97" s="142"/>
      <c r="I97" s="142"/>
      <c r="J97" s="143">
        <f>J138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114</v>
      </c>
      <c r="E98" s="146"/>
      <c r="F98" s="146"/>
      <c r="G98" s="146"/>
      <c r="H98" s="146"/>
      <c r="I98" s="146"/>
      <c r="J98" s="147">
        <f>J139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115</v>
      </c>
      <c r="E99" s="146"/>
      <c r="F99" s="146"/>
      <c r="G99" s="146"/>
      <c r="H99" s="146"/>
      <c r="I99" s="146"/>
      <c r="J99" s="147">
        <f>J232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116</v>
      </c>
      <c r="E100" s="146"/>
      <c r="F100" s="146"/>
      <c r="G100" s="146"/>
      <c r="H100" s="146"/>
      <c r="I100" s="146"/>
      <c r="J100" s="147">
        <f>J316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117</v>
      </c>
      <c r="E101" s="146"/>
      <c r="F101" s="146"/>
      <c r="G101" s="146"/>
      <c r="H101" s="146"/>
      <c r="I101" s="146"/>
      <c r="J101" s="147">
        <f>J620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118</v>
      </c>
      <c r="E102" s="146"/>
      <c r="F102" s="146"/>
      <c r="G102" s="146"/>
      <c r="H102" s="146"/>
      <c r="I102" s="146"/>
      <c r="J102" s="147">
        <f>J759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119</v>
      </c>
      <c r="E103" s="146"/>
      <c r="F103" s="146"/>
      <c r="G103" s="146"/>
      <c r="H103" s="146"/>
      <c r="I103" s="146"/>
      <c r="J103" s="147">
        <f>J765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120</v>
      </c>
      <c r="E104" s="142"/>
      <c r="F104" s="142"/>
      <c r="G104" s="142"/>
      <c r="H104" s="142"/>
      <c r="I104" s="142"/>
      <c r="J104" s="143">
        <f>J768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121</v>
      </c>
      <c r="E105" s="146"/>
      <c r="F105" s="146"/>
      <c r="G105" s="146"/>
      <c r="H105" s="146"/>
      <c r="I105" s="146"/>
      <c r="J105" s="147">
        <f>J769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122</v>
      </c>
      <c r="E106" s="146"/>
      <c r="F106" s="146"/>
      <c r="G106" s="146"/>
      <c r="H106" s="146"/>
      <c r="I106" s="146"/>
      <c r="J106" s="147">
        <f>J810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123</v>
      </c>
      <c r="E107" s="146"/>
      <c r="F107" s="146"/>
      <c r="G107" s="146"/>
      <c r="H107" s="146"/>
      <c r="I107" s="146"/>
      <c r="J107" s="147">
        <f>J836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124</v>
      </c>
      <c r="E108" s="146"/>
      <c r="F108" s="146"/>
      <c r="G108" s="146"/>
      <c r="H108" s="146"/>
      <c r="I108" s="146"/>
      <c r="J108" s="147">
        <f>J838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125</v>
      </c>
      <c r="E109" s="146"/>
      <c r="F109" s="146"/>
      <c r="G109" s="146"/>
      <c r="H109" s="146"/>
      <c r="I109" s="146"/>
      <c r="J109" s="147">
        <f>J911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126</v>
      </c>
      <c r="E110" s="146"/>
      <c r="F110" s="146"/>
      <c r="G110" s="146"/>
      <c r="H110" s="146"/>
      <c r="I110" s="146"/>
      <c r="J110" s="147">
        <f>J927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127</v>
      </c>
      <c r="E111" s="146"/>
      <c r="F111" s="146"/>
      <c r="G111" s="146"/>
      <c r="H111" s="146"/>
      <c r="I111" s="146"/>
      <c r="J111" s="147">
        <f>J1049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128</v>
      </c>
      <c r="E112" s="146"/>
      <c r="F112" s="146"/>
      <c r="G112" s="146"/>
      <c r="H112" s="146"/>
      <c r="I112" s="146"/>
      <c r="J112" s="147">
        <f>J1126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129</v>
      </c>
      <c r="E113" s="146"/>
      <c r="F113" s="146"/>
      <c r="G113" s="146"/>
      <c r="H113" s="146"/>
      <c r="I113" s="146"/>
      <c r="J113" s="147">
        <f>J1166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130</v>
      </c>
      <c r="E114" s="146"/>
      <c r="F114" s="146"/>
      <c r="G114" s="146"/>
      <c r="H114" s="146"/>
      <c r="I114" s="146"/>
      <c r="J114" s="147">
        <f>J1221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4"/>
      <c r="C115" s="10"/>
      <c r="D115" s="145" t="s">
        <v>131</v>
      </c>
      <c r="E115" s="146"/>
      <c r="F115" s="146"/>
      <c r="G115" s="146"/>
      <c r="H115" s="146"/>
      <c r="I115" s="146"/>
      <c r="J115" s="147">
        <f>J1269</f>
        <v>0</v>
      </c>
      <c r="K115" s="10"/>
      <c r="L115" s="14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4"/>
      <c r="C116" s="10"/>
      <c r="D116" s="145" t="s">
        <v>132</v>
      </c>
      <c r="E116" s="146"/>
      <c r="F116" s="146"/>
      <c r="G116" s="146"/>
      <c r="H116" s="146"/>
      <c r="I116" s="146"/>
      <c r="J116" s="147">
        <f>J1347</f>
        <v>0</v>
      </c>
      <c r="K116" s="10"/>
      <c r="L116" s="14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4"/>
      <c r="C117" s="10"/>
      <c r="D117" s="145" t="s">
        <v>133</v>
      </c>
      <c r="E117" s="146"/>
      <c r="F117" s="146"/>
      <c r="G117" s="146"/>
      <c r="H117" s="146"/>
      <c r="I117" s="146"/>
      <c r="J117" s="147">
        <f>J1358</f>
        <v>0</v>
      </c>
      <c r="K117" s="10"/>
      <c r="L117" s="14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134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121" t="str">
        <f>E7</f>
        <v>Kino OKO - vestavba malého sálu</v>
      </c>
      <c r="F127" s="32"/>
      <c r="G127" s="32"/>
      <c r="H127" s="32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106</v>
      </c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38"/>
      <c r="D129" s="38"/>
      <c r="E129" s="67" t="str">
        <f>E9</f>
        <v>01 - Architektonicko stavební řešení</v>
      </c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38"/>
      <c r="E131" s="38"/>
      <c r="F131" s="27" t="str">
        <f>F12</f>
        <v>Šumperk</v>
      </c>
      <c r="G131" s="38"/>
      <c r="H131" s="38"/>
      <c r="I131" s="32" t="s">
        <v>22</v>
      </c>
      <c r="J131" s="69" t="str">
        <f>IF(J12="","",J12)</f>
        <v>22. 1. 2023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38"/>
      <c r="E133" s="38"/>
      <c r="F133" s="27" t="str">
        <f>E15</f>
        <v>Město Šumperk</v>
      </c>
      <c r="G133" s="38"/>
      <c r="H133" s="38"/>
      <c r="I133" s="32" t="s">
        <v>30</v>
      </c>
      <c r="J133" s="36" t="str">
        <f>E21</f>
        <v>m-atelier</v>
      </c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38"/>
      <c r="E134" s="38"/>
      <c r="F134" s="27" t="str">
        <f>IF(E18="","",E18)</f>
        <v>Vyplň údaj</v>
      </c>
      <c r="G134" s="38"/>
      <c r="H134" s="38"/>
      <c r="I134" s="32" t="s">
        <v>33</v>
      </c>
      <c r="J134" s="36" t="str">
        <f>E24</f>
        <v>Zdeněk Závodník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48"/>
      <c r="B136" s="149"/>
      <c r="C136" s="150" t="s">
        <v>135</v>
      </c>
      <c r="D136" s="151" t="s">
        <v>61</v>
      </c>
      <c r="E136" s="151" t="s">
        <v>57</v>
      </c>
      <c r="F136" s="151" t="s">
        <v>58</v>
      </c>
      <c r="G136" s="151" t="s">
        <v>136</v>
      </c>
      <c r="H136" s="151" t="s">
        <v>137</v>
      </c>
      <c r="I136" s="151" t="s">
        <v>138</v>
      </c>
      <c r="J136" s="151" t="s">
        <v>110</v>
      </c>
      <c r="K136" s="152" t="s">
        <v>139</v>
      </c>
      <c r="L136" s="153"/>
      <c r="M136" s="86" t="s">
        <v>1</v>
      </c>
      <c r="N136" s="87" t="s">
        <v>40</v>
      </c>
      <c r="O136" s="87" t="s">
        <v>140</v>
      </c>
      <c r="P136" s="87" t="s">
        <v>141</v>
      </c>
      <c r="Q136" s="87" t="s">
        <v>142</v>
      </c>
      <c r="R136" s="87" t="s">
        <v>143</v>
      </c>
      <c r="S136" s="87" t="s">
        <v>144</v>
      </c>
      <c r="T136" s="88" t="s">
        <v>145</v>
      </c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</row>
    <row r="137" s="2" customFormat="1" ht="22.8" customHeight="1">
      <c r="A137" s="38"/>
      <c r="B137" s="39"/>
      <c r="C137" s="93" t="s">
        <v>146</v>
      </c>
      <c r="D137" s="38"/>
      <c r="E137" s="38"/>
      <c r="F137" s="38"/>
      <c r="G137" s="38"/>
      <c r="H137" s="38"/>
      <c r="I137" s="38"/>
      <c r="J137" s="154">
        <f>BK137</f>
        <v>0</v>
      </c>
      <c r="K137" s="38"/>
      <c r="L137" s="39"/>
      <c r="M137" s="89"/>
      <c r="N137" s="73"/>
      <c r="O137" s="90"/>
      <c r="P137" s="155">
        <f>P138+P768</f>
        <v>0</v>
      </c>
      <c r="Q137" s="90"/>
      <c r="R137" s="155">
        <f>R138+R768</f>
        <v>182.74582233000001</v>
      </c>
      <c r="S137" s="90"/>
      <c r="T137" s="156">
        <f>T138+T768</f>
        <v>188.75984470000003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75</v>
      </c>
      <c r="AU137" s="19" t="s">
        <v>112</v>
      </c>
      <c r="BK137" s="157">
        <f>BK138+BK768</f>
        <v>0</v>
      </c>
    </row>
    <row r="138" s="12" customFormat="1" ht="25.92" customHeight="1">
      <c r="A138" s="12"/>
      <c r="B138" s="158"/>
      <c r="C138" s="12"/>
      <c r="D138" s="159" t="s">
        <v>75</v>
      </c>
      <c r="E138" s="160" t="s">
        <v>147</v>
      </c>
      <c r="F138" s="160" t="s">
        <v>148</v>
      </c>
      <c r="G138" s="12"/>
      <c r="H138" s="12"/>
      <c r="I138" s="161"/>
      <c r="J138" s="162">
        <f>BK138</f>
        <v>0</v>
      </c>
      <c r="K138" s="12"/>
      <c r="L138" s="158"/>
      <c r="M138" s="163"/>
      <c r="N138" s="164"/>
      <c r="O138" s="164"/>
      <c r="P138" s="165">
        <f>P139+P232+P316+P620+P759+P765</f>
        <v>0</v>
      </c>
      <c r="Q138" s="164"/>
      <c r="R138" s="165">
        <f>R139+R232+R316+R620+R759+R765</f>
        <v>147.68538660000002</v>
      </c>
      <c r="S138" s="164"/>
      <c r="T138" s="166">
        <f>T139+T232+T316+T620+T759+T765</f>
        <v>158.46523300000004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84</v>
      </c>
      <c r="AT138" s="167" t="s">
        <v>75</v>
      </c>
      <c r="AU138" s="167" t="s">
        <v>76</v>
      </c>
      <c r="AY138" s="159" t="s">
        <v>149</v>
      </c>
      <c r="BK138" s="168">
        <f>BK139+BK232+BK316+BK620+BK759+BK765</f>
        <v>0</v>
      </c>
    </row>
    <row r="139" s="12" customFormat="1" ht="22.8" customHeight="1">
      <c r="A139" s="12"/>
      <c r="B139" s="158"/>
      <c r="C139" s="12"/>
      <c r="D139" s="159" t="s">
        <v>75</v>
      </c>
      <c r="E139" s="169" t="s">
        <v>150</v>
      </c>
      <c r="F139" s="169" t="s">
        <v>151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SUM(P140:P231)</f>
        <v>0</v>
      </c>
      <c r="Q139" s="164"/>
      <c r="R139" s="165">
        <f>SUM(R140:R231)</f>
        <v>40.684772099999996</v>
      </c>
      <c r="S139" s="164"/>
      <c r="T139" s="166">
        <f>SUM(T140:T231)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84</v>
      </c>
      <c r="AT139" s="167" t="s">
        <v>75</v>
      </c>
      <c r="AU139" s="167" t="s">
        <v>84</v>
      </c>
      <c r="AY139" s="159" t="s">
        <v>149</v>
      </c>
      <c r="BK139" s="168">
        <f>SUM(BK140:BK231)</f>
        <v>0</v>
      </c>
    </row>
    <row r="140" s="2" customFormat="1" ht="37.8" customHeight="1">
      <c r="A140" s="38"/>
      <c r="B140" s="171"/>
      <c r="C140" s="172" t="s">
        <v>84</v>
      </c>
      <c r="D140" s="172" t="s">
        <v>152</v>
      </c>
      <c r="E140" s="173" t="s">
        <v>153</v>
      </c>
      <c r="F140" s="174" t="s">
        <v>154</v>
      </c>
      <c r="G140" s="175" t="s">
        <v>155</v>
      </c>
      <c r="H140" s="176">
        <v>40</v>
      </c>
      <c r="I140" s="177"/>
      <c r="J140" s="178">
        <f>ROUND(I140*H140,2)</f>
        <v>0</v>
      </c>
      <c r="K140" s="174" t="s">
        <v>156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0.073669999999999999</v>
      </c>
      <c r="R140" s="181">
        <f>Q140*H140</f>
        <v>2.9468000000000001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157</v>
      </c>
      <c r="AT140" s="183" t="s">
        <v>152</v>
      </c>
      <c r="AU140" s="183" t="s">
        <v>86</v>
      </c>
      <c r="AY140" s="19" t="s">
        <v>149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157</v>
      </c>
      <c r="BM140" s="183" t="s">
        <v>158</v>
      </c>
    </row>
    <row r="141" s="2" customFormat="1" ht="24.15" customHeight="1">
      <c r="A141" s="38"/>
      <c r="B141" s="171"/>
      <c r="C141" s="172" t="s">
        <v>86</v>
      </c>
      <c r="D141" s="172" t="s">
        <v>152</v>
      </c>
      <c r="E141" s="173" t="s">
        <v>159</v>
      </c>
      <c r="F141" s="174" t="s">
        <v>160</v>
      </c>
      <c r="G141" s="175" t="s">
        <v>161</v>
      </c>
      <c r="H141" s="176">
        <v>9.5199999999999996</v>
      </c>
      <c r="I141" s="177"/>
      <c r="J141" s="178">
        <f>ROUND(I141*H141,2)</f>
        <v>0</v>
      </c>
      <c r="K141" s="174" t="s">
        <v>156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1.6627000000000001</v>
      </c>
      <c r="R141" s="181">
        <f>Q141*H141</f>
        <v>15.828904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157</v>
      </c>
      <c r="AT141" s="183" t="s">
        <v>152</v>
      </c>
      <c r="AU141" s="183" t="s">
        <v>86</v>
      </c>
      <c r="AY141" s="19" t="s">
        <v>149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157</v>
      </c>
      <c r="BM141" s="183" t="s">
        <v>162</v>
      </c>
    </row>
    <row r="142" s="13" customFormat="1">
      <c r="A142" s="13"/>
      <c r="B142" s="185"/>
      <c r="C142" s="13"/>
      <c r="D142" s="186" t="s">
        <v>163</v>
      </c>
      <c r="E142" s="187" t="s">
        <v>1</v>
      </c>
      <c r="F142" s="188" t="s">
        <v>164</v>
      </c>
      <c r="G142" s="13"/>
      <c r="H142" s="187" t="s">
        <v>1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163</v>
      </c>
      <c r="AU142" s="187" t="s">
        <v>86</v>
      </c>
      <c r="AV142" s="13" t="s">
        <v>84</v>
      </c>
      <c r="AW142" s="13" t="s">
        <v>32</v>
      </c>
      <c r="AX142" s="13" t="s">
        <v>76</v>
      </c>
      <c r="AY142" s="187" t="s">
        <v>149</v>
      </c>
    </row>
    <row r="143" s="14" customFormat="1">
      <c r="A143" s="14"/>
      <c r="B143" s="193"/>
      <c r="C143" s="14"/>
      <c r="D143" s="186" t="s">
        <v>163</v>
      </c>
      <c r="E143" s="194" t="s">
        <v>1</v>
      </c>
      <c r="F143" s="195" t="s">
        <v>165</v>
      </c>
      <c r="G143" s="14"/>
      <c r="H143" s="196">
        <v>0.98999999999999999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163</v>
      </c>
      <c r="AU143" s="194" t="s">
        <v>86</v>
      </c>
      <c r="AV143" s="14" t="s">
        <v>86</v>
      </c>
      <c r="AW143" s="14" t="s">
        <v>32</v>
      </c>
      <c r="AX143" s="14" t="s">
        <v>76</v>
      </c>
      <c r="AY143" s="194" t="s">
        <v>149</v>
      </c>
    </row>
    <row r="144" s="13" customFormat="1">
      <c r="A144" s="13"/>
      <c r="B144" s="185"/>
      <c r="C144" s="13"/>
      <c r="D144" s="186" t="s">
        <v>163</v>
      </c>
      <c r="E144" s="187" t="s">
        <v>1</v>
      </c>
      <c r="F144" s="188" t="s">
        <v>166</v>
      </c>
      <c r="G144" s="13"/>
      <c r="H144" s="187" t="s">
        <v>1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163</v>
      </c>
      <c r="AU144" s="187" t="s">
        <v>86</v>
      </c>
      <c r="AV144" s="13" t="s">
        <v>84</v>
      </c>
      <c r="AW144" s="13" t="s">
        <v>32</v>
      </c>
      <c r="AX144" s="13" t="s">
        <v>76</v>
      </c>
      <c r="AY144" s="187" t="s">
        <v>149</v>
      </c>
    </row>
    <row r="145" s="14" customFormat="1">
      <c r="A145" s="14"/>
      <c r="B145" s="193"/>
      <c r="C145" s="14"/>
      <c r="D145" s="186" t="s">
        <v>163</v>
      </c>
      <c r="E145" s="194" t="s">
        <v>1</v>
      </c>
      <c r="F145" s="195" t="s">
        <v>167</v>
      </c>
      <c r="G145" s="14"/>
      <c r="H145" s="196">
        <v>1.6799999999999999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163</v>
      </c>
      <c r="AU145" s="194" t="s">
        <v>86</v>
      </c>
      <c r="AV145" s="14" t="s">
        <v>86</v>
      </c>
      <c r="AW145" s="14" t="s">
        <v>32</v>
      </c>
      <c r="AX145" s="14" t="s">
        <v>76</v>
      </c>
      <c r="AY145" s="194" t="s">
        <v>149</v>
      </c>
    </row>
    <row r="146" s="14" customFormat="1">
      <c r="A146" s="14"/>
      <c r="B146" s="193"/>
      <c r="C146" s="14"/>
      <c r="D146" s="186" t="s">
        <v>163</v>
      </c>
      <c r="E146" s="194" t="s">
        <v>1</v>
      </c>
      <c r="F146" s="195" t="s">
        <v>168</v>
      </c>
      <c r="G146" s="14"/>
      <c r="H146" s="196">
        <v>2.8500000000000001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163</v>
      </c>
      <c r="AU146" s="194" t="s">
        <v>86</v>
      </c>
      <c r="AV146" s="14" t="s">
        <v>86</v>
      </c>
      <c r="AW146" s="14" t="s">
        <v>32</v>
      </c>
      <c r="AX146" s="14" t="s">
        <v>76</v>
      </c>
      <c r="AY146" s="194" t="s">
        <v>149</v>
      </c>
    </row>
    <row r="147" s="13" customFormat="1">
      <c r="A147" s="13"/>
      <c r="B147" s="185"/>
      <c r="C147" s="13"/>
      <c r="D147" s="186" t="s">
        <v>163</v>
      </c>
      <c r="E147" s="187" t="s">
        <v>1</v>
      </c>
      <c r="F147" s="188" t="s">
        <v>169</v>
      </c>
      <c r="G147" s="13"/>
      <c r="H147" s="187" t="s">
        <v>1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163</v>
      </c>
      <c r="AU147" s="187" t="s">
        <v>86</v>
      </c>
      <c r="AV147" s="13" t="s">
        <v>84</v>
      </c>
      <c r="AW147" s="13" t="s">
        <v>32</v>
      </c>
      <c r="AX147" s="13" t="s">
        <v>76</v>
      </c>
      <c r="AY147" s="187" t="s">
        <v>149</v>
      </c>
    </row>
    <row r="148" s="14" customFormat="1">
      <c r="A148" s="14"/>
      <c r="B148" s="193"/>
      <c r="C148" s="14"/>
      <c r="D148" s="186" t="s">
        <v>163</v>
      </c>
      <c r="E148" s="194" t="s">
        <v>1</v>
      </c>
      <c r="F148" s="195" t="s">
        <v>157</v>
      </c>
      <c r="G148" s="14"/>
      <c r="H148" s="196">
        <v>4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163</v>
      </c>
      <c r="AU148" s="194" t="s">
        <v>86</v>
      </c>
      <c r="AV148" s="14" t="s">
        <v>86</v>
      </c>
      <c r="AW148" s="14" t="s">
        <v>32</v>
      </c>
      <c r="AX148" s="14" t="s">
        <v>76</v>
      </c>
      <c r="AY148" s="194" t="s">
        <v>149</v>
      </c>
    </row>
    <row r="149" s="15" customFormat="1">
      <c r="A149" s="15"/>
      <c r="B149" s="201"/>
      <c r="C149" s="15"/>
      <c r="D149" s="186" t="s">
        <v>163</v>
      </c>
      <c r="E149" s="202" t="s">
        <v>1</v>
      </c>
      <c r="F149" s="203" t="s">
        <v>170</v>
      </c>
      <c r="G149" s="15"/>
      <c r="H149" s="204">
        <v>9.5199999999999996</v>
      </c>
      <c r="I149" s="205"/>
      <c r="J149" s="15"/>
      <c r="K149" s="15"/>
      <c r="L149" s="201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2" t="s">
        <v>163</v>
      </c>
      <c r="AU149" s="202" t="s">
        <v>86</v>
      </c>
      <c r="AV149" s="15" t="s">
        <v>150</v>
      </c>
      <c r="AW149" s="15" t="s">
        <v>32</v>
      </c>
      <c r="AX149" s="15" t="s">
        <v>76</v>
      </c>
      <c r="AY149" s="202" t="s">
        <v>149</v>
      </c>
    </row>
    <row r="150" s="16" customFormat="1">
      <c r="A150" s="16"/>
      <c r="B150" s="209"/>
      <c r="C150" s="16"/>
      <c r="D150" s="186" t="s">
        <v>163</v>
      </c>
      <c r="E150" s="210" t="s">
        <v>1</v>
      </c>
      <c r="F150" s="211" t="s">
        <v>171</v>
      </c>
      <c r="G150" s="16"/>
      <c r="H150" s="212">
        <v>9.5199999999999996</v>
      </c>
      <c r="I150" s="213"/>
      <c r="J150" s="16"/>
      <c r="K150" s="16"/>
      <c r="L150" s="209"/>
      <c r="M150" s="214"/>
      <c r="N150" s="215"/>
      <c r="O150" s="215"/>
      <c r="P150" s="215"/>
      <c r="Q150" s="215"/>
      <c r="R150" s="215"/>
      <c r="S150" s="215"/>
      <c r="T150" s="2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10" t="s">
        <v>163</v>
      </c>
      <c r="AU150" s="210" t="s">
        <v>86</v>
      </c>
      <c r="AV150" s="16" t="s">
        <v>157</v>
      </c>
      <c r="AW150" s="16" t="s">
        <v>32</v>
      </c>
      <c r="AX150" s="16" t="s">
        <v>84</v>
      </c>
      <c r="AY150" s="210" t="s">
        <v>149</v>
      </c>
    </row>
    <row r="151" s="2" customFormat="1" ht="21.75" customHeight="1">
      <c r="A151" s="38"/>
      <c r="B151" s="171"/>
      <c r="C151" s="172" t="s">
        <v>150</v>
      </c>
      <c r="D151" s="172" t="s">
        <v>152</v>
      </c>
      <c r="E151" s="173" t="s">
        <v>172</v>
      </c>
      <c r="F151" s="174" t="s">
        <v>173</v>
      </c>
      <c r="G151" s="175" t="s">
        <v>155</v>
      </c>
      <c r="H151" s="176">
        <v>8</v>
      </c>
      <c r="I151" s="177"/>
      <c r="J151" s="178">
        <f>ROUND(I151*H151,2)</f>
        <v>0</v>
      </c>
      <c r="K151" s="174" t="s">
        <v>156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0.026929999999999999</v>
      </c>
      <c r="R151" s="181">
        <f>Q151*H151</f>
        <v>0.21543999999999999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157</v>
      </c>
      <c r="AT151" s="183" t="s">
        <v>152</v>
      </c>
      <c r="AU151" s="183" t="s">
        <v>86</v>
      </c>
      <c r="AY151" s="19" t="s">
        <v>149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157</v>
      </c>
      <c r="BM151" s="183" t="s">
        <v>174</v>
      </c>
    </row>
    <row r="152" s="13" customFormat="1">
      <c r="A152" s="13"/>
      <c r="B152" s="185"/>
      <c r="C152" s="13"/>
      <c r="D152" s="186" t="s">
        <v>163</v>
      </c>
      <c r="E152" s="187" t="s">
        <v>1</v>
      </c>
      <c r="F152" s="188" t="s">
        <v>175</v>
      </c>
      <c r="G152" s="13"/>
      <c r="H152" s="187" t="s">
        <v>1</v>
      </c>
      <c r="I152" s="189"/>
      <c r="J152" s="13"/>
      <c r="K152" s="13"/>
      <c r="L152" s="185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163</v>
      </c>
      <c r="AU152" s="187" t="s">
        <v>86</v>
      </c>
      <c r="AV152" s="13" t="s">
        <v>84</v>
      </c>
      <c r="AW152" s="13" t="s">
        <v>32</v>
      </c>
      <c r="AX152" s="13" t="s">
        <v>76</v>
      </c>
      <c r="AY152" s="187" t="s">
        <v>149</v>
      </c>
    </row>
    <row r="153" s="13" customFormat="1">
      <c r="A153" s="13"/>
      <c r="B153" s="185"/>
      <c r="C153" s="13"/>
      <c r="D153" s="186" t="s">
        <v>163</v>
      </c>
      <c r="E153" s="187" t="s">
        <v>1</v>
      </c>
      <c r="F153" s="188" t="s">
        <v>176</v>
      </c>
      <c r="G153" s="13"/>
      <c r="H153" s="187" t="s">
        <v>1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163</v>
      </c>
      <c r="AU153" s="187" t="s">
        <v>86</v>
      </c>
      <c r="AV153" s="13" t="s">
        <v>84</v>
      </c>
      <c r="AW153" s="13" t="s">
        <v>32</v>
      </c>
      <c r="AX153" s="13" t="s">
        <v>76</v>
      </c>
      <c r="AY153" s="187" t="s">
        <v>149</v>
      </c>
    </row>
    <row r="154" s="14" customFormat="1">
      <c r="A154" s="14"/>
      <c r="B154" s="193"/>
      <c r="C154" s="14"/>
      <c r="D154" s="186" t="s">
        <v>163</v>
      </c>
      <c r="E154" s="194" t="s">
        <v>1</v>
      </c>
      <c r="F154" s="195" t="s">
        <v>84</v>
      </c>
      <c r="G154" s="14"/>
      <c r="H154" s="196">
        <v>1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163</v>
      </c>
      <c r="AU154" s="194" t="s">
        <v>86</v>
      </c>
      <c r="AV154" s="14" t="s">
        <v>86</v>
      </c>
      <c r="AW154" s="14" t="s">
        <v>32</v>
      </c>
      <c r="AX154" s="14" t="s">
        <v>76</v>
      </c>
      <c r="AY154" s="194" t="s">
        <v>149</v>
      </c>
    </row>
    <row r="155" s="13" customFormat="1">
      <c r="A155" s="13"/>
      <c r="B155" s="185"/>
      <c r="C155" s="13"/>
      <c r="D155" s="186" t="s">
        <v>163</v>
      </c>
      <c r="E155" s="187" t="s">
        <v>1</v>
      </c>
      <c r="F155" s="188" t="s">
        <v>177</v>
      </c>
      <c r="G155" s="13"/>
      <c r="H155" s="187" t="s">
        <v>1</v>
      </c>
      <c r="I155" s="189"/>
      <c r="J155" s="13"/>
      <c r="K155" s="13"/>
      <c r="L155" s="185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7" t="s">
        <v>163</v>
      </c>
      <c r="AU155" s="187" t="s">
        <v>86</v>
      </c>
      <c r="AV155" s="13" t="s">
        <v>84</v>
      </c>
      <c r="AW155" s="13" t="s">
        <v>32</v>
      </c>
      <c r="AX155" s="13" t="s">
        <v>76</v>
      </c>
      <c r="AY155" s="187" t="s">
        <v>149</v>
      </c>
    </row>
    <row r="156" s="14" customFormat="1">
      <c r="A156" s="14"/>
      <c r="B156" s="193"/>
      <c r="C156" s="14"/>
      <c r="D156" s="186" t="s">
        <v>163</v>
      </c>
      <c r="E156" s="194" t="s">
        <v>1</v>
      </c>
      <c r="F156" s="195" t="s">
        <v>178</v>
      </c>
      <c r="G156" s="14"/>
      <c r="H156" s="196">
        <v>7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163</v>
      </c>
      <c r="AU156" s="194" t="s">
        <v>86</v>
      </c>
      <c r="AV156" s="14" t="s">
        <v>86</v>
      </c>
      <c r="AW156" s="14" t="s">
        <v>32</v>
      </c>
      <c r="AX156" s="14" t="s">
        <v>76</v>
      </c>
      <c r="AY156" s="194" t="s">
        <v>149</v>
      </c>
    </row>
    <row r="157" s="15" customFormat="1">
      <c r="A157" s="15"/>
      <c r="B157" s="201"/>
      <c r="C157" s="15"/>
      <c r="D157" s="186" t="s">
        <v>163</v>
      </c>
      <c r="E157" s="202" t="s">
        <v>1</v>
      </c>
      <c r="F157" s="203" t="s">
        <v>170</v>
      </c>
      <c r="G157" s="15"/>
      <c r="H157" s="204">
        <v>8</v>
      </c>
      <c r="I157" s="205"/>
      <c r="J157" s="15"/>
      <c r="K157" s="15"/>
      <c r="L157" s="201"/>
      <c r="M157" s="206"/>
      <c r="N157" s="207"/>
      <c r="O157" s="207"/>
      <c r="P157" s="207"/>
      <c r="Q157" s="207"/>
      <c r="R157" s="207"/>
      <c r="S157" s="207"/>
      <c r="T157" s="2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2" t="s">
        <v>163</v>
      </c>
      <c r="AU157" s="202" t="s">
        <v>86</v>
      </c>
      <c r="AV157" s="15" t="s">
        <v>150</v>
      </c>
      <c r="AW157" s="15" t="s">
        <v>32</v>
      </c>
      <c r="AX157" s="15" t="s">
        <v>76</v>
      </c>
      <c r="AY157" s="202" t="s">
        <v>149</v>
      </c>
    </row>
    <row r="158" s="16" customFormat="1">
      <c r="A158" s="16"/>
      <c r="B158" s="209"/>
      <c r="C158" s="16"/>
      <c r="D158" s="186" t="s">
        <v>163</v>
      </c>
      <c r="E158" s="210" t="s">
        <v>1</v>
      </c>
      <c r="F158" s="211" t="s">
        <v>171</v>
      </c>
      <c r="G158" s="16"/>
      <c r="H158" s="212">
        <v>8</v>
      </c>
      <c r="I158" s="213"/>
      <c r="J158" s="16"/>
      <c r="K158" s="16"/>
      <c r="L158" s="209"/>
      <c r="M158" s="214"/>
      <c r="N158" s="215"/>
      <c r="O158" s="215"/>
      <c r="P158" s="215"/>
      <c r="Q158" s="215"/>
      <c r="R158" s="215"/>
      <c r="S158" s="215"/>
      <c r="T158" s="2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10" t="s">
        <v>163</v>
      </c>
      <c r="AU158" s="210" t="s">
        <v>86</v>
      </c>
      <c r="AV158" s="16" t="s">
        <v>157</v>
      </c>
      <c r="AW158" s="16" t="s">
        <v>32</v>
      </c>
      <c r="AX158" s="16" t="s">
        <v>84</v>
      </c>
      <c r="AY158" s="210" t="s">
        <v>149</v>
      </c>
    </row>
    <row r="159" s="2" customFormat="1" ht="16.5" customHeight="1">
      <c r="A159" s="38"/>
      <c r="B159" s="171"/>
      <c r="C159" s="172" t="s">
        <v>157</v>
      </c>
      <c r="D159" s="172" t="s">
        <v>152</v>
      </c>
      <c r="E159" s="173" t="s">
        <v>179</v>
      </c>
      <c r="F159" s="174" t="s">
        <v>180</v>
      </c>
      <c r="G159" s="175" t="s">
        <v>161</v>
      </c>
      <c r="H159" s="176">
        <v>4.875</v>
      </c>
      <c r="I159" s="177"/>
      <c r="J159" s="178">
        <f>ROUND(I159*H159,2)</f>
        <v>0</v>
      </c>
      <c r="K159" s="174" t="s">
        <v>156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1.94302</v>
      </c>
      <c r="R159" s="181">
        <f>Q159*H159</f>
        <v>9.4722224999999991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157</v>
      </c>
      <c r="AT159" s="183" t="s">
        <v>152</v>
      </c>
      <c r="AU159" s="183" t="s">
        <v>86</v>
      </c>
      <c r="AY159" s="19" t="s">
        <v>149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157</v>
      </c>
      <c r="BM159" s="183" t="s">
        <v>181</v>
      </c>
    </row>
    <row r="160" s="13" customFormat="1">
      <c r="A160" s="13"/>
      <c r="B160" s="185"/>
      <c r="C160" s="13"/>
      <c r="D160" s="186" t="s">
        <v>163</v>
      </c>
      <c r="E160" s="187" t="s">
        <v>1</v>
      </c>
      <c r="F160" s="188" t="s">
        <v>182</v>
      </c>
      <c r="G160" s="13"/>
      <c r="H160" s="187" t="s">
        <v>1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163</v>
      </c>
      <c r="AU160" s="187" t="s">
        <v>86</v>
      </c>
      <c r="AV160" s="13" t="s">
        <v>84</v>
      </c>
      <c r="AW160" s="13" t="s">
        <v>32</v>
      </c>
      <c r="AX160" s="13" t="s">
        <v>76</v>
      </c>
      <c r="AY160" s="187" t="s">
        <v>149</v>
      </c>
    </row>
    <row r="161" s="14" customFormat="1">
      <c r="A161" s="14"/>
      <c r="B161" s="193"/>
      <c r="C161" s="14"/>
      <c r="D161" s="186" t="s">
        <v>163</v>
      </c>
      <c r="E161" s="194" t="s">
        <v>1</v>
      </c>
      <c r="F161" s="195" t="s">
        <v>183</v>
      </c>
      <c r="G161" s="14"/>
      <c r="H161" s="196">
        <v>3.375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163</v>
      </c>
      <c r="AU161" s="194" t="s">
        <v>86</v>
      </c>
      <c r="AV161" s="14" t="s">
        <v>86</v>
      </c>
      <c r="AW161" s="14" t="s">
        <v>32</v>
      </c>
      <c r="AX161" s="14" t="s">
        <v>76</v>
      </c>
      <c r="AY161" s="194" t="s">
        <v>149</v>
      </c>
    </row>
    <row r="162" s="13" customFormat="1">
      <c r="A162" s="13"/>
      <c r="B162" s="185"/>
      <c r="C162" s="13"/>
      <c r="D162" s="186" t="s">
        <v>163</v>
      </c>
      <c r="E162" s="187" t="s">
        <v>1</v>
      </c>
      <c r="F162" s="188" t="s">
        <v>184</v>
      </c>
      <c r="G162" s="13"/>
      <c r="H162" s="187" t="s">
        <v>1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163</v>
      </c>
      <c r="AU162" s="187" t="s">
        <v>86</v>
      </c>
      <c r="AV162" s="13" t="s">
        <v>84</v>
      </c>
      <c r="AW162" s="13" t="s">
        <v>32</v>
      </c>
      <c r="AX162" s="13" t="s">
        <v>76</v>
      </c>
      <c r="AY162" s="187" t="s">
        <v>149</v>
      </c>
    </row>
    <row r="163" s="13" customFormat="1">
      <c r="A163" s="13"/>
      <c r="B163" s="185"/>
      <c r="C163" s="13"/>
      <c r="D163" s="186" t="s">
        <v>163</v>
      </c>
      <c r="E163" s="187" t="s">
        <v>1</v>
      </c>
      <c r="F163" s="188" t="s">
        <v>185</v>
      </c>
      <c r="G163" s="13"/>
      <c r="H163" s="187" t="s">
        <v>1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163</v>
      </c>
      <c r="AU163" s="187" t="s">
        <v>86</v>
      </c>
      <c r="AV163" s="13" t="s">
        <v>84</v>
      </c>
      <c r="AW163" s="13" t="s">
        <v>32</v>
      </c>
      <c r="AX163" s="13" t="s">
        <v>76</v>
      </c>
      <c r="AY163" s="187" t="s">
        <v>149</v>
      </c>
    </row>
    <row r="164" s="14" customFormat="1">
      <c r="A164" s="14"/>
      <c r="B164" s="193"/>
      <c r="C164" s="14"/>
      <c r="D164" s="186" t="s">
        <v>163</v>
      </c>
      <c r="E164" s="194" t="s">
        <v>1</v>
      </c>
      <c r="F164" s="195" t="s">
        <v>186</v>
      </c>
      <c r="G164" s="14"/>
      <c r="H164" s="196">
        <v>1.125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163</v>
      </c>
      <c r="AU164" s="194" t="s">
        <v>86</v>
      </c>
      <c r="AV164" s="14" t="s">
        <v>86</v>
      </c>
      <c r="AW164" s="14" t="s">
        <v>32</v>
      </c>
      <c r="AX164" s="14" t="s">
        <v>76</v>
      </c>
      <c r="AY164" s="194" t="s">
        <v>149</v>
      </c>
    </row>
    <row r="165" s="13" customFormat="1">
      <c r="A165" s="13"/>
      <c r="B165" s="185"/>
      <c r="C165" s="13"/>
      <c r="D165" s="186" t="s">
        <v>163</v>
      </c>
      <c r="E165" s="187" t="s">
        <v>1</v>
      </c>
      <c r="F165" s="188" t="s">
        <v>187</v>
      </c>
      <c r="G165" s="13"/>
      <c r="H165" s="187" t="s">
        <v>1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7" t="s">
        <v>163</v>
      </c>
      <c r="AU165" s="187" t="s">
        <v>86</v>
      </c>
      <c r="AV165" s="13" t="s">
        <v>84</v>
      </c>
      <c r="AW165" s="13" t="s">
        <v>32</v>
      </c>
      <c r="AX165" s="13" t="s">
        <v>76</v>
      </c>
      <c r="AY165" s="187" t="s">
        <v>149</v>
      </c>
    </row>
    <row r="166" s="13" customFormat="1">
      <c r="A166" s="13"/>
      <c r="B166" s="185"/>
      <c r="C166" s="13"/>
      <c r="D166" s="186" t="s">
        <v>163</v>
      </c>
      <c r="E166" s="187" t="s">
        <v>1</v>
      </c>
      <c r="F166" s="188" t="s">
        <v>185</v>
      </c>
      <c r="G166" s="13"/>
      <c r="H166" s="187" t="s">
        <v>1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163</v>
      </c>
      <c r="AU166" s="187" t="s">
        <v>86</v>
      </c>
      <c r="AV166" s="13" t="s">
        <v>84</v>
      </c>
      <c r="AW166" s="13" t="s">
        <v>32</v>
      </c>
      <c r="AX166" s="13" t="s">
        <v>76</v>
      </c>
      <c r="AY166" s="187" t="s">
        <v>149</v>
      </c>
    </row>
    <row r="167" s="14" customFormat="1">
      <c r="A167" s="14"/>
      <c r="B167" s="193"/>
      <c r="C167" s="14"/>
      <c r="D167" s="186" t="s">
        <v>163</v>
      </c>
      <c r="E167" s="194" t="s">
        <v>1</v>
      </c>
      <c r="F167" s="195" t="s">
        <v>188</v>
      </c>
      <c r="G167" s="14"/>
      <c r="H167" s="196">
        <v>0.375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163</v>
      </c>
      <c r="AU167" s="194" t="s">
        <v>86</v>
      </c>
      <c r="AV167" s="14" t="s">
        <v>86</v>
      </c>
      <c r="AW167" s="14" t="s">
        <v>32</v>
      </c>
      <c r="AX167" s="14" t="s">
        <v>76</v>
      </c>
      <c r="AY167" s="194" t="s">
        <v>149</v>
      </c>
    </row>
    <row r="168" s="15" customFormat="1">
      <c r="A168" s="15"/>
      <c r="B168" s="201"/>
      <c r="C168" s="15"/>
      <c r="D168" s="186" t="s">
        <v>163</v>
      </c>
      <c r="E168" s="202" t="s">
        <v>1</v>
      </c>
      <c r="F168" s="203" t="s">
        <v>170</v>
      </c>
      <c r="G168" s="15"/>
      <c r="H168" s="204">
        <v>4.875</v>
      </c>
      <c r="I168" s="205"/>
      <c r="J168" s="15"/>
      <c r="K168" s="15"/>
      <c r="L168" s="201"/>
      <c r="M168" s="206"/>
      <c r="N168" s="207"/>
      <c r="O168" s="207"/>
      <c r="P168" s="207"/>
      <c r="Q168" s="207"/>
      <c r="R168" s="207"/>
      <c r="S168" s="207"/>
      <c r="T168" s="2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2" t="s">
        <v>163</v>
      </c>
      <c r="AU168" s="202" t="s">
        <v>86</v>
      </c>
      <c r="AV168" s="15" t="s">
        <v>150</v>
      </c>
      <c r="AW168" s="15" t="s">
        <v>32</v>
      </c>
      <c r="AX168" s="15" t="s">
        <v>76</v>
      </c>
      <c r="AY168" s="202" t="s">
        <v>149</v>
      </c>
    </row>
    <row r="169" s="16" customFormat="1">
      <c r="A169" s="16"/>
      <c r="B169" s="209"/>
      <c r="C169" s="16"/>
      <c r="D169" s="186" t="s">
        <v>163</v>
      </c>
      <c r="E169" s="210" t="s">
        <v>1</v>
      </c>
      <c r="F169" s="211" t="s">
        <v>171</v>
      </c>
      <c r="G169" s="16"/>
      <c r="H169" s="212">
        <v>4.875</v>
      </c>
      <c r="I169" s="213"/>
      <c r="J169" s="16"/>
      <c r="K169" s="16"/>
      <c r="L169" s="209"/>
      <c r="M169" s="214"/>
      <c r="N169" s="215"/>
      <c r="O169" s="215"/>
      <c r="P169" s="215"/>
      <c r="Q169" s="215"/>
      <c r="R169" s="215"/>
      <c r="S169" s="215"/>
      <c r="T169" s="2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10" t="s">
        <v>163</v>
      </c>
      <c r="AU169" s="210" t="s">
        <v>86</v>
      </c>
      <c r="AV169" s="16" t="s">
        <v>157</v>
      </c>
      <c r="AW169" s="16" t="s">
        <v>32</v>
      </c>
      <c r="AX169" s="16" t="s">
        <v>84</v>
      </c>
      <c r="AY169" s="210" t="s">
        <v>149</v>
      </c>
    </row>
    <row r="170" s="2" customFormat="1" ht="24.15" customHeight="1">
      <c r="A170" s="38"/>
      <c r="B170" s="171"/>
      <c r="C170" s="172" t="s">
        <v>189</v>
      </c>
      <c r="D170" s="172" t="s">
        <v>152</v>
      </c>
      <c r="E170" s="173" t="s">
        <v>190</v>
      </c>
      <c r="F170" s="174" t="s">
        <v>191</v>
      </c>
      <c r="G170" s="175" t="s">
        <v>192</v>
      </c>
      <c r="H170" s="176">
        <v>1.0940000000000001</v>
      </c>
      <c r="I170" s="177"/>
      <c r="J170" s="178">
        <f>ROUND(I170*H170,2)</f>
        <v>0</v>
      </c>
      <c r="K170" s="174" t="s">
        <v>156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1.0900000000000001</v>
      </c>
      <c r="R170" s="181">
        <f>Q170*H170</f>
        <v>1.1924600000000001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157</v>
      </c>
      <c r="AT170" s="183" t="s">
        <v>152</v>
      </c>
      <c r="AU170" s="183" t="s">
        <v>86</v>
      </c>
      <c r="AY170" s="19" t="s">
        <v>149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157</v>
      </c>
      <c r="BM170" s="183" t="s">
        <v>193</v>
      </c>
    </row>
    <row r="171" s="13" customFormat="1">
      <c r="A171" s="13"/>
      <c r="B171" s="185"/>
      <c r="C171" s="13"/>
      <c r="D171" s="186" t="s">
        <v>163</v>
      </c>
      <c r="E171" s="187" t="s">
        <v>1</v>
      </c>
      <c r="F171" s="188" t="s">
        <v>194</v>
      </c>
      <c r="G171" s="13"/>
      <c r="H171" s="187" t="s">
        <v>1</v>
      </c>
      <c r="I171" s="189"/>
      <c r="J171" s="13"/>
      <c r="K171" s="13"/>
      <c r="L171" s="185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163</v>
      </c>
      <c r="AU171" s="187" t="s">
        <v>86</v>
      </c>
      <c r="AV171" s="13" t="s">
        <v>84</v>
      </c>
      <c r="AW171" s="13" t="s">
        <v>32</v>
      </c>
      <c r="AX171" s="13" t="s">
        <v>76</v>
      </c>
      <c r="AY171" s="187" t="s">
        <v>149</v>
      </c>
    </row>
    <row r="172" s="13" customFormat="1">
      <c r="A172" s="13"/>
      <c r="B172" s="185"/>
      <c r="C172" s="13"/>
      <c r="D172" s="186" t="s">
        <v>163</v>
      </c>
      <c r="E172" s="187" t="s">
        <v>1</v>
      </c>
      <c r="F172" s="188" t="s">
        <v>195</v>
      </c>
      <c r="G172" s="13"/>
      <c r="H172" s="187" t="s">
        <v>1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163</v>
      </c>
      <c r="AU172" s="187" t="s">
        <v>86</v>
      </c>
      <c r="AV172" s="13" t="s">
        <v>84</v>
      </c>
      <c r="AW172" s="13" t="s">
        <v>32</v>
      </c>
      <c r="AX172" s="13" t="s">
        <v>76</v>
      </c>
      <c r="AY172" s="187" t="s">
        <v>149</v>
      </c>
    </row>
    <row r="173" s="14" customFormat="1">
      <c r="A173" s="14"/>
      <c r="B173" s="193"/>
      <c r="C173" s="14"/>
      <c r="D173" s="186" t="s">
        <v>163</v>
      </c>
      <c r="E173" s="194" t="s">
        <v>1</v>
      </c>
      <c r="F173" s="195" t="s">
        <v>196</v>
      </c>
      <c r="G173" s="14"/>
      <c r="H173" s="196">
        <v>0.40000000000000002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163</v>
      </c>
      <c r="AU173" s="194" t="s">
        <v>86</v>
      </c>
      <c r="AV173" s="14" t="s">
        <v>86</v>
      </c>
      <c r="AW173" s="14" t="s">
        <v>32</v>
      </c>
      <c r="AX173" s="14" t="s">
        <v>76</v>
      </c>
      <c r="AY173" s="194" t="s">
        <v>149</v>
      </c>
    </row>
    <row r="174" s="13" customFormat="1">
      <c r="A174" s="13"/>
      <c r="B174" s="185"/>
      <c r="C174" s="13"/>
      <c r="D174" s="186" t="s">
        <v>163</v>
      </c>
      <c r="E174" s="187" t="s">
        <v>1</v>
      </c>
      <c r="F174" s="188" t="s">
        <v>197</v>
      </c>
      <c r="G174" s="13"/>
      <c r="H174" s="187" t="s">
        <v>1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163</v>
      </c>
      <c r="AU174" s="187" t="s">
        <v>86</v>
      </c>
      <c r="AV174" s="13" t="s">
        <v>84</v>
      </c>
      <c r="AW174" s="13" t="s">
        <v>32</v>
      </c>
      <c r="AX174" s="13" t="s">
        <v>76</v>
      </c>
      <c r="AY174" s="187" t="s">
        <v>149</v>
      </c>
    </row>
    <row r="175" s="13" customFormat="1">
      <c r="A175" s="13"/>
      <c r="B175" s="185"/>
      <c r="C175" s="13"/>
      <c r="D175" s="186" t="s">
        <v>163</v>
      </c>
      <c r="E175" s="187" t="s">
        <v>1</v>
      </c>
      <c r="F175" s="188" t="s">
        <v>198</v>
      </c>
      <c r="G175" s="13"/>
      <c r="H175" s="187" t="s">
        <v>1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163</v>
      </c>
      <c r="AU175" s="187" t="s">
        <v>86</v>
      </c>
      <c r="AV175" s="13" t="s">
        <v>84</v>
      </c>
      <c r="AW175" s="13" t="s">
        <v>32</v>
      </c>
      <c r="AX175" s="13" t="s">
        <v>76</v>
      </c>
      <c r="AY175" s="187" t="s">
        <v>149</v>
      </c>
    </row>
    <row r="176" s="14" customFormat="1">
      <c r="A176" s="14"/>
      <c r="B176" s="193"/>
      <c r="C176" s="14"/>
      <c r="D176" s="186" t="s">
        <v>163</v>
      </c>
      <c r="E176" s="194" t="s">
        <v>1</v>
      </c>
      <c r="F176" s="195" t="s">
        <v>199</v>
      </c>
      <c r="G176" s="14"/>
      <c r="H176" s="196">
        <v>0.56000000000000005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163</v>
      </c>
      <c r="AU176" s="194" t="s">
        <v>86</v>
      </c>
      <c r="AV176" s="14" t="s">
        <v>86</v>
      </c>
      <c r="AW176" s="14" t="s">
        <v>32</v>
      </c>
      <c r="AX176" s="14" t="s">
        <v>76</v>
      </c>
      <c r="AY176" s="194" t="s">
        <v>149</v>
      </c>
    </row>
    <row r="177" s="13" customFormat="1">
      <c r="A177" s="13"/>
      <c r="B177" s="185"/>
      <c r="C177" s="13"/>
      <c r="D177" s="186" t="s">
        <v>163</v>
      </c>
      <c r="E177" s="187" t="s">
        <v>1</v>
      </c>
      <c r="F177" s="188" t="s">
        <v>200</v>
      </c>
      <c r="G177" s="13"/>
      <c r="H177" s="187" t="s">
        <v>1</v>
      </c>
      <c r="I177" s="189"/>
      <c r="J177" s="13"/>
      <c r="K177" s="13"/>
      <c r="L177" s="185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163</v>
      </c>
      <c r="AU177" s="187" t="s">
        <v>86</v>
      </c>
      <c r="AV177" s="13" t="s">
        <v>84</v>
      </c>
      <c r="AW177" s="13" t="s">
        <v>32</v>
      </c>
      <c r="AX177" s="13" t="s">
        <v>76</v>
      </c>
      <c r="AY177" s="187" t="s">
        <v>149</v>
      </c>
    </row>
    <row r="178" s="13" customFormat="1">
      <c r="A178" s="13"/>
      <c r="B178" s="185"/>
      <c r="C178" s="13"/>
      <c r="D178" s="186" t="s">
        <v>163</v>
      </c>
      <c r="E178" s="187" t="s">
        <v>1</v>
      </c>
      <c r="F178" s="188" t="s">
        <v>185</v>
      </c>
      <c r="G178" s="13"/>
      <c r="H178" s="187" t="s">
        <v>1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163</v>
      </c>
      <c r="AU178" s="187" t="s">
        <v>86</v>
      </c>
      <c r="AV178" s="13" t="s">
        <v>84</v>
      </c>
      <c r="AW178" s="13" t="s">
        <v>32</v>
      </c>
      <c r="AX178" s="13" t="s">
        <v>76</v>
      </c>
      <c r="AY178" s="187" t="s">
        <v>149</v>
      </c>
    </row>
    <row r="179" s="14" customFormat="1">
      <c r="A179" s="14"/>
      <c r="B179" s="193"/>
      <c r="C179" s="14"/>
      <c r="D179" s="186" t="s">
        <v>163</v>
      </c>
      <c r="E179" s="194" t="s">
        <v>1</v>
      </c>
      <c r="F179" s="195" t="s">
        <v>201</v>
      </c>
      <c r="G179" s="14"/>
      <c r="H179" s="196">
        <v>0.13400000000000001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163</v>
      </c>
      <c r="AU179" s="194" t="s">
        <v>86</v>
      </c>
      <c r="AV179" s="14" t="s">
        <v>86</v>
      </c>
      <c r="AW179" s="14" t="s">
        <v>32</v>
      </c>
      <c r="AX179" s="14" t="s">
        <v>76</v>
      </c>
      <c r="AY179" s="194" t="s">
        <v>149</v>
      </c>
    </row>
    <row r="180" s="15" customFormat="1">
      <c r="A180" s="15"/>
      <c r="B180" s="201"/>
      <c r="C180" s="15"/>
      <c r="D180" s="186" t="s">
        <v>163</v>
      </c>
      <c r="E180" s="202" t="s">
        <v>1</v>
      </c>
      <c r="F180" s="203" t="s">
        <v>170</v>
      </c>
      <c r="G180" s="15"/>
      <c r="H180" s="204">
        <v>1.0940000000000001</v>
      </c>
      <c r="I180" s="205"/>
      <c r="J180" s="15"/>
      <c r="K180" s="15"/>
      <c r="L180" s="201"/>
      <c r="M180" s="206"/>
      <c r="N180" s="207"/>
      <c r="O180" s="207"/>
      <c r="P180" s="207"/>
      <c r="Q180" s="207"/>
      <c r="R180" s="207"/>
      <c r="S180" s="207"/>
      <c r="T180" s="20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2" t="s">
        <v>163</v>
      </c>
      <c r="AU180" s="202" t="s">
        <v>86</v>
      </c>
      <c r="AV180" s="15" t="s">
        <v>150</v>
      </c>
      <c r="AW180" s="15" t="s">
        <v>32</v>
      </c>
      <c r="AX180" s="15" t="s">
        <v>76</v>
      </c>
      <c r="AY180" s="202" t="s">
        <v>149</v>
      </c>
    </row>
    <row r="181" s="16" customFormat="1">
      <c r="A181" s="16"/>
      <c r="B181" s="209"/>
      <c r="C181" s="16"/>
      <c r="D181" s="186" t="s">
        <v>163</v>
      </c>
      <c r="E181" s="210" t="s">
        <v>1</v>
      </c>
      <c r="F181" s="211" t="s">
        <v>171</v>
      </c>
      <c r="G181" s="16"/>
      <c r="H181" s="212">
        <v>1.0940000000000001</v>
      </c>
      <c r="I181" s="213"/>
      <c r="J181" s="16"/>
      <c r="K181" s="16"/>
      <c r="L181" s="209"/>
      <c r="M181" s="214"/>
      <c r="N181" s="215"/>
      <c r="O181" s="215"/>
      <c r="P181" s="215"/>
      <c r="Q181" s="215"/>
      <c r="R181" s="215"/>
      <c r="S181" s="215"/>
      <c r="T181" s="2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10" t="s">
        <v>163</v>
      </c>
      <c r="AU181" s="210" t="s">
        <v>86</v>
      </c>
      <c r="AV181" s="16" t="s">
        <v>157</v>
      </c>
      <c r="AW181" s="16" t="s">
        <v>32</v>
      </c>
      <c r="AX181" s="16" t="s">
        <v>84</v>
      </c>
      <c r="AY181" s="210" t="s">
        <v>149</v>
      </c>
    </row>
    <row r="182" s="2" customFormat="1" ht="24.15" customHeight="1">
      <c r="A182" s="38"/>
      <c r="B182" s="171"/>
      <c r="C182" s="172" t="s">
        <v>202</v>
      </c>
      <c r="D182" s="172" t="s">
        <v>152</v>
      </c>
      <c r="E182" s="173" t="s">
        <v>203</v>
      </c>
      <c r="F182" s="174" t="s">
        <v>204</v>
      </c>
      <c r="G182" s="175" t="s">
        <v>205</v>
      </c>
      <c r="H182" s="176">
        <v>3.5699999999999998</v>
      </c>
      <c r="I182" s="177"/>
      <c r="J182" s="178">
        <f>ROUND(I182*H182,2)</f>
        <v>0</v>
      </c>
      <c r="K182" s="174" t="s">
        <v>156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0.23458000000000001</v>
      </c>
      <c r="R182" s="181">
        <f>Q182*H182</f>
        <v>0.83745060000000004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157</v>
      </c>
      <c r="AT182" s="183" t="s">
        <v>152</v>
      </c>
      <c r="AU182" s="183" t="s">
        <v>86</v>
      </c>
      <c r="AY182" s="19" t="s">
        <v>149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157</v>
      </c>
      <c r="BM182" s="183" t="s">
        <v>206</v>
      </c>
    </row>
    <row r="183" s="13" customFormat="1">
      <c r="A183" s="13"/>
      <c r="B183" s="185"/>
      <c r="C183" s="13"/>
      <c r="D183" s="186" t="s">
        <v>163</v>
      </c>
      <c r="E183" s="187" t="s">
        <v>1</v>
      </c>
      <c r="F183" s="188" t="s">
        <v>207</v>
      </c>
      <c r="G183" s="13"/>
      <c r="H183" s="187" t="s">
        <v>1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163</v>
      </c>
      <c r="AU183" s="187" t="s">
        <v>86</v>
      </c>
      <c r="AV183" s="13" t="s">
        <v>84</v>
      </c>
      <c r="AW183" s="13" t="s">
        <v>32</v>
      </c>
      <c r="AX183" s="13" t="s">
        <v>76</v>
      </c>
      <c r="AY183" s="187" t="s">
        <v>149</v>
      </c>
    </row>
    <row r="184" s="13" customFormat="1">
      <c r="A184" s="13"/>
      <c r="B184" s="185"/>
      <c r="C184" s="13"/>
      <c r="D184" s="186" t="s">
        <v>163</v>
      </c>
      <c r="E184" s="187" t="s">
        <v>1</v>
      </c>
      <c r="F184" s="188" t="s">
        <v>176</v>
      </c>
      <c r="G184" s="13"/>
      <c r="H184" s="187" t="s">
        <v>1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163</v>
      </c>
      <c r="AU184" s="187" t="s">
        <v>86</v>
      </c>
      <c r="AV184" s="13" t="s">
        <v>84</v>
      </c>
      <c r="AW184" s="13" t="s">
        <v>32</v>
      </c>
      <c r="AX184" s="13" t="s">
        <v>76</v>
      </c>
      <c r="AY184" s="187" t="s">
        <v>149</v>
      </c>
    </row>
    <row r="185" s="14" customFormat="1">
      <c r="A185" s="14"/>
      <c r="B185" s="193"/>
      <c r="C185" s="14"/>
      <c r="D185" s="186" t="s">
        <v>163</v>
      </c>
      <c r="E185" s="194" t="s">
        <v>1</v>
      </c>
      <c r="F185" s="195" t="s">
        <v>208</v>
      </c>
      <c r="G185" s="14"/>
      <c r="H185" s="196">
        <v>1.8899999999999999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163</v>
      </c>
      <c r="AU185" s="194" t="s">
        <v>86</v>
      </c>
      <c r="AV185" s="14" t="s">
        <v>86</v>
      </c>
      <c r="AW185" s="14" t="s">
        <v>32</v>
      </c>
      <c r="AX185" s="14" t="s">
        <v>76</v>
      </c>
      <c r="AY185" s="194" t="s">
        <v>149</v>
      </c>
    </row>
    <row r="186" s="13" customFormat="1">
      <c r="A186" s="13"/>
      <c r="B186" s="185"/>
      <c r="C186" s="13"/>
      <c r="D186" s="186" t="s">
        <v>163</v>
      </c>
      <c r="E186" s="187" t="s">
        <v>1</v>
      </c>
      <c r="F186" s="188" t="s">
        <v>177</v>
      </c>
      <c r="G186" s="13"/>
      <c r="H186" s="187" t="s">
        <v>1</v>
      </c>
      <c r="I186" s="189"/>
      <c r="J186" s="13"/>
      <c r="K186" s="13"/>
      <c r="L186" s="185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163</v>
      </c>
      <c r="AU186" s="187" t="s">
        <v>86</v>
      </c>
      <c r="AV186" s="13" t="s">
        <v>84</v>
      </c>
      <c r="AW186" s="13" t="s">
        <v>32</v>
      </c>
      <c r="AX186" s="13" t="s">
        <v>76</v>
      </c>
      <c r="AY186" s="187" t="s">
        <v>149</v>
      </c>
    </row>
    <row r="187" s="14" customFormat="1">
      <c r="A187" s="14"/>
      <c r="B187" s="193"/>
      <c r="C187" s="14"/>
      <c r="D187" s="186" t="s">
        <v>163</v>
      </c>
      <c r="E187" s="194" t="s">
        <v>1</v>
      </c>
      <c r="F187" s="195" t="s">
        <v>209</v>
      </c>
      <c r="G187" s="14"/>
      <c r="H187" s="196">
        <v>1.6799999999999999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163</v>
      </c>
      <c r="AU187" s="194" t="s">
        <v>86</v>
      </c>
      <c r="AV187" s="14" t="s">
        <v>86</v>
      </c>
      <c r="AW187" s="14" t="s">
        <v>32</v>
      </c>
      <c r="AX187" s="14" t="s">
        <v>76</v>
      </c>
      <c r="AY187" s="194" t="s">
        <v>149</v>
      </c>
    </row>
    <row r="188" s="15" customFormat="1">
      <c r="A188" s="15"/>
      <c r="B188" s="201"/>
      <c r="C188" s="15"/>
      <c r="D188" s="186" t="s">
        <v>163</v>
      </c>
      <c r="E188" s="202" t="s">
        <v>1</v>
      </c>
      <c r="F188" s="203" t="s">
        <v>170</v>
      </c>
      <c r="G188" s="15"/>
      <c r="H188" s="204">
        <v>3.5699999999999998</v>
      </c>
      <c r="I188" s="205"/>
      <c r="J188" s="15"/>
      <c r="K188" s="15"/>
      <c r="L188" s="201"/>
      <c r="M188" s="206"/>
      <c r="N188" s="207"/>
      <c r="O188" s="207"/>
      <c r="P188" s="207"/>
      <c r="Q188" s="207"/>
      <c r="R188" s="207"/>
      <c r="S188" s="207"/>
      <c r="T188" s="20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2" t="s">
        <v>163</v>
      </c>
      <c r="AU188" s="202" t="s">
        <v>86</v>
      </c>
      <c r="AV188" s="15" t="s">
        <v>150</v>
      </c>
      <c r="AW188" s="15" t="s">
        <v>32</v>
      </c>
      <c r="AX188" s="15" t="s">
        <v>76</v>
      </c>
      <c r="AY188" s="202" t="s">
        <v>149</v>
      </c>
    </row>
    <row r="189" s="16" customFormat="1">
      <c r="A189" s="16"/>
      <c r="B189" s="209"/>
      <c r="C189" s="16"/>
      <c r="D189" s="186" t="s">
        <v>163</v>
      </c>
      <c r="E189" s="210" t="s">
        <v>1</v>
      </c>
      <c r="F189" s="211" t="s">
        <v>171</v>
      </c>
      <c r="G189" s="16"/>
      <c r="H189" s="212">
        <v>3.5699999999999998</v>
      </c>
      <c r="I189" s="213"/>
      <c r="J189" s="16"/>
      <c r="K189" s="16"/>
      <c r="L189" s="209"/>
      <c r="M189" s="214"/>
      <c r="N189" s="215"/>
      <c r="O189" s="215"/>
      <c r="P189" s="215"/>
      <c r="Q189" s="215"/>
      <c r="R189" s="215"/>
      <c r="S189" s="215"/>
      <c r="T189" s="2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10" t="s">
        <v>163</v>
      </c>
      <c r="AU189" s="210" t="s">
        <v>86</v>
      </c>
      <c r="AV189" s="16" t="s">
        <v>157</v>
      </c>
      <c r="AW189" s="16" t="s">
        <v>32</v>
      </c>
      <c r="AX189" s="16" t="s">
        <v>84</v>
      </c>
      <c r="AY189" s="210" t="s">
        <v>149</v>
      </c>
    </row>
    <row r="190" s="2" customFormat="1" ht="24.15" customHeight="1">
      <c r="A190" s="38"/>
      <c r="B190" s="171"/>
      <c r="C190" s="172" t="s">
        <v>178</v>
      </c>
      <c r="D190" s="172" t="s">
        <v>152</v>
      </c>
      <c r="E190" s="173" t="s">
        <v>210</v>
      </c>
      <c r="F190" s="174" t="s">
        <v>211</v>
      </c>
      <c r="G190" s="175" t="s">
        <v>205</v>
      </c>
      <c r="H190" s="176">
        <v>19.074999999999999</v>
      </c>
      <c r="I190" s="177"/>
      <c r="J190" s="178">
        <f>ROUND(I190*H190,2)</f>
        <v>0</v>
      </c>
      <c r="K190" s="174" t="s">
        <v>156</v>
      </c>
      <c r="L190" s="39"/>
      <c r="M190" s="179" t="s">
        <v>1</v>
      </c>
      <c r="N190" s="180" t="s">
        <v>41</v>
      </c>
      <c r="O190" s="77"/>
      <c r="P190" s="181">
        <f>O190*H190</f>
        <v>0</v>
      </c>
      <c r="Q190" s="181">
        <v>0.068479999999999999</v>
      </c>
      <c r="R190" s="181">
        <f>Q190*H190</f>
        <v>1.3062559999999999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157</v>
      </c>
      <c r="AT190" s="183" t="s">
        <v>152</v>
      </c>
      <c r="AU190" s="183" t="s">
        <v>86</v>
      </c>
      <c r="AY190" s="19" t="s">
        <v>149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157</v>
      </c>
      <c r="BM190" s="183" t="s">
        <v>212</v>
      </c>
    </row>
    <row r="191" s="13" customFormat="1">
      <c r="A191" s="13"/>
      <c r="B191" s="185"/>
      <c r="C191" s="13"/>
      <c r="D191" s="186" t="s">
        <v>163</v>
      </c>
      <c r="E191" s="187" t="s">
        <v>1</v>
      </c>
      <c r="F191" s="188" t="s">
        <v>213</v>
      </c>
      <c r="G191" s="13"/>
      <c r="H191" s="187" t="s">
        <v>1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163</v>
      </c>
      <c r="AU191" s="187" t="s">
        <v>86</v>
      </c>
      <c r="AV191" s="13" t="s">
        <v>84</v>
      </c>
      <c r="AW191" s="13" t="s">
        <v>32</v>
      </c>
      <c r="AX191" s="13" t="s">
        <v>76</v>
      </c>
      <c r="AY191" s="187" t="s">
        <v>149</v>
      </c>
    </row>
    <row r="192" s="13" customFormat="1">
      <c r="A192" s="13"/>
      <c r="B192" s="185"/>
      <c r="C192" s="13"/>
      <c r="D192" s="186" t="s">
        <v>163</v>
      </c>
      <c r="E192" s="187" t="s">
        <v>1</v>
      </c>
      <c r="F192" s="188" t="s">
        <v>177</v>
      </c>
      <c r="G192" s="13"/>
      <c r="H192" s="187" t="s">
        <v>1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163</v>
      </c>
      <c r="AU192" s="187" t="s">
        <v>86</v>
      </c>
      <c r="AV192" s="13" t="s">
        <v>84</v>
      </c>
      <c r="AW192" s="13" t="s">
        <v>32</v>
      </c>
      <c r="AX192" s="13" t="s">
        <v>76</v>
      </c>
      <c r="AY192" s="187" t="s">
        <v>149</v>
      </c>
    </row>
    <row r="193" s="14" customFormat="1">
      <c r="A193" s="14"/>
      <c r="B193" s="193"/>
      <c r="C193" s="14"/>
      <c r="D193" s="186" t="s">
        <v>163</v>
      </c>
      <c r="E193" s="194" t="s">
        <v>1</v>
      </c>
      <c r="F193" s="195" t="s">
        <v>214</v>
      </c>
      <c r="G193" s="14"/>
      <c r="H193" s="196">
        <v>5.5999999999999996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163</v>
      </c>
      <c r="AU193" s="194" t="s">
        <v>86</v>
      </c>
      <c r="AV193" s="14" t="s">
        <v>86</v>
      </c>
      <c r="AW193" s="14" t="s">
        <v>32</v>
      </c>
      <c r="AX193" s="14" t="s">
        <v>76</v>
      </c>
      <c r="AY193" s="194" t="s">
        <v>149</v>
      </c>
    </row>
    <row r="194" s="14" customFormat="1">
      <c r="A194" s="14"/>
      <c r="B194" s="193"/>
      <c r="C194" s="14"/>
      <c r="D194" s="186" t="s">
        <v>163</v>
      </c>
      <c r="E194" s="194" t="s">
        <v>1</v>
      </c>
      <c r="F194" s="195" t="s">
        <v>215</v>
      </c>
      <c r="G194" s="14"/>
      <c r="H194" s="196">
        <v>13.475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163</v>
      </c>
      <c r="AU194" s="194" t="s">
        <v>86</v>
      </c>
      <c r="AV194" s="14" t="s">
        <v>86</v>
      </c>
      <c r="AW194" s="14" t="s">
        <v>32</v>
      </c>
      <c r="AX194" s="14" t="s">
        <v>76</v>
      </c>
      <c r="AY194" s="194" t="s">
        <v>149</v>
      </c>
    </row>
    <row r="195" s="15" customFormat="1">
      <c r="A195" s="15"/>
      <c r="B195" s="201"/>
      <c r="C195" s="15"/>
      <c r="D195" s="186" t="s">
        <v>163</v>
      </c>
      <c r="E195" s="202" t="s">
        <v>1</v>
      </c>
      <c r="F195" s="203" t="s">
        <v>170</v>
      </c>
      <c r="G195" s="15"/>
      <c r="H195" s="204">
        <v>19.074999999999999</v>
      </c>
      <c r="I195" s="205"/>
      <c r="J195" s="15"/>
      <c r="K195" s="15"/>
      <c r="L195" s="201"/>
      <c r="M195" s="206"/>
      <c r="N195" s="207"/>
      <c r="O195" s="207"/>
      <c r="P195" s="207"/>
      <c r="Q195" s="207"/>
      <c r="R195" s="207"/>
      <c r="S195" s="207"/>
      <c r="T195" s="20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2" t="s">
        <v>163</v>
      </c>
      <c r="AU195" s="202" t="s">
        <v>86</v>
      </c>
      <c r="AV195" s="15" t="s">
        <v>150</v>
      </c>
      <c r="AW195" s="15" t="s">
        <v>32</v>
      </c>
      <c r="AX195" s="15" t="s">
        <v>76</v>
      </c>
      <c r="AY195" s="202" t="s">
        <v>149</v>
      </c>
    </row>
    <row r="196" s="16" customFormat="1">
      <c r="A196" s="16"/>
      <c r="B196" s="209"/>
      <c r="C196" s="16"/>
      <c r="D196" s="186" t="s">
        <v>163</v>
      </c>
      <c r="E196" s="210" t="s">
        <v>1</v>
      </c>
      <c r="F196" s="211" t="s">
        <v>171</v>
      </c>
      <c r="G196" s="16"/>
      <c r="H196" s="212">
        <v>19.074999999999999</v>
      </c>
      <c r="I196" s="213"/>
      <c r="J196" s="16"/>
      <c r="K196" s="16"/>
      <c r="L196" s="209"/>
      <c r="M196" s="214"/>
      <c r="N196" s="215"/>
      <c r="O196" s="215"/>
      <c r="P196" s="215"/>
      <c r="Q196" s="215"/>
      <c r="R196" s="215"/>
      <c r="S196" s="215"/>
      <c r="T196" s="2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10" t="s">
        <v>163</v>
      </c>
      <c r="AU196" s="210" t="s">
        <v>86</v>
      </c>
      <c r="AV196" s="16" t="s">
        <v>157</v>
      </c>
      <c r="AW196" s="16" t="s">
        <v>32</v>
      </c>
      <c r="AX196" s="16" t="s">
        <v>84</v>
      </c>
      <c r="AY196" s="210" t="s">
        <v>149</v>
      </c>
    </row>
    <row r="197" s="2" customFormat="1" ht="24.15" customHeight="1">
      <c r="A197" s="38"/>
      <c r="B197" s="171"/>
      <c r="C197" s="172" t="s">
        <v>216</v>
      </c>
      <c r="D197" s="172" t="s">
        <v>152</v>
      </c>
      <c r="E197" s="173" t="s">
        <v>217</v>
      </c>
      <c r="F197" s="174" t="s">
        <v>218</v>
      </c>
      <c r="G197" s="175" t="s">
        <v>205</v>
      </c>
      <c r="H197" s="176">
        <v>77.875</v>
      </c>
      <c r="I197" s="177"/>
      <c r="J197" s="178">
        <f>ROUND(I197*H197,2)</f>
        <v>0</v>
      </c>
      <c r="K197" s="174" t="s">
        <v>156</v>
      </c>
      <c r="L197" s="39"/>
      <c r="M197" s="179" t="s">
        <v>1</v>
      </c>
      <c r="N197" s="180" t="s">
        <v>41</v>
      </c>
      <c r="O197" s="77"/>
      <c r="P197" s="181">
        <f>O197*H197</f>
        <v>0</v>
      </c>
      <c r="Q197" s="181">
        <v>0.11396000000000001</v>
      </c>
      <c r="R197" s="181">
        <f>Q197*H197</f>
        <v>8.8746349999999996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157</v>
      </c>
      <c r="AT197" s="183" t="s">
        <v>152</v>
      </c>
      <c r="AU197" s="183" t="s">
        <v>86</v>
      </c>
      <c r="AY197" s="19" t="s">
        <v>149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84</v>
      </c>
      <c r="BK197" s="184">
        <f>ROUND(I197*H197,2)</f>
        <v>0</v>
      </c>
      <c r="BL197" s="19" t="s">
        <v>157</v>
      </c>
      <c r="BM197" s="183" t="s">
        <v>219</v>
      </c>
    </row>
    <row r="198" s="13" customFormat="1">
      <c r="A198" s="13"/>
      <c r="B198" s="185"/>
      <c r="C198" s="13"/>
      <c r="D198" s="186" t="s">
        <v>163</v>
      </c>
      <c r="E198" s="187" t="s">
        <v>1</v>
      </c>
      <c r="F198" s="188" t="s">
        <v>220</v>
      </c>
      <c r="G198" s="13"/>
      <c r="H198" s="187" t="s">
        <v>1</v>
      </c>
      <c r="I198" s="189"/>
      <c r="J198" s="13"/>
      <c r="K198" s="13"/>
      <c r="L198" s="185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163</v>
      </c>
      <c r="AU198" s="187" t="s">
        <v>86</v>
      </c>
      <c r="AV198" s="13" t="s">
        <v>84</v>
      </c>
      <c r="AW198" s="13" t="s">
        <v>32</v>
      </c>
      <c r="AX198" s="13" t="s">
        <v>76</v>
      </c>
      <c r="AY198" s="187" t="s">
        <v>149</v>
      </c>
    </row>
    <row r="199" s="13" customFormat="1">
      <c r="A199" s="13"/>
      <c r="B199" s="185"/>
      <c r="C199" s="13"/>
      <c r="D199" s="186" t="s">
        <v>163</v>
      </c>
      <c r="E199" s="187" t="s">
        <v>1</v>
      </c>
      <c r="F199" s="188" t="s">
        <v>177</v>
      </c>
      <c r="G199" s="13"/>
      <c r="H199" s="187" t="s">
        <v>1</v>
      </c>
      <c r="I199" s="189"/>
      <c r="J199" s="13"/>
      <c r="K199" s="13"/>
      <c r="L199" s="185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163</v>
      </c>
      <c r="AU199" s="187" t="s">
        <v>86</v>
      </c>
      <c r="AV199" s="13" t="s">
        <v>84</v>
      </c>
      <c r="AW199" s="13" t="s">
        <v>32</v>
      </c>
      <c r="AX199" s="13" t="s">
        <v>76</v>
      </c>
      <c r="AY199" s="187" t="s">
        <v>149</v>
      </c>
    </row>
    <row r="200" s="14" customFormat="1">
      <c r="A200" s="14"/>
      <c r="B200" s="193"/>
      <c r="C200" s="14"/>
      <c r="D200" s="186" t="s">
        <v>163</v>
      </c>
      <c r="E200" s="194" t="s">
        <v>1</v>
      </c>
      <c r="F200" s="195" t="s">
        <v>221</v>
      </c>
      <c r="G200" s="14"/>
      <c r="H200" s="196">
        <v>46.375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163</v>
      </c>
      <c r="AU200" s="194" t="s">
        <v>86</v>
      </c>
      <c r="AV200" s="14" t="s">
        <v>86</v>
      </c>
      <c r="AW200" s="14" t="s">
        <v>32</v>
      </c>
      <c r="AX200" s="14" t="s">
        <v>76</v>
      </c>
      <c r="AY200" s="194" t="s">
        <v>149</v>
      </c>
    </row>
    <row r="201" s="14" customFormat="1">
      <c r="A201" s="14"/>
      <c r="B201" s="193"/>
      <c r="C201" s="14"/>
      <c r="D201" s="186" t="s">
        <v>163</v>
      </c>
      <c r="E201" s="194" t="s">
        <v>1</v>
      </c>
      <c r="F201" s="195" t="s">
        <v>222</v>
      </c>
      <c r="G201" s="14"/>
      <c r="H201" s="196">
        <v>17.5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163</v>
      </c>
      <c r="AU201" s="194" t="s">
        <v>86</v>
      </c>
      <c r="AV201" s="14" t="s">
        <v>86</v>
      </c>
      <c r="AW201" s="14" t="s">
        <v>32</v>
      </c>
      <c r="AX201" s="14" t="s">
        <v>76</v>
      </c>
      <c r="AY201" s="194" t="s">
        <v>149</v>
      </c>
    </row>
    <row r="202" s="14" customFormat="1">
      <c r="A202" s="14"/>
      <c r="B202" s="193"/>
      <c r="C202" s="14"/>
      <c r="D202" s="186" t="s">
        <v>163</v>
      </c>
      <c r="E202" s="194" t="s">
        <v>1</v>
      </c>
      <c r="F202" s="195" t="s">
        <v>223</v>
      </c>
      <c r="G202" s="14"/>
      <c r="H202" s="196">
        <v>14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163</v>
      </c>
      <c r="AU202" s="194" t="s">
        <v>86</v>
      </c>
      <c r="AV202" s="14" t="s">
        <v>86</v>
      </c>
      <c r="AW202" s="14" t="s">
        <v>32</v>
      </c>
      <c r="AX202" s="14" t="s">
        <v>76</v>
      </c>
      <c r="AY202" s="194" t="s">
        <v>149</v>
      </c>
    </row>
    <row r="203" s="15" customFormat="1">
      <c r="A203" s="15"/>
      <c r="B203" s="201"/>
      <c r="C203" s="15"/>
      <c r="D203" s="186" t="s">
        <v>163</v>
      </c>
      <c r="E203" s="202" t="s">
        <v>1</v>
      </c>
      <c r="F203" s="203" t="s">
        <v>170</v>
      </c>
      <c r="G203" s="15"/>
      <c r="H203" s="204">
        <v>77.875</v>
      </c>
      <c r="I203" s="205"/>
      <c r="J203" s="15"/>
      <c r="K203" s="15"/>
      <c r="L203" s="201"/>
      <c r="M203" s="206"/>
      <c r="N203" s="207"/>
      <c r="O203" s="207"/>
      <c r="P203" s="207"/>
      <c r="Q203" s="207"/>
      <c r="R203" s="207"/>
      <c r="S203" s="207"/>
      <c r="T203" s="20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2" t="s">
        <v>163</v>
      </c>
      <c r="AU203" s="202" t="s">
        <v>86</v>
      </c>
      <c r="AV203" s="15" t="s">
        <v>150</v>
      </c>
      <c r="AW203" s="15" t="s">
        <v>32</v>
      </c>
      <c r="AX203" s="15" t="s">
        <v>76</v>
      </c>
      <c r="AY203" s="202" t="s">
        <v>149</v>
      </c>
    </row>
    <row r="204" s="16" customFormat="1">
      <c r="A204" s="16"/>
      <c r="B204" s="209"/>
      <c r="C204" s="16"/>
      <c r="D204" s="186" t="s">
        <v>163</v>
      </c>
      <c r="E204" s="210" t="s">
        <v>1</v>
      </c>
      <c r="F204" s="211" t="s">
        <v>171</v>
      </c>
      <c r="G204" s="16"/>
      <c r="H204" s="212">
        <v>77.875</v>
      </c>
      <c r="I204" s="213"/>
      <c r="J204" s="16"/>
      <c r="K204" s="16"/>
      <c r="L204" s="209"/>
      <c r="M204" s="214"/>
      <c r="N204" s="215"/>
      <c r="O204" s="215"/>
      <c r="P204" s="215"/>
      <c r="Q204" s="215"/>
      <c r="R204" s="215"/>
      <c r="S204" s="215"/>
      <c r="T204" s="2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10" t="s">
        <v>163</v>
      </c>
      <c r="AU204" s="210" t="s">
        <v>86</v>
      </c>
      <c r="AV204" s="16" t="s">
        <v>157</v>
      </c>
      <c r="AW204" s="16" t="s">
        <v>32</v>
      </c>
      <c r="AX204" s="16" t="s">
        <v>84</v>
      </c>
      <c r="AY204" s="210" t="s">
        <v>149</v>
      </c>
    </row>
    <row r="205" s="2" customFormat="1" ht="24.15" customHeight="1">
      <c r="A205" s="38"/>
      <c r="B205" s="171"/>
      <c r="C205" s="172" t="s">
        <v>224</v>
      </c>
      <c r="D205" s="172" t="s">
        <v>152</v>
      </c>
      <c r="E205" s="173" t="s">
        <v>225</v>
      </c>
      <c r="F205" s="174" t="s">
        <v>226</v>
      </c>
      <c r="G205" s="175" t="s">
        <v>227</v>
      </c>
      <c r="H205" s="176">
        <v>27.699999999999999</v>
      </c>
      <c r="I205" s="177"/>
      <c r="J205" s="178">
        <f>ROUND(I205*H205,2)</f>
        <v>0</v>
      </c>
      <c r="K205" s="174" t="s">
        <v>156</v>
      </c>
      <c r="L205" s="39"/>
      <c r="M205" s="179" t="s">
        <v>1</v>
      </c>
      <c r="N205" s="180" t="s">
        <v>41</v>
      </c>
      <c r="O205" s="77"/>
      <c r="P205" s="181">
        <f>O205*H205</f>
        <v>0</v>
      </c>
      <c r="Q205" s="181">
        <v>0.00012</v>
      </c>
      <c r="R205" s="181">
        <f>Q205*H205</f>
        <v>0.0033240000000000001</v>
      </c>
      <c r="S205" s="181">
        <v>0</v>
      </c>
      <c r="T205" s="18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3" t="s">
        <v>157</v>
      </c>
      <c r="AT205" s="183" t="s">
        <v>152</v>
      </c>
      <c r="AU205" s="183" t="s">
        <v>86</v>
      </c>
      <c r="AY205" s="19" t="s">
        <v>149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9" t="s">
        <v>84</v>
      </c>
      <c r="BK205" s="184">
        <f>ROUND(I205*H205,2)</f>
        <v>0</v>
      </c>
      <c r="BL205" s="19" t="s">
        <v>157</v>
      </c>
      <c r="BM205" s="183" t="s">
        <v>228</v>
      </c>
    </row>
    <row r="206" s="13" customFormat="1">
      <c r="A206" s="13"/>
      <c r="B206" s="185"/>
      <c r="C206" s="13"/>
      <c r="D206" s="186" t="s">
        <v>163</v>
      </c>
      <c r="E206" s="187" t="s">
        <v>1</v>
      </c>
      <c r="F206" s="188" t="s">
        <v>213</v>
      </c>
      <c r="G206" s="13"/>
      <c r="H206" s="187" t="s">
        <v>1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163</v>
      </c>
      <c r="AU206" s="187" t="s">
        <v>86</v>
      </c>
      <c r="AV206" s="13" t="s">
        <v>84</v>
      </c>
      <c r="AW206" s="13" t="s">
        <v>32</v>
      </c>
      <c r="AX206" s="13" t="s">
        <v>76</v>
      </c>
      <c r="AY206" s="187" t="s">
        <v>149</v>
      </c>
    </row>
    <row r="207" s="13" customFormat="1">
      <c r="A207" s="13"/>
      <c r="B207" s="185"/>
      <c r="C207" s="13"/>
      <c r="D207" s="186" t="s">
        <v>163</v>
      </c>
      <c r="E207" s="187" t="s">
        <v>1</v>
      </c>
      <c r="F207" s="188" t="s">
        <v>177</v>
      </c>
      <c r="G207" s="13"/>
      <c r="H207" s="187" t="s">
        <v>1</v>
      </c>
      <c r="I207" s="189"/>
      <c r="J207" s="13"/>
      <c r="K207" s="13"/>
      <c r="L207" s="185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163</v>
      </c>
      <c r="AU207" s="187" t="s">
        <v>86</v>
      </c>
      <c r="AV207" s="13" t="s">
        <v>84</v>
      </c>
      <c r="AW207" s="13" t="s">
        <v>32</v>
      </c>
      <c r="AX207" s="13" t="s">
        <v>76</v>
      </c>
      <c r="AY207" s="187" t="s">
        <v>149</v>
      </c>
    </row>
    <row r="208" s="14" customFormat="1">
      <c r="A208" s="14"/>
      <c r="B208" s="193"/>
      <c r="C208" s="14"/>
      <c r="D208" s="186" t="s">
        <v>163</v>
      </c>
      <c r="E208" s="194" t="s">
        <v>1</v>
      </c>
      <c r="F208" s="195" t="s">
        <v>229</v>
      </c>
      <c r="G208" s="14"/>
      <c r="H208" s="196">
        <v>1.6000000000000001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163</v>
      </c>
      <c r="AU208" s="194" t="s">
        <v>86</v>
      </c>
      <c r="AV208" s="14" t="s">
        <v>86</v>
      </c>
      <c r="AW208" s="14" t="s">
        <v>32</v>
      </c>
      <c r="AX208" s="14" t="s">
        <v>76</v>
      </c>
      <c r="AY208" s="194" t="s">
        <v>149</v>
      </c>
    </row>
    <row r="209" s="14" customFormat="1">
      <c r="A209" s="14"/>
      <c r="B209" s="193"/>
      <c r="C209" s="14"/>
      <c r="D209" s="186" t="s">
        <v>163</v>
      </c>
      <c r="E209" s="194" t="s">
        <v>1</v>
      </c>
      <c r="F209" s="195" t="s">
        <v>230</v>
      </c>
      <c r="G209" s="14"/>
      <c r="H209" s="196">
        <v>3.8500000000000001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163</v>
      </c>
      <c r="AU209" s="194" t="s">
        <v>86</v>
      </c>
      <c r="AV209" s="14" t="s">
        <v>86</v>
      </c>
      <c r="AW209" s="14" t="s">
        <v>32</v>
      </c>
      <c r="AX209" s="14" t="s">
        <v>76</v>
      </c>
      <c r="AY209" s="194" t="s">
        <v>149</v>
      </c>
    </row>
    <row r="210" s="13" customFormat="1">
      <c r="A210" s="13"/>
      <c r="B210" s="185"/>
      <c r="C210" s="13"/>
      <c r="D210" s="186" t="s">
        <v>163</v>
      </c>
      <c r="E210" s="187" t="s">
        <v>1</v>
      </c>
      <c r="F210" s="188" t="s">
        <v>220</v>
      </c>
      <c r="G210" s="13"/>
      <c r="H210" s="187" t="s">
        <v>1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163</v>
      </c>
      <c r="AU210" s="187" t="s">
        <v>86</v>
      </c>
      <c r="AV210" s="13" t="s">
        <v>84</v>
      </c>
      <c r="AW210" s="13" t="s">
        <v>32</v>
      </c>
      <c r="AX210" s="13" t="s">
        <v>76</v>
      </c>
      <c r="AY210" s="187" t="s">
        <v>149</v>
      </c>
    </row>
    <row r="211" s="13" customFormat="1">
      <c r="A211" s="13"/>
      <c r="B211" s="185"/>
      <c r="C211" s="13"/>
      <c r="D211" s="186" t="s">
        <v>163</v>
      </c>
      <c r="E211" s="187" t="s">
        <v>1</v>
      </c>
      <c r="F211" s="188" t="s">
        <v>177</v>
      </c>
      <c r="G211" s="13"/>
      <c r="H211" s="187" t="s">
        <v>1</v>
      </c>
      <c r="I211" s="189"/>
      <c r="J211" s="13"/>
      <c r="K211" s="13"/>
      <c r="L211" s="185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163</v>
      </c>
      <c r="AU211" s="187" t="s">
        <v>86</v>
      </c>
      <c r="AV211" s="13" t="s">
        <v>84</v>
      </c>
      <c r="AW211" s="13" t="s">
        <v>32</v>
      </c>
      <c r="AX211" s="13" t="s">
        <v>76</v>
      </c>
      <c r="AY211" s="187" t="s">
        <v>149</v>
      </c>
    </row>
    <row r="212" s="14" customFormat="1">
      <c r="A212" s="14"/>
      <c r="B212" s="193"/>
      <c r="C212" s="14"/>
      <c r="D212" s="186" t="s">
        <v>163</v>
      </c>
      <c r="E212" s="194" t="s">
        <v>1</v>
      </c>
      <c r="F212" s="195" t="s">
        <v>231</v>
      </c>
      <c r="G212" s="14"/>
      <c r="H212" s="196">
        <v>13.25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163</v>
      </c>
      <c r="AU212" s="194" t="s">
        <v>86</v>
      </c>
      <c r="AV212" s="14" t="s">
        <v>86</v>
      </c>
      <c r="AW212" s="14" t="s">
        <v>32</v>
      </c>
      <c r="AX212" s="14" t="s">
        <v>76</v>
      </c>
      <c r="AY212" s="194" t="s">
        <v>149</v>
      </c>
    </row>
    <row r="213" s="14" customFormat="1">
      <c r="A213" s="14"/>
      <c r="B213" s="193"/>
      <c r="C213" s="14"/>
      <c r="D213" s="186" t="s">
        <v>163</v>
      </c>
      <c r="E213" s="194" t="s">
        <v>1</v>
      </c>
      <c r="F213" s="195" t="s">
        <v>189</v>
      </c>
      <c r="G213" s="14"/>
      <c r="H213" s="196">
        <v>5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163</v>
      </c>
      <c r="AU213" s="194" t="s">
        <v>86</v>
      </c>
      <c r="AV213" s="14" t="s">
        <v>86</v>
      </c>
      <c r="AW213" s="14" t="s">
        <v>32</v>
      </c>
      <c r="AX213" s="14" t="s">
        <v>76</v>
      </c>
      <c r="AY213" s="194" t="s">
        <v>149</v>
      </c>
    </row>
    <row r="214" s="14" customFormat="1">
      <c r="A214" s="14"/>
      <c r="B214" s="193"/>
      <c r="C214" s="14"/>
      <c r="D214" s="186" t="s">
        <v>163</v>
      </c>
      <c r="E214" s="194" t="s">
        <v>1</v>
      </c>
      <c r="F214" s="195" t="s">
        <v>157</v>
      </c>
      <c r="G214" s="14"/>
      <c r="H214" s="196">
        <v>4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163</v>
      </c>
      <c r="AU214" s="194" t="s">
        <v>86</v>
      </c>
      <c r="AV214" s="14" t="s">
        <v>86</v>
      </c>
      <c r="AW214" s="14" t="s">
        <v>32</v>
      </c>
      <c r="AX214" s="14" t="s">
        <v>76</v>
      </c>
      <c r="AY214" s="194" t="s">
        <v>149</v>
      </c>
    </row>
    <row r="215" s="15" customFormat="1">
      <c r="A215" s="15"/>
      <c r="B215" s="201"/>
      <c r="C215" s="15"/>
      <c r="D215" s="186" t="s">
        <v>163</v>
      </c>
      <c r="E215" s="202" t="s">
        <v>1</v>
      </c>
      <c r="F215" s="203" t="s">
        <v>170</v>
      </c>
      <c r="G215" s="15"/>
      <c r="H215" s="204">
        <v>27.699999999999999</v>
      </c>
      <c r="I215" s="205"/>
      <c r="J215" s="15"/>
      <c r="K215" s="15"/>
      <c r="L215" s="201"/>
      <c r="M215" s="206"/>
      <c r="N215" s="207"/>
      <c r="O215" s="207"/>
      <c r="P215" s="207"/>
      <c r="Q215" s="207"/>
      <c r="R215" s="207"/>
      <c r="S215" s="207"/>
      <c r="T215" s="2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2" t="s">
        <v>163</v>
      </c>
      <c r="AU215" s="202" t="s">
        <v>86</v>
      </c>
      <c r="AV215" s="15" t="s">
        <v>150</v>
      </c>
      <c r="AW215" s="15" t="s">
        <v>32</v>
      </c>
      <c r="AX215" s="15" t="s">
        <v>76</v>
      </c>
      <c r="AY215" s="202" t="s">
        <v>149</v>
      </c>
    </row>
    <row r="216" s="16" customFormat="1">
      <c r="A216" s="16"/>
      <c r="B216" s="209"/>
      <c r="C216" s="16"/>
      <c r="D216" s="186" t="s">
        <v>163</v>
      </c>
      <c r="E216" s="210" t="s">
        <v>1</v>
      </c>
      <c r="F216" s="211" t="s">
        <v>171</v>
      </c>
      <c r="G216" s="16"/>
      <c r="H216" s="212">
        <v>27.699999999999999</v>
      </c>
      <c r="I216" s="213"/>
      <c r="J216" s="16"/>
      <c r="K216" s="16"/>
      <c r="L216" s="209"/>
      <c r="M216" s="214"/>
      <c r="N216" s="215"/>
      <c r="O216" s="215"/>
      <c r="P216" s="215"/>
      <c r="Q216" s="215"/>
      <c r="R216" s="215"/>
      <c r="S216" s="215"/>
      <c r="T216" s="2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10" t="s">
        <v>163</v>
      </c>
      <c r="AU216" s="210" t="s">
        <v>86</v>
      </c>
      <c r="AV216" s="16" t="s">
        <v>157</v>
      </c>
      <c r="AW216" s="16" t="s">
        <v>32</v>
      </c>
      <c r="AX216" s="16" t="s">
        <v>84</v>
      </c>
      <c r="AY216" s="210" t="s">
        <v>149</v>
      </c>
    </row>
    <row r="217" s="2" customFormat="1" ht="24.15" customHeight="1">
      <c r="A217" s="38"/>
      <c r="B217" s="171"/>
      <c r="C217" s="172" t="s">
        <v>232</v>
      </c>
      <c r="D217" s="172" t="s">
        <v>152</v>
      </c>
      <c r="E217" s="173" t="s">
        <v>233</v>
      </c>
      <c r="F217" s="174" t="s">
        <v>234</v>
      </c>
      <c r="G217" s="175" t="s">
        <v>227</v>
      </c>
      <c r="H217" s="176">
        <v>56</v>
      </c>
      <c r="I217" s="177"/>
      <c r="J217" s="178">
        <f>ROUND(I217*H217,2)</f>
        <v>0</v>
      </c>
      <c r="K217" s="174" t="s">
        <v>156</v>
      </c>
      <c r="L217" s="39"/>
      <c r="M217" s="179" t="s">
        <v>1</v>
      </c>
      <c r="N217" s="180" t="s">
        <v>41</v>
      </c>
      <c r="O217" s="77"/>
      <c r="P217" s="181">
        <f>O217*H217</f>
        <v>0</v>
      </c>
      <c r="Q217" s="181">
        <v>0.00012999999999999999</v>
      </c>
      <c r="R217" s="181">
        <f>Q217*H217</f>
        <v>0.0072799999999999991</v>
      </c>
      <c r="S217" s="181">
        <v>0</v>
      </c>
      <c r="T217" s="18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3" t="s">
        <v>157</v>
      </c>
      <c r="AT217" s="183" t="s">
        <v>152</v>
      </c>
      <c r="AU217" s="183" t="s">
        <v>86</v>
      </c>
      <c r="AY217" s="19" t="s">
        <v>149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84</v>
      </c>
      <c r="BK217" s="184">
        <f>ROUND(I217*H217,2)</f>
        <v>0</v>
      </c>
      <c r="BL217" s="19" t="s">
        <v>157</v>
      </c>
      <c r="BM217" s="183" t="s">
        <v>235</v>
      </c>
    </row>
    <row r="218" s="13" customFormat="1">
      <c r="A218" s="13"/>
      <c r="B218" s="185"/>
      <c r="C218" s="13"/>
      <c r="D218" s="186" t="s">
        <v>163</v>
      </c>
      <c r="E218" s="187" t="s">
        <v>1</v>
      </c>
      <c r="F218" s="188" t="s">
        <v>236</v>
      </c>
      <c r="G218" s="13"/>
      <c r="H218" s="187" t="s">
        <v>1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163</v>
      </c>
      <c r="AU218" s="187" t="s">
        <v>86</v>
      </c>
      <c r="AV218" s="13" t="s">
        <v>84</v>
      </c>
      <c r="AW218" s="13" t="s">
        <v>32</v>
      </c>
      <c r="AX218" s="13" t="s">
        <v>76</v>
      </c>
      <c r="AY218" s="187" t="s">
        <v>149</v>
      </c>
    </row>
    <row r="219" s="13" customFormat="1">
      <c r="A219" s="13"/>
      <c r="B219" s="185"/>
      <c r="C219" s="13"/>
      <c r="D219" s="186" t="s">
        <v>163</v>
      </c>
      <c r="E219" s="187" t="s">
        <v>1</v>
      </c>
      <c r="F219" s="188" t="s">
        <v>213</v>
      </c>
      <c r="G219" s="13"/>
      <c r="H219" s="187" t="s">
        <v>1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163</v>
      </c>
      <c r="AU219" s="187" t="s">
        <v>86</v>
      </c>
      <c r="AV219" s="13" t="s">
        <v>84</v>
      </c>
      <c r="AW219" s="13" t="s">
        <v>32</v>
      </c>
      <c r="AX219" s="13" t="s">
        <v>76</v>
      </c>
      <c r="AY219" s="187" t="s">
        <v>149</v>
      </c>
    </row>
    <row r="220" s="13" customFormat="1">
      <c r="A220" s="13"/>
      <c r="B220" s="185"/>
      <c r="C220" s="13"/>
      <c r="D220" s="186" t="s">
        <v>163</v>
      </c>
      <c r="E220" s="187" t="s">
        <v>1</v>
      </c>
      <c r="F220" s="188" t="s">
        <v>177</v>
      </c>
      <c r="G220" s="13"/>
      <c r="H220" s="187" t="s">
        <v>1</v>
      </c>
      <c r="I220" s="189"/>
      <c r="J220" s="13"/>
      <c r="K220" s="13"/>
      <c r="L220" s="185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163</v>
      </c>
      <c r="AU220" s="187" t="s">
        <v>86</v>
      </c>
      <c r="AV220" s="13" t="s">
        <v>84</v>
      </c>
      <c r="AW220" s="13" t="s">
        <v>32</v>
      </c>
      <c r="AX220" s="13" t="s">
        <v>76</v>
      </c>
      <c r="AY220" s="187" t="s">
        <v>149</v>
      </c>
    </row>
    <row r="221" s="14" customFormat="1">
      <c r="A221" s="14"/>
      <c r="B221" s="193"/>
      <c r="C221" s="14"/>
      <c r="D221" s="186" t="s">
        <v>163</v>
      </c>
      <c r="E221" s="194" t="s">
        <v>1</v>
      </c>
      <c r="F221" s="195" t="s">
        <v>237</v>
      </c>
      <c r="G221" s="14"/>
      <c r="H221" s="196">
        <v>7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163</v>
      </c>
      <c r="AU221" s="194" t="s">
        <v>86</v>
      </c>
      <c r="AV221" s="14" t="s">
        <v>86</v>
      </c>
      <c r="AW221" s="14" t="s">
        <v>32</v>
      </c>
      <c r="AX221" s="14" t="s">
        <v>76</v>
      </c>
      <c r="AY221" s="194" t="s">
        <v>149</v>
      </c>
    </row>
    <row r="222" s="14" customFormat="1">
      <c r="A222" s="14"/>
      <c r="B222" s="193"/>
      <c r="C222" s="14"/>
      <c r="D222" s="186" t="s">
        <v>163</v>
      </c>
      <c r="E222" s="194" t="s">
        <v>1</v>
      </c>
      <c r="F222" s="195" t="s">
        <v>223</v>
      </c>
      <c r="G222" s="14"/>
      <c r="H222" s="196">
        <v>14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163</v>
      </c>
      <c r="AU222" s="194" t="s">
        <v>86</v>
      </c>
      <c r="AV222" s="14" t="s">
        <v>86</v>
      </c>
      <c r="AW222" s="14" t="s">
        <v>32</v>
      </c>
      <c r="AX222" s="14" t="s">
        <v>76</v>
      </c>
      <c r="AY222" s="194" t="s">
        <v>149</v>
      </c>
    </row>
    <row r="223" s="15" customFormat="1">
      <c r="A223" s="15"/>
      <c r="B223" s="201"/>
      <c r="C223" s="15"/>
      <c r="D223" s="186" t="s">
        <v>163</v>
      </c>
      <c r="E223" s="202" t="s">
        <v>1</v>
      </c>
      <c r="F223" s="203" t="s">
        <v>170</v>
      </c>
      <c r="G223" s="15"/>
      <c r="H223" s="204">
        <v>21</v>
      </c>
      <c r="I223" s="205"/>
      <c r="J223" s="15"/>
      <c r="K223" s="15"/>
      <c r="L223" s="201"/>
      <c r="M223" s="206"/>
      <c r="N223" s="207"/>
      <c r="O223" s="207"/>
      <c r="P223" s="207"/>
      <c r="Q223" s="207"/>
      <c r="R223" s="207"/>
      <c r="S223" s="207"/>
      <c r="T223" s="20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2" t="s">
        <v>163</v>
      </c>
      <c r="AU223" s="202" t="s">
        <v>86</v>
      </c>
      <c r="AV223" s="15" t="s">
        <v>150</v>
      </c>
      <c r="AW223" s="15" t="s">
        <v>32</v>
      </c>
      <c r="AX223" s="15" t="s">
        <v>76</v>
      </c>
      <c r="AY223" s="202" t="s">
        <v>149</v>
      </c>
    </row>
    <row r="224" s="14" customFormat="1">
      <c r="A224" s="14"/>
      <c r="B224" s="193"/>
      <c r="C224" s="14"/>
      <c r="D224" s="186" t="s">
        <v>163</v>
      </c>
      <c r="E224" s="194" t="s">
        <v>1</v>
      </c>
      <c r="F224" s="195" t="s">
        <v>238</v>
      </c>
      <c r="G224" s="14"/>
      <c r="H224" s="196">
        <v>28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163</v>
      </c>
      <c r="AU224" s="194" t="s">
        <v>86</v>
      </c>
      <c r="AV224" s="14" t="s">
        <v>86</v>
      </c>
      <c r="AW224" s="14" t="s">
        <v>32</v>
      </c>
      <c r="AX224" s="14" t="s">
        <v>76</v>
      </c>
      <c r="AY224" s="194" t="s">
        <v>149</v>
      </c>
    </row>
    <row r="225" s="14" customFormat="1">
      <c r="A225" s="14"/>
      <c r="B225" s="193"/>
      <c r="C225" s="14"/>
      <c r="D225" s="186" t="s">
        <v>163</v>
      </c>
      <c r="E225" s="194" t="s">
        <v>1</v>
      </c>
      <c r="F225" s="195" t="s">
        <v>237</v>
      </c>
      <c r="G225" s="14"/>
      <c r="H225" s="196">
        <v>7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163</v>
      </c>
      <c r="AU225" s="194" t="s">
        <v>86</v>
      </c>
      <c r="AV225" s="14" t="s">
        <v>86</v>
      </c>
      <c r="AW225" s="14" t="s">
        <v>32</v>
      </c>
      <c r="AX225" s="14" t="s">
        <v>76</v>
      </c>
      <c r="AY225" s="194" t="s">
        <v>149</v>
      </c>
    </row>
    <row r="226" s="15" customFormat="1">
      <c r="A226" s="15"/>
      <c r="B226" s="201"/>
      <c r="C226" s="15"/>
      <c r="D226" s="186" t="s">
        <v>163</v>
      </c>
      <c r="E226" s="202" t="s">
        <v>1</v>
      </c>
      <c r="F226" s="203" t="s">
        <v>170</v>
      </c>
      <c r="G226" s="15"/>
      <c r="H226" s="204">
        <v>35</v>
      </c>
      <c r="I226" s="205"/>
      <c r="J226" s="15"/>
      <c r="K226" s="15"/>
      <c r="L226" s="201"/>
      <c r="M226" s="206"/>
      <c r="N226" s="207"/>
      <c r="O226" s="207"/>
      <c r="P226" s="207"/>
      <c r="Q226" s="207"/>
      <c r="R226" s="207"/>
      <c r="S226" s="207"/>
      <c r="T226" s="2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2" t="s">
        <v>163</v>
      </c>
      <c r="AU226" s="202" t="s">
        <v>86</v>
      </c>
      <c r="AV226" s="15" t="s">
        <v>150</v>
      </c>
      <c r="AW226" s="15" t="s">
        <v>32</v>
      </c>
      <c r="AX226" s="15" t="s">
        <v>76</v>
      </c>
      <c r="AY226" s="202" t="s">
        <v>149</v>
      </c>
    </row>
    <row r="227" s="16" customFormat="1">
      <c r="A227" s="16"/>
      <c r="B227" s="209"/>
      <c r="C227" s="16"/>
      <c r="D227" s="186" t="s">
        <v>163</v>
      </c>
      <c r="E227" s="210" t="s">
        <v>1</v>
      </c>
      <c r="F227" s="211" t="s">
        <v>171</v>
      </c>
      <c r="G227" s="16"/>
      <c r="H227" s="212">
        <v>56</v>
      </c>
      <c r="I227" s="213"/>
      <c r="J227" s="16"/>
      <c r="K227" s="16"/>
      <c r="L227" s="209"/>
      <c r="M227" s="214"/>
      <c r="N227" s="215"/>
      <c r="O227" s="215"/>
      <c r="P227" s="215"/>
      <c r="Q227" s="215"/>
      <c r="R227" s="215"/>
      <c r="S227" s="215"/>
      <c r="T227" s="2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10" t="s">
        <v>163</v>
      </c>
      <c r="AU227" s="210" t="s">
        <v>86</v>
      </c>
      <c r="AV227" s="16" t="s">
        <v>157</v>
      </c>
      <c r="AW227" s="16" t="s">
        <v>32</v>
      </c>
      <c r="AX227" s="16" t="s">
        <v>84</v>
      </c>
      <c r="AY227" s="210" t="s">
        <v>149</v>
      </c>
    </row>
    <row r="228" s="2" customFormat="1" ht="16.5" customHeight="1">
      <c r="A228" s="38"/>
      <c r="B228" s="171"/>
      <c r="C228" s="172" t="s">
        <v>239</v>
      </c>
      <c r="D228" s="172" t="s">
        <v>152</v>
      </c>
      <c r="E228" s="173" t="s">
        <v>240</v>
      </c>
      <c r="F228" s="174" t="s">
        <v>241</v>
      </c>
      <c r="G228" s="175" t="s">
        <v>205</v>
      </c>
      <c r="H228" s="176">
        <v>23.399999999999999</v>
      </c>
      <c r="I228" s="177"/>
      <c r="J228" s="178">
        <f>ROUND(I228*H228,2)</f>
        <v>0</v>
      </c>
      <c r="K228" s="174" t="s">
        <v>1</v>
      </c>
      <c r="L228" s="39"/>
      <c r="M228" s="179" t="s">
        <v>1</v>
      </c>
      <c r="N228" s="180" t="s">
        <v>41</v>
      </c>
      <c r="O228" s="77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3" t="s">
        <v>157</v>
      </c>
      <c r="AT228" s="183" t="s">
        <v>152</v>
      </c>
      <c r="AU228" s="183" t="s">
        <v>86</v>
      </c>
      <c r="AY228" s="19" t="s">
        <v>149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9" t="s">
        <v>84</v>
      </c>
      <c r="BK228" s="184">
        <f>ROUND(I228*H228,2)</f>
        <v>0</v>
      </c>
      <c r="BL228" s="19" t="s">
        <v>157</v>
      </c>
      <c r="BM228" s="183" t="s">
        <v>242</v>
      </c>
    </row>
    <row r="229" s="14" customFormat="1">
      <c r="A229" s="14"/>
      <c r="B229" s="193"/>
      <c r="C229" s="14"/>
      <c r="D229" s="186" t="s">
        <v>163</v>
      </c>
      <c r="E229" s="194" t="s">
        <v>1</v>
      </c>
      <c r="F229" s="195" t="s">
        <v>243</v>
      </c>
      <c r="G229" s="14"/>
      <c r="H229" s="196">
        <v>23.399999999999999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163</v>
      </c>
      <c r="AU229" s="194" t="s">
        <v>86</v>
      </c>
      <c r="AV229" s="14" t="s">
        <v>86</v>
      </c>
      <c r="AW229" s="14" t="s">
        <v>32</v>
      </c>
      <c r="AX229" s="14" t="s">
        <v>76</v>
      </c>
      <c r="AY229" s="194" t="s">
        <v>149</v>
      </c>
    </row>
    <row r="230" s="15" customFormat="1">
      <c r="A230" s="15"/>
      <c r="B230" s="201"/>
      <c r="C230" s="15"/>
      <c r="D230" s="186" t="s">
        <v>163</v>
      </c>
      <c r="E230" s="202" t="s">
        <v>1</v>
      </c>
      <c r="F230" s="203" t="s">
        <v>170</v>
      </c>
      <c r="G230" s="15"/>
      <c r="H230" s="204">
        <v>23.399999999999999</v>
      </c>
      <c r="I230" s="205"/>
      <c r="J230" s="15"/>
      <c r="K230" s="15"/>
      <c r="L230" s="201"/>
      <c r="M230" s="206"/>
      <c r="N230" s="207"/>
      <c r="O230" s="207"/>
      <c r="P230" s="207"/>
      <c r="Q230" s="207"/>
      <c r="R230" s="207"/>
      <c r="S230" s="207"/>
      <c r="T230" s="20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2" t="s">
        <v>163</v>
      </c>
      <c r="AU230" s="202" t="s">
        <v>86</v>
      </c>
      <c r="AV230" s="15" t="s">
        <v>150</v>
      </c>
      <c r="AW230" s="15" t="s">
        <v>32</v>
      </c>
      <c r="AX230" s="15" t="s">
        <v>76</v>
      </c>
      <c r="AY230" s="202" t="s">
        <v>149</v>
      </c>
    </row>
    <row r="231" s="16" customFormat="1">
      <c r="A231" s="16"/>
      <c r="B231" s="209"/>
      <c r="C231" s="16"/>
      <c r="D231" s="186" t="s">
        <v>163</v>
      </c>
      <c r="E231" s="210" t="s">
        <v>1</v>
      </c>
      <c r="F231" s="211" t="s">
        <v>171</v>
      </c>
      <c r="G231" s="16"/>
      <c r="H231" s="212">
        <v>23.399999999999999</v>
      </c>
      <c r="I231" s="213"/>
      <c r="J231" s="16"/>
      <c r="K231" s="16"/>
      <c r="L231" s="209"/>
      <c r="M231" s="214"/>
      <c r="N231" s="215"/>
      <c r="O231" s="215"/>
      <c r="P231" s="215"/>
      <c r="Q231" s="215"/>
      <c r="R231" s="215"/>
      <c r="S231" s="215"/>
      <c r="T231" s="2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10" t="s">
        <v>163</v>
      </c>
      <c r="AU231" s="210" t="s">
        <v>86</v>
      </c>
      <c r="AV231" s="16" t="s">
        <v>157</v>
      </c>
      <c r="AW231" s="16" t="s">
        <v>32</v>
      </c>
      <c r="AX231" s="16" t="s">
        <v>84</v>
      </c>
      <c r="AY231" s="210" t="s">
        <v>149</v>
      </c>
    </row>
    <row r="232" s="12" customFormat="1" ht="22.8" customHeight="1">
      <c r="A232" s="12"/>
      <c r="B232" s="158"/>
      <c r="C232" s="12"/>
      <c r="D232" s="159" t="s">
        <v>75</v>
      </c>
      <c r="E232" s="169" t="s">
        <v>157</v>
      </c>
      <c r="F232" s="169" t="s">
        <v>244</v>
      </c>
      <c r="G232" s="12"/>
      <c r="H232" s="12"/>
      <c r="I232" s="161"/>
      <c r="J232" s="170">
        <f>BK232</f>
        <v>0</v>
      </c>
      <c r="K232" s="12"/>
      <c r="L232" s="158"/>
      <c r="M232" s="163"/>
      <c r="N232" s="164"/>
      <c r="O232" s="164"/>
      <c r="P232" s="165">
        <f>SUM(P233:P315)</f>
        <v>0</v>
      </c>
      <c r="Q232" s="164"/>
      <c r="R232" s="165">
        <f>SUM(R233:R315)</f>
        <v>12.390971800000001</v>
      </c>
      <c r="S232" s="164"/>
      <c r="T232" s="166">
        <f>SUM(T233:T315)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9" t="s">
        <v>84</v>
      </c>
      <c r="AT232" s="167" t="s">
        <v>75</v>
      </c>
      <c r="AU232" s="167" t="s">
        <v>84</v>
      </c>
      <c r="AY232" s="159" t="s">
        <v>149</v>
      </c>
      <c r="BK232" s="168">
        <f>SUM(BK233:BK315)</f>
        <v>0</v>
      </c>
    </row>
    <row r="233" s="2" customFormat="1" ht="24.15" customHeight="1">
      <c r="A233" s="38"/>
      <c r="B233" s="171"/>
      <c r="C233" s="172" t="s">
        <v>245</v>
      </c>
      <c r="D233" s="172" t="s">
        <v>152</v>
      </c>
      <c r="E233" s="173" t="s">
        <v>246</v>
      </c>
      <c r="F233" s="174" t="s">
        <v>247</v>
      </c>
      <c r="G233" s="175" t="s">
        <v>205</v>
      </c>
      <c r="H233" s="176">
        <v>55.549999999999997</v>
      </c>
      <c r="I233" s="177"/>
      <c r="J233" s="178">
        <f>ROUND(I233*H233,2)</f>
        <v>0</v>
      </c>
      <c r="K233" s="174" t="s">
        <v>156</v>
      </c>
      <c r="L233" s="39"/>
      <c r="M233" s="179" t="s">
        <v>1</v>
      </c>
      <c r="N233" s="180" t="s">
        <v>41</v>
      </c>
      <c r="O233" s="77"/>
      <c r="P233" s="181">
        <f>O233*H233</f>
        <v>0</v>
      </c>
      <c r="Q233" s="181">
        <v>0.0081200000000000005</v>
      </c>
      <c r="R233" s="181">
        <f>Q233*H233</f>
        <v>0.45106600000000002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157</v>
      </c>
      <c r="AT233" s="183" t="s">
        <v>152</v>
      </c>
      <c r="AU233" s="183" t="s">
        <v>86</v>
      </c>
      <c r="AY233" s="19" t="s">
        <v>149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157</v>
      </c>
      <c r="BM233" s="183" t="s">
        <v>248</v>
      </c>
    </row>
    <row r="234" s="13" customFormat="1">
      <c r="A234" s="13"/>
      <c r="B234" s="185"/>
      <c r="C234" s="13"/>
      <c r="D234" s="186" t="s">
        <v>163</v>
      </c>
      <c r="E234" s="187" t="s">
        <v>1</v>
      </c>
      <c r="F234" s="188" t="s">
        <v>249</v>
      </c>
      <c r="G234" s="13"/>
      <c r="H234" s="187" t="s">
        <v>1</v>
      </c>
      <c r="I234" s="189"/>
      <c r="J234" s="13"/>
      <c r="K234" s="13"/>
      <c r="L234" s="185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163</v>
      </c>
      <c r="AU234" s="187" t="s">
        <v>86</v>
      </c>
      <c r="AV234" s="13" t="s">
        <v>84</v>
      </c>
      <c r="AW234" s="13" t="s">
        <v>32</v>
      </c>
      <c r="AX234" s="13" t="s">
        <v>76</v>
      </c>
      <c r="AY234" s="187" t="s">
        <v>149</v>
      </c>
    </row>
    <row r="235" s="14" customFormat="1">
      <c r="A235" s="14"/>
      <c r="B235" s="193"/>
      <c r="C235" s="14"/>
      <c r="D235" s="186" t="s">
        <v>163</v>
      </c>
      <c r="E235" s="194" t="s">
        <v>1</v>
      </c>
      <c r="F235" s="195" t="s">
        <v>250</v>
      </c>
      <c r="G235" s="14"/>
      <c r="H235" s="196">
        <v>55.549999999999997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163</v>
      </c>
      <c r="AU235" s="194" t="s">
        <v>86</v>
      </c>
      <c r="AV235" s="14" t="s">
        <v>86</v>
      </c>
      <c r="AW235" s="14" t="s">
        <v>32</v>
      </c>
      <c r="AX235" s="14" t="s">
        <v>76</v>
      </c>
      <c r="AY235" s="194" t="s">
        <v>149</v>
      </c>
    </row>
    <row r="236" s="15" customFormat="1">
      <c r="A236" s="15"/>
      <c r="B236" s="201"/>
      <c r="C236" s="15"/>
      <c r="D236" s="186" t="s">
        <v>163</v>
      </c>
      <c r="E236" s="202" t="s">
        <v>1</v>
      </c>
      <c r="F236" s="203" t="s">
        <v>170</v>
      </c>
      <c r="G236" s="15"/>
      <c r="H236" s="204">
        <v>55.549999999999997</v>
      </c>
      <c r="I236" s="205"/>
      <c r="J236" s="15"/>
      <c r="K236" s="15"/>
      <c r="L236" s="201"/>
      <c r="M236" s="206"/>
      <c r="N236" s="207"/>
      <c r="O236" s="207"/>
      <c r="P236" s="207"/>
      <c r="Q236" s="207"/>
      <c r="R236" s="207"/>
      <c r="S236" s="207"/>
      <c r="T236" s="20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2" t="s">
        <v>163</v>
      </c>
      <c r="AU236" s="202" t="s">
        <v>86</v>
      </c>
      <c r="AV236" s="15" t="s">
        <v>150</v>
      </c>
      <c r="AW236" s="15" t="s">
        <v>32</v>
      </c>
      <c r="AX236" s="15" t="s">
        <v>76</v>
      </c>
      <c r="AY236" s="202" t="s">
        <v>149</v>
      </c>
    </row>
    <row r="237" s="16" customFormat="1">
      <c r="A237" s="16"/>
      <c r="B237" s="209"/>
      <c r="C237" s="16"/>
      <c r="D237" s="186" t="s">
        <v>163</v>
      </c>
      <c r="E237" s="210" t="s">
        <v>1</v>
      </c>
      <c r="F237" s="211" t="s">
        <v>171</v>
      </c>
      <c r="G237" s="16"/>
      <c r="H237" s="212">
        <v>55.549999999999997</v>
      </c>
      <c r="I237" s="213"/>
      <c r="J237" s="16"/>
      <c r="K237" s="16"/>
      <c r="L237" s="209"/>
      <c r="M237" s="214"/>
      <c r="N237" s="215"/>
      <c r="O237" s="215"/>
      <c r="P237" s="215"/>
      <c r="Q237" s="215"/>
      <c r="R237" s="215"/>
      <c r="S237" s="215"/>
      <c r="T237" s="2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10" t="s">
        <v>163</v>
      </c>
      <c r="AU237" s="210" t="s">
        <v>86</v>
      </c>
      <c r="AV237" s="16" t="s">
        <v>157</v>
      </c>
      <c r="AW237" s="16" t="s">
        <v>32</v>
      </c>
      <c r="AX237" s="16" t="s">
        <v>84</v>
      </c>
      <c r="AY237" s="210" t="s">
        <v>149</v>
      </c>
    </row>
    <row r="238" s="2" customFormat="1" ht="24.15" customHeight="1">
      <c r="A238" s="38"/>
      <c r="B238" s="171"/>
      <c r="C238" s="172" t="s">
        <v>251</v>
      </c>
      <c r="D238" s="172" t="s">
        <v>152</v>
      </c>
      <c r="E238" s="173" t="s">
        <v>252</v>
      </c>
      <c r="F238" s="174" t="s">
        <v>253</v>
      </c>
      <c r="G238" s="175" t="s">
        <v>205</v>
      </c>
      <c r="H238" s="176">
        <v>101.75</v>
      </c>
      <c r="I238" s="177"/>
      <c r="J238" s="178">
        <f>ROUND(I238*H238,2)</f>
        <v>0</v>
      </c>
      <c r="K238" s="174" t="s">
        <v>156</v>
      </c>
      <c r="L238" s="39"/>
      <c r="M238" s="179" t="s">
        <v>1</v>
      </c>
      <c r="N238" s="180" t="s">
        <v>41</v>
      </c>
      <c r="O238" s="77"/>
      <c r="P238" s="181">
        <f>O238*H238</f>
        <v>0</v>
      </c>
      <c r="Q238" s="181">
        <v>0.01103</v>
      </c>
      <c r="R238" s="181">
        <f>Q238*H238</f>
        <v>1.1223025</v>
      </c>
      <c r="S238" s="181">
        <v>0</v>
      </c>
      <c r="T238" s="18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3" t="s">
        <v>157</v>
      </c>
      <c r="AT238" s="183" t="s">
        <v>152</v>
      </c>
      <c r="AU238" s="183" t="s">
        <v>86</v>
      </c>
      <c r="AY238" s="19" t="s">
        <v>149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9" t="s">
        <v>84</v>
      </c>
      <c r="BK238" s="184">
        <f>ROUND(I238*H238,2)</f>
        <v>0</v>
      </c>
      <c r="BL238" s="19" t="s">
        <v>157</v>
      </c>
      <c r="BM238" s="183" t="s">
        <v>254</v>
      </c>
    </row>
    <row r="239" s="13" customFormat="1">
      <c r="A239" s="13"/>
      <c r="B239" s="185"/>
      <c r="C239" s="13"/>
      <c r="D239" s="186" t="s">
        <v>163</v>
      </c>
      <c r="E239" s="187" t="s">
        <v>1</v>
      </c>
      <c r="F239" s="188" t="s">
        <v>255</v>
      </c>
      <c r="G239" s="13"/>
      <c r="H239" s="187" t="s">
        <v>1</v>
      </c>
      <c r="I239" s="189"/>
      <c r="J239" s="13"/>
      <c r="K239" s="13"/>
      <c r="L239" s="185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7" t="s">
        <v>163</v>
      </c>
      <c r="AU239" s="187" t="s">
        <v>86</v>
      </c>
      <c r="AV239" s="13" t="s">
        <v>84</v>
      </c>
      <c r="AW239" s="13" t="s">
        <v>32</v>
      </c>
      <c r="AX239" s="13" t="s">
        <v>76</v>
      </c>
      <c r="AY239" s="187" t="s">
        <v>149</v>
      </c>
    </row>
    <row r="240" s="14" customFormat="1">
      <c r="A240" s="14"/>
      <c r="B240" s="193"/>
      <c r="C240" s="14"/>
      <c r="D240" s="186" t="s">
        <v>163</v>
      </c>
      <c r="E240" s="194" t="s">
        <v>1</v>
      </c>
      <c r="F240" s="195" t="s">
        <v>256</v>
      </c>
      <c r="G240" s="14"/>
      <c r="H240" s="196">
        <v>101.75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163</v>
      </c>
      <c r="AU240" s="194" t="s">
        <v>86</v>
      </c>
      <c r="AV240" s="14" t="s">
        <v>86</v>
      </c>
      <c r="AW240" s="14" t="s">
        <v>32</v>
      </c>
      <c r="AX240" s="14" t="s">
        <v>76</v>
      </c>
      <c r="AY240" s="194" t="s">
        <v>149</v>
      </c>
    </row>
    <row r="241" s="15" customFormat="1">
      <c r="A241" s="15"/>
      <c r="B241" s="201"/>
      <c r="C241" s="15"/>
      <c r="D241" s="186" t="s">
        <v>163</v>
      </c>
      <c r="E241" s="202" t="s">
        <v>1</v>
      </c>
      <c r="F241" s="203" t="s">
        <v>170</v>
      </c>
      <c r="G241" s="15"/>
      <c r="H241" s="204">
        <v>101.75</v>
      </c>
      <c r="I241" s="205"/>
      <c r="J241" s="15"/>
      <c r="K241" s="15"/>
      <c r="L241" s="201"/>
      <c r="M241" s="206"/>
      <c r="N241" s="207"/>
      <c r="O241" s="207"/>
      <c r="P241" s="207"/>
      <c r="Q241" s="207"/>
      <c r="R241" s="207"/>
      <c r="S241" s="207"/>
      <c r="T241" s="20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2" t="s">
        <v>163</v>
      </c>
      <c r="AU241" s="202" t="s">
        <v>86</v>
      </c>
      <c r="AV241" s="15" t="s">
        <v>150</v>
      </c>
      <c r="AW241" s="15" t="s">
        <v>32</v>
      </c>
      <c r="AX241" s="15" t="s">
        <v>76</v>
      </c>
      <c r="AY241" s="202" t="s">
        <v>149</v>
      </c>
    </row>
    <row r="242" s="16" customFormat="1">
      <c r="A242" s="16"/>
      <c r="B242" s="209"/>
      <c r="C242" s="16"/>
      <c r="D242" s="186" t="s">
        <v>163</v>
      </c>
      <c r="E242" s="210" t="s">
        <v>1</v>
      </c>
      <c r="F242" s="211" t="s">
        <v>171</v>
      </c>
      <c r="G242" s="16"/>
      <c r="H242" s="212">
        <v>101.75</v>
      </c>
      <c r="I242" s="213"/>
      <c r="J242" s="16"/>
      <c r="K242" s="16"/>
      <c r="L242" s="209"/>
      <c r="M242" s="214"/>
      <c r="N242" s="215"/>
      <c r="O242" s="215"/>
      <c r="P242" s="215"/>
      <c r="Q242" s="215"/>
      <c r="R242" s="215"/>
      <c r="S242" s="215"/>
      <c r="T242" s="2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10" t="s">
        <v>163</v>
      </c>
      <c r="AU242" s="210" t="s">
        <v>86</v>
      </c>
      <c r="AV242" s="16" t="s">
        <v>157</v>
      </c>
      <c r="AW242" s="16" t="s">
        <v>32</v>
      </c>
      <c r="AX242" s="16" t="s">
        <v>84</v>
      </c>
      <c r="AY242" s="210" t="s">
        <v>149</v>
      </c>
    </row>
    <row r="243" s="2" customFormat="1" ht="33" customHeight="1">
      <c r="A243" s="38"/>
      <c r="B243" s="171"/>
      <c r="C243" s="172" t="s">
        <v>257</v>
      </c>
      <c r="D243" s="172" t="s">
        <v>152</v>
      </c>
      <c r="E243" s="173" t="s">
        <v>258</v>
      </c>
      <c r="F243" s="174" t="s">
        <v>259</v>
      </c>
      <c r="G243" s="175" t="s">
        <v>192</v>
      </c>
      <c r="H243" s="176">
        <v>4.6539999999999999</v>
      </c>
      <c r="I243" s="177"/>
      <c r="J243" s="178">
        <f>ROUND(I243*H243,2)</f>
        <v>0</v>
      </c>
      <c r="K243" s="174" t="s">
        <v>156</v>
      </c>
      <c r="L243" s="39"/>
      <c r="M243" s="179" t="s">
        <v>1</v>
      </c>
      <c r="N243" s="180" t="s">
        <v>41</v>
      </c>
      <c r="O243" s="77"/>
      <c r="P243" s="181">
        <f>O243*H243</f>
        <v>0</v>
      </c>
      <c r="Q243" s="181">
        <v>0.01221</v>
      </c>
      <c r="R243" s="181">
        <f>Q243*H243</f>
        <v>0.056825340000000002</v>
      </c>
      <c r="S243" s="181">
        <v>0</v>
      </c>
      <c r="T243" s="18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3" t="s">
        <v>157</v>
      </c>
      <c r="AT243" s="183" t="s">
        <v>152</v>
      </c>
      <c r="AU243" s="183" t="s">
        <v>86</v>
      </c>
      <c r="AY243" s="19" t="s">
        <v>149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9" t="s">
        <v>84</v>
      </c>
      <c r="BK243" s="184">
        <f>ROUND(I243*H243,2)</f>
        <v>0</v>
      </c>
      <c r="BL243" s="19" t="s">
        <v>157</v>
      </c>
      <c r="BM243" s="183" t="s">
        <v>260</v>
      </c>
    </row>
    <row r="244" s="13" customFormat="1">
      <c r="A244" s="13"/>
      <c r="B244" s="185"/>
      <c r="C244" s="13"/>
      <c r="D244" s="186" t="s">
        <v>163</v>
      </c>
      <c r="E244" s="187" t="s">
        <v>1</v>
      </c>
      <c r="F244" s="188" t="s">
        <v>261</v>
      </c>
      <c r="G244" s="13"/>
      <c r="H244" s="187" t="s">
        <v>1</v>
      </c>
      <c r="I244" s="189"/>
      <c r="J244" s="13"/>
      <c r="K244" s="13"/>
      <c r="L244" s="185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163</v>
      </c>
      <c r="AU244" s="187" t="s">
        <v>86</v>
      </c>
      <c r="AV244" s="13" t="s">
        <v>84</v>
      </c>
      <c r="AW244" s="13" t="s">
        <v>32</v>
      </c>
      <c r="AX244" s="13" t="s">
        <v>76</v>
      </c>
      <c r="AY244" s="187" t="s">
        <v>149</v>
      </c>
    </row>
    <row r="245" s="13" customFormat="1">
      <c r="A245" s="13"/>
      <c r="B245" s="185"/>
      <c r="C245" s="13"/>
      <c r="D245" s="186" t="s">
        <v>163</v>
      </c>
      <c r="E245" s="187" t="s">
        <v>1</v>
      </c>
      <c r="F245" s="188" t="s">
        <v>262</v>
      </c>
      <c r="G245" s="13"/>
      <c r="H245" s="187" t="s">
        <v>1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163</v>
      </c>
      <c r="AU245" s="187" t="s">
        <v>86</v>
      </c>
      <c r="AV245" s="13" t="s">
        <v>84</v>
      </c>
      <c r="AW245" s="13" t="s">
        <v>32</v>
      </c>
      <c r="AX245" s="13" t="s">
        <v>76</v>
      </c>
      <c r="AY245" s="187" t="s">
        <v>149</v>
      </c>
    </row>
    <row r="246" s="14" customFormat="1">
      <c r="A246" s="14"/>
      <c r="B246" s="193"/>
      <c r="C246" s="14"/>
      <c r="D246" s="186" t="s">
        <v>163</v>
      </c>
      <c r="E246" s="194" t="s">
        <v>1</v>
      </c>
      <c r="F246" s="195" t="s">
        <v>263</v>
      </c>
      <c r="G246" s="14"/>
      <c r="H246" s="196">
        <v>0.69699999999999995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163</v>
      </c>
      <c r="AU246" s="194" t="s">
        <v>86</v>
      </c>
      <c r="AV246" s="14" t="s">
        <v>86</v>
      </c>
      <c r="AW246" s="14" t="s">
        <v>32</v>
      </c>
      <c r="AX246" s="14" t="s">
        <v>76</v>
      </c>
      <c r="AY246" s="194" t="s">
        <v>149</v>
      </c>
    </row>
    <row r="247" s="14" customFormat="1">
      <c r="A247" s="14"/>
      <c r="B247" s="193"/>
      <c r="C247" s="14"/>
      <c r="D247" s="186" t="s">
        <v>163</v>
      </c>
      <c r="E247" s="194" t="s">
        <v>1</v>
      </c>
      <c r="F247" s="195" t="s">
        <v>264</v>
      </c>
      <c r="G247" s="14"/>
      <c r="H247" s="196">
        <v>0.092999999999999999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163</v>
      </c>
      <c r="AU247" s="194" t="s">
        <v>86</v>
      </c>
      <c r="AV247" s="14" t="s">
        <v>86</v>
      </c>
      <c r="AW247" s="14" t="s">
        <v>32</v>
      </c>
      <c r="AX247" s="14" t="s">
        <v>76</v>
      </c>
      <c r="AY247" s="194" t="s">
        <v>149</v>
      </c>
    </row>
    <row r="248" s="14" customFormat="1">
      <c r="A248" s="14"/>
      <c r="B248" s="193"/>
      <c r="C248" s="14"/>
      <c r="D248" s="186" t="s">
        <v>163</v>
      </c>
      <c r="E248" s="194" t="s">
        <v>1</v>
      </c>
      <c r="F248" s="195" t="s">
        <v>265</v>
      </c>
      <c r="G248" s="14"/>
      <c r="H248" s="196">
        <v>0.14399999999999999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163</v>
      </c>
      <c r="AU248" s="194" t="s">
        <v>86</v>
      </c>
      <c r="AV248" s="14" t="s">
        <v>86</v>
      </c>
      <c r="AW248" s="14" t="s">
        <v>32</v>
      </c>
      <c r="AX248" s="14" t="s">
        <v>76</v>
      </c>
      <c r="AY248" s="194" t="s">
        <v>149</v>
      </c>
    </row>
    <row r="249" s="15" customFormat="1">
      <c r="A249" s="15"/>
      <c r="B249" s="201"/>
      <c r="C249" s="15"/>
      <c r="D249" s="186" t="s">
        <v>163</v>
      </c>
      <c r="E249" s="202" t="s">
        <v>1</v>
      </c>
      <c r="F249" s="203" t="s">
        <v>170</v>
      </c>
      <c r="G249" s="15"/>
      <c r="H249" s="204">
        <v>0.93399999999999994</v>
      </c>
      <c r="I249" s="205"/>
      <c r="J249" s="15"/>
      <c r="K249" s="15"/>
      <c r="L249" s="201"/>
      <c r="M249" s="206"/>
      <c r="N249" s="207"/>
      <c r="O249" s="207"/>
      <c r="P249" s="207"/>
      <c r="Q249" s="207"/>
      <c r="R249" s="207"/>
      <c r="S249" s="207"/>
      <c r="T249" s="20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2" t="s">
        <v>163</v>
      </c>
      <c r="AU249" s="202" t="s">
        <v>86</v>
      </c>
      <c r="AV249" s="15" t="s">
        <v>150</v>
      </c>
      <c r="AW249" s="15" t="s">
        <v>32</v>
      </c>
      <c r="AX249" s="15" t="s">
        <v>76</v>
      </c>
      <c r="AY249" s="202" t="s">
        <v>149</v>
      </c>
    </row>
    <row r="250" s="13" customFormat="1">
      <c r="A250" s="13"/>
      <c r="B250" s="185"/>
      <c r="C250" s="13"/>
      <c r="D250" s="186" t="s">
        <v>163</v>
      </c>
      <c r="E250" s="187" t="s">
        <v>1</v>
      </c>
      <c r="F250" s="188" t="s">
        <v>266</v>
      </c>
      <c r="G250" s="13"/>
      <c r="H250" s="187" t="s">
        <v>1</v>
      </c>
      <c r="I250" s="189"/>
      <c r="J250" s="13"/>
      <c r="K250" s="13"/>
      <c r="L250" s="185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163</v>
      </c>
      <c r="AU250" s="187" t="s">
        <v>86</v>
      </c>
      <c r="AV250" s="13" t="s">
        <v>84</v>
      </c>
      <c r="AW250" s="13" t="s">
        <v>32</v>
      </c>
      <c r="AX250" s="13" t="s">
        <v>76</v>
      </c>
      <c r="AY250" s="187" t="s">
        <v>149</v>
      </c>
    </row>
    <row r="251" s="14" customFormat="1">
      <c r="A251" s="14"/>
      <c r="B251" s="193"/>
      <c r="C251" s="14"/>
      <c r="D251" s="186" t="s">
        <v>163</v>
      </c>
      <c r="E251" s="194" t="s">
        <v>1</v>
      </c>
      <c r="F251" s="195" t="s">
        <v>267</v>
      </c>
      <c r="G251" s="14"/>
      <c r="H251" s="196">
        <v>0.24099999999999999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163</v>
      </c>
      <c r="AU251" s="194" t="s">
        <v>86</v>
      </c>
      <c r="AV251" s="14" t="s">
        <v>86</v>
      </c>
      <c r="AW251" s="14" t="s">
        <v>32</v>
      </c>
      <c r="AX251" s="14" t="s">
        <v>76</v>
      </c>
      <c r="AY251" s="194" t="s">
        <v>149</v>
      </c>
    </row>
    <row r="252" s="13" customFormat="1">
      <c r="A252" s="13"/>
      <c r="B252" s="185"/>
      <c r="C252" s="13"/>
      <c r="D252" s="186" t="s">
        <v>163</v>
      </c>
      <c r="E252" s="187" t="s">
        <v>1</v>
      </c>
      <c r="F252" s="188" t="s">
        <v>268</v>
      </c>
      <c r="G252" s="13"/>
      <c r="H252" s="187" t="s">
        <v>1</v>
      </c>
      <c r="I252" s="189"/>
      <c r="J252" s="13"/>
      <c r="K252" s="13"/>
      <c r="L252" s="185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163</v>
      </c>
      <c r="AU252" s="187" t="s">
        <v>86</v>
      </c>
      <c r="AV252" s="13" t="s">
        <v>84</v>
      </c>
      <c r="AW252" s="13" t="s">
        <v>32</v>
      </c>
      <c r="AX252" s="13" t="s">
        <v>76</v>
      </c>
      <c r="AY252" s="187" t="s">
        <v>149</v>
      </c>
    </row>
    <row r="253" s="14" customFormat="1">
      <c r="A253" s="14"/>
      <c r="B253" s="193"/>
      <c r="C253" s="14"/>
      <c r="D253" s="186" t="s">
        <v>163</v>
      </c>
      <c r="E253" s="194" t="s">
        <v>1</v>
      </c>
      <c r="F253" s="195" t="s">
        <v>269</v>
      </c>
      <c r="G253" s="14"/>
      <c r="H253" s="196">
        <v>2.077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163</v>
      </c>
      <c r="AU253" s="194" t="s">
        <v>86</v>
      </c>
      <c r="AV253" s="14" t="s">
        <v>86</v>
      </c>
      <c r="AW253" s="14" t="s">
        <v>32</v>
      </c>
      <c r="AX253" s="14" t="s">
        <v>76</v>
      </c>
      <c r="AY253" s="194" t="s">
        <v>149</v>
      </c>
    </row>
    <row r="254" s="15" customFormat="1">
      <c r="A254" s="15"/>
      <c r="B254" s="201"/>
      <c r="C254" s="15"/>
      <c r="D254" s="186" t="s">
        <v>163</v>
      </c>
      <c r="E254" s="202" t="s">
        <v>1</v>
      </c>
      <c r="F254" s="203" t="s">
        <v>170</v>
      </c>
      <c r="G254" s="15"/>
      <c r="H254" s="204">
        <v>2.3180000000000001</v>
      </c>
      <c r="I254" s="205"/>
      <c r="J254" s="15"/>
      <c r="K254" s="15"/>
      <c r="L254" s="201"/>
      <c r="M254" s="206"/>
      <c r="N254" s="207"/>
      <c r="O254" s="207"/>
      <c r="P254" s="207"/>
      <c r="Q254" s="207"/>
      <c r="R254" s="207"/>
      <c r="S254" s="207"/>
      <c r="T254" s="2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2" t="s">
        <v>163</v>
      </c>
      <c r="AU254" s="202" t="s">
        <v>86</v>
      </c>
      <c r="AV254" s="15" t="s">
        <v>150</v>
      </c>
      <c r="AW254" s="15" t="s">
        <v>32</v>
      </c>
      <c r="AX254" s="15" t="s">
        <v>76</v>
      </c>
      <c r="AY254" s="202" t="s">
        <v>149</v>
      </c>
    </row>
    <row r="255" s="13" customFormat="1">
      <c r="A255" s="13"/>
      <c r="B255" s="185"/>
      <c r="C255" s="13"/>
      <c r="D255" s="186" t="s">
        <v>163</v>
      </c>
      <c r="E255" s="187" t="s">
        <v>1</v>
      </c>
      <c r="F255" s="188" t="s">
        <v>270</v>
      </c>
      <c r="G255" s="13"/>
      <c r="H255" s="187" t="s">
        <v>1</v>
      </c>
      <c r="I255" s="189"/>
      <c r="J255" s="13"/>
      <c r="K255" s="13"/>
      <c r="L255" s="185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163</v>
      </c>
      <c r="AU255" s="187" t="s">
        <v>86</v>
      </c>
      <c r="AV255" s="13" t="s">
        <v>84</v>
      </c>
      <c r="AW255" s="13" t="s">
        <v>32</v>
      </c>
      <c r="AX255" s="13" t="s">
        <v>76</v>
      </c>
      <c r="AY255" s="187" t="s">
        <v>149</v>
      </c>
    </row>
    <row r="256" s="13" customFormat="1">
      <c r="A256" s="13"/>
      <c r="B256" s="185"/>
      <c r="C256" s="13"/>
      <c r="D256" s="186" t="s">
        <v>163</v>
      </c>
      <c r="E256" s="187" t="s">
        <v>1</v>
      </c>
      <c r="F256" s="188" t="s">
        <v>271</v>
      </c>
      <c r="G256" s="13"/>
      <c r="H256" s="187" t="s">
        <v>1</v>
      </c>
      <c r="I256" s="189"/>
      <c r="J256" s="13"/>
      <c r="K256" s="13"/>
      <c r="L256" s="185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163</v>
      </c>
      <c r="AU256" s="187" t="s">
        <v>86</v>
      </c>
      <c r="AV256" s="13" t="s">
        <v>84</v>
      </c>
      <c r="AW256" s="13" t="s">
        <v>32</v>
      </c>
      <c r="AX256" s="13" t="s">
        <v>76</v>
      </c>
      <c r="AY256" s="187" t="s">
        <v>149</v>
      </c>
    </row>
    <row r="257" s="14" customFormat="1">
      <c r="A257" s="14"/>
      <c r="B257" s="193"/>
      <c r="C257" s="14"/>
      <c r="D257" s="186" t="s">
        <v>163</v>
      </c>
      <c r="E257" s="194" t="s">
        <v>1</v>
      </c>
      <c r="F257" s="195" t="s">
        <v>272</v>
      </c>
      <c r="G257" s="14"/>
      <c r="H257" s="196">
        <v>1.4019999999999999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163</v>
      </c>
      <c r="AU257" s="194" t="s">
        <v>86</v>
      </c>
      <c r="AV257" s="14" t="s">
        <v>86</v>
      </c>
      <c r="AW257" s="14" t="s">
        <v>32</v>
      </c>
      <c r="AX257" s="14" t="s">
        <v>76</v>
      </c>
      <c r="AY257" s="194" t="s">
        <v>149</v>
      </c>
    </row>
    <row r="258" s="15" customFormat="1">
      <c r="A258" s="15"/>
      <c r="B258" s="201"/>
      <c r="C258" s="15"/>
      <c r="D258" s="186" t="s">
        <v>163</v>
      </c>
      <c r="E258" s="202" t="s">
        <v>1</v>
      </c>
      <c r="F258" s="203" t="s">
        <v>170</v>
      </c>
      <c r="G258" s="15"/>
      <c r="H258" s="204">
        <v>1.4019999999999999</v>
      </c>
      <c r="I258" s="205"/>
      <c r="J258" s="15"/>
      <c r="K258" s="15"/>
      <c r="L258" s="201"/>
      <c r="M258" s="206"/>
      <c r="N258" s="207"/>
      <c r="O258" s="207"/>
      <c r="P258" s="207"/>
      <c r="Q258" s="207"/>
      <c r="R258" s="207"/>
      <c r="S258" s="207"/>
      <c r="T258" s="20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2" t="s">
        <v>163</v>
      </c>
      <c r="AU258" s="202" t="s">
        <v>86</v>
      </c>
      <c r="AV258" s="15" t="s">
        <v>150</v>
      </c>
      <c r="AW258" s="15" t="s">
        <v>32</v>
      </c>
      <c r="AX258" s="15" t="s">
        <v>76</v>
      </c>
      <c r="AY258" s="202" t="s">
        <v>149</v>
      </c>
    </row>
    <row r="259" s="16" customFormat="1">
      <c r="A259" s="16"/>
      <c r="B259" s="209"/>
      <c r="C259" s="16"/>
      <c r="D259" s="186" t="s">
        <v>163</v>
      </c>
      <c r="E259" s="210" t="s">
        <v>1</v>
      </c>
      <c r="F259" s="211" t="s">
        <v>171</v>
      </c>
      <c r="G259" s="16"/>
      <c r="H259" s="212">
        <v>4.6539999999999999</v>
      </c>
      <c r="I259" s="213"/>
      <c r="J259" s="16"/>
      <c r="K259" s="16"/>
      <c r="L259" s="209"/>
      <c r="M259" s="214"/>
      <c r="N259" s="215"/>
      <c r="O259" s="215"/>
      <c r="P259" s="215"/>
      <c r="Q259" s="215"/>
      <c r="R259" s="215"/>
      <c r="S259" s="215"/>
      <c r="T259" s="2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10" t="s">
        <v>163</v>
      </c>
      <c r="AU259" s="210" t="s">
        <v>86</v>
      </c>
      <c r="AV259" s="16" t="s">
        <v>157</v>
      </c>
      <c r="AW259" s="16" t="s">
        <v>32</v>
      </c>
      <c r="AX259" s="16" t="s">
        <v>84</v>
      </c>
      <c r="AY259" s="210" t="s">
        <v>149</v>
      </c>
    </row>
    <row r="260" s="2" customFormat="1" ht="21.75" customHeight="1">
      <c r="A260" s="38"/>
      <c r="B260" s="171"/>
      <c r="C260" s="217" t="s">
        <v>8</v>
      </c>
      <c r="D260" s="217" t="s">
        <v>273</v>
      </c>
      <c r="E260" s="218" t="s">
        <v>274</v>
      </c>
      <c r="F260" s="219" t="s">
        <v>275</v>
      </c>
      <c r="G260" s="220" t="s">
        <v>192</v>
      </c>
      <c r="H260" s="221">
        <v>0.93400000000000005</v>
      </c>
      <c r="I260" s="222"/>
      <c r="J260" s="223">
        <f>ROUND(I260*H260,2)</f>
        <v>0</v>
      </c>
      <c r="K260" s="219" t="s">
        <v>156</v>
      </c>
      <c r="L260" s="224"/>
      <c r="M260" s="225" t="s">
        <v>1</v>
      </c>
      <c r="N260" s="226" t="s">
        <v>41</v>
      </c>
      <c r="O260" s="77"/>
      <c r="P260" s="181">
        <f>O260*H260</f>
        <v>0</v>
      </c>
      <c r="Q260" s="181">
        <v>1</v>
      </c>
      <c r="R260" s="181">
        <f>Q260*H260</f>
        <v>0.93400000000000005</v>
      </c>
      <c r="S260" s="181">
        <v>0</v>
      </c>
      <c r="T260" s="18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3" t="s">
        <v>216</v>
      </c>
      <c r="AT260" s="183" t="s">
        <v>273</v>
      </c>
      <c r="AU260" s="183" t="s">
        <v>86</v>
      </c>
      <c r="AY260" s="19" t="s">
        <v>149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9" t="s">
        <v>84</v>
      </c>
      <c r="BK260" s="184">
        <f>ROUND(I260*H260,2)</f>
        <v>0</v>
      </c>
      <c r="BL260" s="19" t="s">
        <v>157</v>
      </c>
      <c r="BM260" s="183" t="s">
        <v>276</v>
      </c>
    </row>
    <row r="261" s="2" customFormat="1">
      <c r="A261" s="38"/>
      <c r="B261" s="39"/>
      <c r="C261" s="38"/>
      <c r="D261" s="186" t="s">
        <v>277</v>
      </c>
      <c r="E261" s="38"/>
      <c r="F261" s="227" t="s">
        <v>278</v>
      </c>
      <c r="G261" s="38"/>
      <c r="H261" s="38"/>
      <c r="I261" s="228"/>
      <c r="J261" s="38"/>
      <c r="K261" s="38"/>
      <c r="L261" s="39"/>
      <c r="M261" s="229"/>
      <c r="N261" s="23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277</v>
      </c>
      <c r="AU261" s="19" t="s">
        <v>86</v>
      </c>
    </row>
    <row r="262" s="13" customFormat="1">
      <c r="A262" s="13"/>
      <c r="B262" s="185"/>
      <c r="C262" s="13"/>
      <c r="D262" s="186" t="s">
        <v>163</v>
      </c>
      <c r="E262" s="187" t="s">
        <v>1</v>
      </c>
      <c r="F262" s="188" t="s">
        <v>279</v>
      </c>
      <c r="G262" s="13"/>
      <c r="H262" s="187" t="s">
        <v>1</v>
      </c>
      <c r="I262" s="189"/>
      <c r="J262" s="13"/>
      <c r="K262" s="13"/>
      <c r="L262" s="185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163</v>
      </c>
      <c r="AU262" s="187" t="s">
        <v>86</v>
      </c>
      <c r="AV262" s="13" t="s">
        <v>84</v>
      </c>
      <c r="AW262" s="13" t="s">
        <v>32</v>
      </c>
      <c r="AX262" s="13" t="s">
        <v>76</v>
      </c>
      <c r="AY262" s="187" t="s">
        <v>149</v>
      </c>
    </row>
    <row r="263" s="13" customFormat="1">
      <c r="A263" s="13"/>
      <c r="B263" s="185"/>
      <c r="C263" s="13"/>
      <c r="D263" s="186" t="s">
        <v>163</v>
      </c>
      <c r="E263" s="187" t="s">
        <v>1</v>
      </c>
      <c r="F263" s="188" t="s">
        <v>262</v>
      </c>
      <c r="G263" s="13"/>
      <c r="H263" s="187" t="s">
        <v>1</v>
      </c>
      <c r="I263" s="189"/>
      <c r="J263" s="13"/>
      <c r="K263" s="13"/>
      <c r="L263" s="185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163</v>
      </c>
      <c r="AU263" s="187" t="s">
        <v>86</v>
      </c>
      <c r="AV263" s="13" t="s">
        <v>84</v>
      </c>
      <c r="AW263" s="13" t="s">
        <v>32</v>
      </c>
      <c r="AX263" s="13" t="s">
        <v>76</v>
      </c>
      <c r="AY263" s="187" t="s">
        <v>149</v>
      </c>
    </row>
    <row r="264" s="14" customFormat="1">
      <c r="A264" s="14"/>
      <c r="B264" s="193"/>
      <c r="C264" s="14"/>
      <c r="D264" s="186" t="s">
        <v>163</v>
      </c>
      <c r="E264" s="194" t="s">
        <v>1</v>
      </c>
      <c r="F264" s="195" t="s">
        <v>263</v>
      </c>
      <c r="G264" s="14"/>
      <c r="H264" s="196">
        <v>0.69699999999999995</v>
      </c>
      <c r="I264" s="197"/>
      <c r="J264" s="14"/>
      <c r="K264" s="14"/>
      <c r="L264" s="193"/>
      <c r="M264" s="198"/>
      <c r="N264" s="199"/>
      <c r="O264" s="199"/>
      <c r="P264" s="199"/>
      <c r="Q264" s="199"/>
      <c r="R264" s="199"/>
      <c r="S264" s="199"/>
      <c r="T264" s="20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4" t="s">
        <v>163</v>
      </c>
      <c r="AU264" s="194" t="s">
        <v>86</v>
      </c>
      <c r="AV264" s="14" t="s">
        <v>86</v>
      </c>
      <c r="AW264" s="14" t="s">
        <v>32</v>
      </c>
      <c r="AX264" s="14" t="s">
        <v>76</v>
      </c>
      <c r="AY264" s="194" t="s">
        <v>149</v>
      </c>
    </row>
    <row r="265" s="14" customFormat="1">
      <c r="A265" s="14"/>
      <c r="B265" s="193"/>
      <c r="C265" s="14"/>
      <c r="D265" s="186" t="s">
        <v>163</v>
      </c>
      <c r="E265" s="194" t="s">
        <v>1</v>
      </c>
      <c r="F265" s="195" t="s">
        <v>264</v>
      </c>
      <c r="G265" s="14"/>
      <c r="H265" s="196">
        <v>0.092999999999999999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163</v>
      </c>
      <c r="AU265" s="194" t="s">
        <v>86</v>
      </c>
      <c r="AV265" s="14" t="s">
        <v>86</v>
      </c>
      <c r="AW265" s="14" t="s">
        <v>32</v>
      </c>
      <c r="AX265" s="14" t="s">
        <v>76</v>
      </c>
      <c r="AY265" s="194" t="s">
        <v>149</v>
      </c>
    </row>
    <row r="266" s="14" customFormat="1">
      <c r="A266" s="14"/>
      <c r="B266" s="193"/>
      <c r="C266" s="14"/>
      <c r="D266" s="186" t="s">
        <v>163</v>
      </c>
      <c r="E266" s="194" t="s">
        <v>1</v>
      </c>
      <c r="F266" s="195" t="s">
        <v>265</v>
      </c>
      <c r="G266" s="14"/>
      <c r="H266" s="196">
        <v>0.14399999999999999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163</v>
      </c>
      <c r="AU266" s="194" t="s">
        <v>86</v>
      </c>
      <c r="AV266" s="14" t="s">
        <v>86</v>
      </c>
      <c r="AW266" s="14" t="s">
        <v>32</v>
      </c>
      <c r="AX266" s="14" t="s">
        <v>76</v>
      </c>
      <c r="AY266" s="194" t="s">
        <v>149</v>
      </c>
    </row>
    <row r="267" s="15" customFormat="1">
      <c r="A267" s="15"/>
      <c r="B267" s="201"/>
      <c r="C267" s="15"/>
      <c r="D267" s="186" t="s">
        <v>163</v>
      </c>
      <c r="E267" s="202" t="s">
        <v>1</v>
      </c>
      <c r="F267" s="203" t="s">
        <v>170</v>
      </c>
      <c r="G267" s="15"/>
      <c r="H267" s="204">
        <v>0.93399999999999994</v>
      </c>
      <c r="I267" s="205"/>
      <c r="J267" s="15"/>
      <c r="K267" s="15"/>
      <c r="L267" s="201"/>
      <c r="M267" s="206"/>
      <c r="N267" s="207"/>
      <c r="O267" s="207"/>
      <c r="P267" s="207"/>
      <c r="Q267" s="207"/>
      <c r="R267" s="207"/>
      <c r="S267" s="207"/>
      <c r="T267" s="20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2" t="s">
        <v>163</v>
      </c>
      <c r="AU267" s="202" t="s">
        <v>86</v>
      </c>
      <c r="AV267" s="15" t="s">
        <v>150</v>
      </c>
      <c r="AW267" s="15" t="s">
        <v>32</v>
      </c>
      <c r="AX267" s="15" t="s">
        <v>76</v>
      </c>
      <c r="AY267" s="202" t="s">
        <v>149</v>
      </c>
    </row>
    <row r="268" s="16" customFormat="1">
      <c r="A268" s="16"/>
      <c r="B268" s="209"/>
      <c r="C268" s="16"/>
      <c r="D268" s="186" t="s">
        <v>163</v>
      </c>
      <c r="E268" s="210" t="s">
        <v>1</v>
      </c>
      <c r="F268" s="211" t="s">
        <v>171</v>
      </c>
      <c r="G268" s="16"/>
      <c r="H268" s="212">
        <v>0.93399999999999994</v>
      </c>
      <c r="I268" s="213"/>
      <c r="J268" s="16"/>
      <c r="K268" s="16"/>
      <c r="L268" s="209"/>
      <c r="M268" s="214"/>
      <c r="N268" s="215"/>
      <c r="O268" s="215"/>
      <c r="P268" s="215"/>
      <c r="Q268" s="215"/>
      <c r="R268" s="215"/>
      <c r="S268" s="215"/>
      <c r="T268" s="2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10" t="s">
        <v>163</v>
      </c>
      <c r="AU268" s="210" t="s">
        <v>86</v>
      </c>
      <c r="AV268" s="16" t="s">
        <v>157</v>
      </c>
      <c r="AW268" s="16" t="s">
        <v>32</v>
      </c>
      <c r="AX268" s="16" t="s">
        <v>84</v>
      </c>
      <c r="AY268" s="210" t="s">
        <v>149</v>
      </c>
    </row>
    <row r="269" s="2" customFormat="1" ht="24.15" customHeight="1">
      <c r="A269" s="38"/>
      <c r="B269" s="171"/>
      <c r="C269" s="217" t="s">
        <v>280</v>
      </c>
      <c r="D269" s="217" t="s">
        <v>273</v>
      </c>
      <c r="E269" s="218" t="s">
        <v>281</v>
      </c>
      <c r="F269" s="219" t="s">
        <v>282</v>
      </c>
      <c r="G269" s="220" t="s">
        <v>192</v>
      </c>
      <c r="H269" s="221">
        <v>0.24099999999999999</v>
      </c>
      <c r="I269" s="222"/>
      <c r="J269" s="223">
        <f>ROUND(I269*H269,2)</f>
        <v>0</v>
      </c>
      <c r="K269" s="219" t="s">
        <v>156</v>
      </c>
      <c r="L269" s="224"/>
      <c r="M269" s="225" t="s">
        <v>1</v>
      </c>
      <c r="N269" s="226" t="s">
        <v>41</v>
      </c>
      <c r="O269" s="77"/>
      <c r="P269" s="181">
        <f>O269*H269</f>
        <v>0</v>
      </c>
      <c r="Q269" s="181">
        <v>1</v>
      </c>
      <c r="R269" s="181">
        <f>Q269*H269</f>
        <v>0.24099999999999999</v>
      </c>
      <c r="S269" s="181">
        <v>0</v>
      </c>
      <c r="T269" s="18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3" t="s">
        <v>216</v>
      </c>
      <c r="AT269" s="183" t="s">
        <v>273</v>
      </c>
      <c r="AU269" s="183" t="s">
        <v>86</v>
      </c>
      <c r="AY269" s="19" t="s">
        <v>149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9" t="s">
        <v>84</v>
      </c>
      <c r="BK269" s="184">
        <f>ROUND(I269*H269,2)</f>
        <v>0</v>
      </c>
      <c r="BL269" s="19" t="s">
        <v>157</v>
      </c>
      <c r="BM269" s="183" t="s">
        <v>283</v>
      </c>
    </row>
    <row r="270" s="2" customFormat="1">
      <c r="A270" s="38"/>
      <c r="B270" s="39"/>
      <c r="C270" s="38"/>
      <c r="D270" s="186" t="s">
        <v>277</v>
      </c>
      <c r="E270" s="38"/>
      <c r="F270" s="227" t="s">
        <v>284</v>
      </c>
      <c r="G270" s="38"/>
      <c r="H270" s="38"/>
      <c r="I270" s="228"/>
      <c r="J270" s="38"/>
      <c r="K270" s="38"/>
      <c r="L270" s="39"/>
      <c r="M270" s="229"/>
      <c r="N270" s="230"/>
      <c r="O270" s="77"/>
      <c r="P270" s="77"/>
      <c r="Q270" s="77"/>
      <c r="R270" s="77"/>
      <c r="S270" s="77"/>
      <c r="T270" s="7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9" t="s">
        <v>277</v>
      </c>
      <c r="AU270" s="19" t="s">
        <v>86</v>
      </c>
    </row>
    <row r="271" s="13" customFormat="1">
      <c r="A271" s="13"/>
      <c r="B271" s="185"/>
      <c r="C271" s="13"/>
      <c r="D271" s="186" t="s">
        <v>163</v>
      </c>
      <c r="E271" s="187" t="s">
        <v>1</v>
      </c>
      <c r="F271" s="188" t="s">
        <v>279</v>
      </c>
      <c r="G271" s="13"/>
      <c r="H271" s="187" t="s">
        <v>1</v>
      </c>
      <c r="I271" s="189"/>
      <c r="J271" s="13"/>
      <c r="K271" s="13"/>
      <c r="L271" s="185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163</v>
      </c>
      <c r="AU271" s="187" t="s">
        <v>86</v>
      </c>
      <c r="AV271" s="13" t="s">
        <v>84</v>
      </c>
      <c r="AW271" s="13" t="s">
        <v>32</v>
      </c>
      <c r="AX271" s="13" t="s">
        <v>76</v>
      </c>
      <c r="AY271" s="187" t="s">
        <v>149</v>
      </c>
    </row>
    <row r="272" s="13" customFormat="1">
      <c r="A272" s="13"/>
      <c r="B272" s="185"/>
      <c r="C272" s="13"/>
      <c r="D272" s="186" t="s">
        <v>163</v>
      </c>
      <c r="E272" s="187" t="s">
        <v>1</v>
      </c>
      <c r="F272" s="188" t="s">
        <v>266</v>
      </c>
      <c r="G272" s="13"/>
      <c r="H272" s="187" t="s">
        <v>1</v>
      </c>
      <c r="I272" s="189"/>
      <c r="J272" s="13"/>
      <c r="K272" s="13"/>
      <c r="L272" s="185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163</v>
      </c>
      <c r="AU272" s="187" t="s">
        <v>86</v>
      </c>
      <c r="AV272" s="13" t="s">
        <v>84</v>
      </c>
      <c r="AW272" s="13" t="s">
        <v>32</v>
      </c>
      <c r="AX272" s="13" t="s">
        <v>76</v>
      </c>
      <c r="AY272" s="187" t="s">
        <v>149</v>
      </c>
    </row>
    <row r="273" s="14" customFormat="1">
      <c r="A273" s="14"/>
      <c r="B273" s="193"/>
      <c r="C273" s="14"/>
      <c r="D273" s="186" t="s">
        <v>163</v>
      </c>
      <c r="E273" s="194" t="s">
        <v>1</v>
      </c>
      <c r="F273" s="195" t="s">
        <v>267</v>
      </c>
      <c r="G273" s="14"/>
      <c r="H273" s="196">
        <v>0.24099999999999999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163</v>
      </c>
      <c r="AU273" s="194" t="s">
        <v>86</v>
      </c>
      <c r="AV273" s="14" t="s">
        <v>86</v>
      </c>
      <c r="AW273" s="14" t="s">
        <v>32</v>
      </c>
      <c r="AX273" s="14" t="s">
        <v>76</v>
      </c>
      <c r="AY273" s="194" t="s">
        <v>149</v>
      </c>
    </row>
    <row r="274" s="15" customFormat="1">
      <c r="A274" s="15"/>
      <c r="B274" s="201"/>
      <c r="C274" s="15"/>
      <c r="D274" s="186" t="s">
        <v>163</v>
      </c>
      <c r="E274" s="202" t="s">
        <v>1</v>
      </c>
      <c r="F274" s="203" t="s">
        <v>170</v>
      </c>
      <c r="G274" s="15"/>
      <c r="H274" s="204">
        <v>0.24099999999999999</v>
      </c>
      <c r="I274" s="205"/>
      <c r="J274" s="15"/>
      <c r="K274" s="15"/>
      <c r="L274" s="201"/>
      <c r="M274" s="206"/>
      <c r="N274" s="207"/>
      <c r="O274" s="207"/>
      <c r="P274" s="207"/>
      <c r="Q274" s="207"/>
      <c r="R274" s="207"/>
      <c r="S274" s="207"/>
      <c r="T274" s="20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02" t="s">
        <v>163</v>
      </c>
      <c r="AU274" s="202" t="s">
        <v>86</v>
      </c>
      <c r="AV274" s="15" t="s">
        <v>150</v>
      </c>
      <c r="AW274" s="15" t="s">
        <v>32</v>
      </c>
      <c r="AX274" s="15" t="s">
        <v>76</v>
      </c>
      <c r="AY274" s="202" t="s">
        <v>149</v>
      </c>
    </row>
    <row r="275" s="16" customFormat="1">
      <c r="A275" s="16"/>
      <c r="B275" s="209"/>
      <c r="C275" s="16"/>
      <c r="D275" s="186" t="s">
        <v>163</v>
      </c>
      <c r="E275" s="210" t="s">
        <v>1</v>
      </c>
      <c r="F275" s="211" t="s">
        <v>171</v>
      </c>
      <c r="G275" s="16"/>
      <c r="H275" s="212">
        <v>0.24099999999999999</v>
      </c>
      <c r="I275" s="213"/>
      <c r="J275" s="16"/>
      <c r="K275" s="16"/>
      <c r="L275" s="209"/>
      <c r="M275" s="214"/>
      <c r="N275" s="215"/>
      <c r="O275" s="215"/>
      <c r="P275" s="215"/>
      <c r="Q275" s="215"/>
      <c r="R275" s="215"/>
      <c r="S275" s="215"/>
      <c r="T275" s="2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10" t="s">
        <v>163</v>
      </c>
      <c r="AU275" s="210" t="s">
        <v>86</v>
      </c>
      <c r="AV275" s="16" t="s">
        <v>157</v>
      </c>
      <c r="AW275" s="16" t="s">
        <v>32</v>
      </c>
      <c r="AX275" s="16" t="s">
        <v>84</v>
      </c>
      <c r="AY275" s="210" t="s">
        <v>149</v>
      </c>
    </row>
    <row r="276" s="2" customFormat="1" ht="24.15" customHeight="1">
      <c r="A276" s="38"/>
      <c r="B276" s="171"/>
      <c r="C276" s="217" t="s">
        <v>285</v>
      </c>
      <c r="D276" s="217" t="s">
        <v>273</v>
      </c>
      <c r="E276" s="218" t="s">
        <v>286</v>
      </c>
      <c r="F276" s="219" t="s">
        <v>287</v>
      </c>
      <c r="G276" s="220" t="s">
        <v>192</v>
      </c>
      <c r="H276" s="221">
        <v>1.472</v>
      </c>
      <c r="I276" s="222"/>
      <c r="J276" s="223">
        <f>ROUND(I276*H276,2)</f>
        <v>0</v>
      </c>
      <c r="K276" s="219" t="s">
        <v>156</v>
      </c>
      <c r="L276" s="224"/>
      <c r="M276" s="225" t="s">
        <v>1</v>
      </c>
      <c r="N276" s="226" t="s">
        <v>41</v>
      </c>
      <c r="O276" s="77"/>
      <c r="P276" s="181">
        <f>O276*H276</f>
        <v>0</v>
      </c>
      <c r="Q276" s="181">
        <v>1</v>
      </c>
      <c r="R276" s="181">
        <f>Q276*H276</f>
        <v>1.472</v>
      </c>
      <c r="S276" s="181">
        <v>0</v>
      </c>
      <c r="T276" s="18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3" t="s">
        <v>216</v>
      </c>
      <c r="AT276" s="183" t="s">
        <v>273</v>
      </c>
      <c r="AU276" s="183" t="s">
        <v>86</v>
      </c>
      <c r="AY276" s="19" t="s">
        <v>149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9" t="s">
        <v>84</v>
      </c>
      <c r="BK276" s="184">
        <f>ROUND(I276*H276,2)</f>
        <v>0</v>
      </c>
      <c r="BL276" s="19" t="s">
        <v>157</v>
      </c>
      <c r="BM276" s="183" t="s">
        <v>288</v>
      </c>
    </row>
    <row r="277" s="2" customFormat="1">
      <c r="A277" s="38"/>
      <c r="B277" s="39"/>
      <c r="C277" s="38"/>
      <c r="D277" s="186" t="s">
        <v>277</v>
      </c>
      <c r="E277" s="38"/>
      <c r="F277" s="227" t="s">
        <v>289</v>
      </c>
      <c r="G277" s="38"/>
      <c r="H277" s="38"/>
      <c r="I277" s="228"/>
      <c r="J277" s="38"/>
      <c r="K277" s="38"/>
      <c r="L277" s="39"/>
      <c r="M277" s="229"/>
      <c r="N277" s="230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277</v>
      </c>
      <c r="AU277" s="19" t="s">
        <v>86</v>
      </c>
    </row>
    <row r="278" s="13" customFormat="1">
      <c r="A278" s="13"/>
      <c r="B278" s="185"/>
      <c r="C278" s="13"/>
      <c r="D278" s="186" t="s">
        <v>163</v>
      </c>
      <c r="E278" s="187" t="s">
        <v>1</v>
      </c>
      <c r="F278" s="188" t="s">
        <v>270</v>
      </c>
      <c r="G278" s="13"/>
      <c r="H278" s="187" t="s">
        <v>1</v>
      </c>
      <c r="I278" s="189"/>
      <c r="J278" s="13"/>
      <c r="K278" s="13"/>
      <c r="L278" s="185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163</v>
      </c>
      <c r="AU278" s="187" t="s">
        <v>86</v>
      </c>
      <c r="AV278" s="13" t="s">
        <v>84</v>
      </c>
      <c r="AW278" s="13" t="s">
        <v>32</v>
      </c>
      <c r="AX278" s="13" t="s">
        <v>76</v>
      </c>
      <c r="AY278" s="187" t="s">
        <v>149</v>
      </c>
    </row>
    <row r="279" s="13" customFormat="1">
      <c r="A279" s="13"/>
      <c r="B279" s="185"/>
      <c r="C279" s="13"/>
      <c r="D279" s="186" t="s">
        <v>163</v>
      </c>
      <c r="E279" s="187" t="s">
        <v>1</v>
      </c>
      <c r="F279" s="188" t="s">
        <v>271</v>
      </c>
      <c r="G279" s="13"/>
      <c r="H279" s="187" t="s">
        <v>1</v>
      </c>
      <c r="I279" s="189"/>
      <c r="J279" s="13"/>
      <c r="K279" s="13"/>
      <c r="L279" s="185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163</v>
      </c>
      <c r="AU279" s="187" t="s">
        <v>86</v>
      </c>
      <c r="AV279" s="13" t="s">
        <v>84</v>
      </c>
      <c r="AW279" s="13" t="s">
        <v>32</v>
      </c>
      <c r="AX279" s="13" t="s">
        <v>76</v>
      </c>
      <c r="AY279" s="187" t="s">
        <v>149</v>
      </c>
    </row>
    <row r="280" s="14" customFormat="1">
      <c r="A280" s="14"/>
      <c r="B280" s="193"/>
      <c r="C280" s="14"/>
      <c r="D280" s="186" t="s">
        <v>163</v>
      </c>
      <c r="E280" s="194" t="s">
        <v>1</v>
      </c>
      <c r="F280" s="195" t="s">
        <v>290</v>
      </c>
      <c r="G280" s="14"/>
      <c r="H280" s="196">
        <v>1.472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163</v>
      </c>
      <c r="AU280" s="194" t="s">
        <v>86</v>
      </c>
      <c r="AV280" s="14" t="s">
        <v>86</v>
      </c>
      <c r="AW280" s="14" t="s">
        <v>32</v>
      </c>
      <c r="AX280" s="14" t="s">
        <v>76</v>
      </c>
      <c r="AY280" s="194" t="s">
        <v>149</v>
      </c>
    </row>
    <row r="281" s="15" customFormat="1">
      <c r="A281" s="15"/>
      <c r="B281" s="201"/>
      <c r="C281" s="15"/>
      <c r="D281" s="186" t="s">
        <v>163</v>
      </c>
      <c r="E281" s="202" t="s">
        <v>1</v>
      </c>
      <c r="F281" s="203" t="s">
        <v>170</v>
      </c>
      <c r="G281" s="15"/>
      <c r="H281" s="204">
        <v>1.472</v>
      </c>
      <c r="I281" s="205"/>
      <c r="J281" s="15"/>
      <c r="K281" s="15"/>
      <c r="L281" s="201"/>
      <c r="M281" s="206"/>
      <c r="N281" s="207"/>
      <c r="O281" s="207"/>
      <c r="P281" s="207"/>
      <c r="Q281" s="207"/>
      <c r="R281" s="207"/>
      <c r="S281" s="207"/>
      <c r="T281" s="20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2" t="s">
        <v>163</v>
      </c>
      <c r="AU281" s="202" t="s">
        <v>86</v>
      </c>
      <c r="AV281" s="15" t="s">
        <v>150</v>
      </c>
      <c r="AW281" s="15" t="s">
        <v>32</v>
      </c>
      <c r="AX281" s="15" t="s">
        <v>76</v>
      </c>
      <c r="AY281" s="202" t="s">
        <v>149</v>
      </c>
    </row>
    <row r="282" s="16" customFormat="1">
      <c r="A282" s="16"/>
      <c r="B282" s="209"/>
      <c r="C282" s="16"/>
      <c r="D282" s="186" t="s">
        <v>163</v>
      </c>
      <c r="E282" s="210" t="s">
        <v>1</v>
      </c>
      <c r="F282" s="211" t="s">
        <v>171</v>
      </c>
      <c r="G282" s="16"/>
      <c r="H282" s="212">
        <v>1.472</v>
      </c>
      <c r="I282" s="213"/>
      <c r="J282" s="16"/>
      <c r="K282" s="16"/>
      <c r="L282" s="209"/>
      <c r="M282" s="214"/>
      <c r="N282" s="215"/>
      <c r="O282" s="215"/>
      <c r="P282" s="215"/>
      <c r="Q282" s="215"/>
      <c r="R282" s="215"/>
      <c r="S282" s="215"/>
      <c r="T282" s="2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10" t="s">
        <v>163</v>
      </c>
      <c r="AU282" s="210" t="s">
        <v>86</v>
      </c>
      <c r="AV282" s="16" t="s">
        <v>157</v>
      </c>
      <c r="AW282" s="16" t="s">
        <v>32</v>
      </c>
      <c r="AX282" s="16" t="s">
        <v>84</v>
      </c>
      <c r="AY282" s="210" t="s">
        <v>149</v>
      </c>
    </row>
    <row r="283" s="2" customFormat="1" ht="24.15" customHeight="1">
      <c r="A283" s="38"/>
      <c r="B283" s="171"/>
      <c r="C283" s="217" t="s">
        <v>291</v>
      </c>
      <c r="D283" s="217" t="s">
        <v>273</v>
      </c>
      <c r="E283" s="218" t="s">
        <v>292</v>
      </c>
      <c r="F283" s="219" t="s">
        <v>293</v>
      </c>
      <c r="G283" s="220" t="s">
        <v>192</v>
      </c>
      <c r="H283" s="221">
        <v>2.077</v>
      </c>
      <c r="I283" s="222"/>
      <c r="J283" s="223">
        <f>ROUND(I283*H283,2)</f>
        <v>0</v>
      </c>
      <c r="K283" s="219" t="s">
        <v>156</v>
      </c>
      <c r="L283" s="224"/>
      <c r="M283" s="225" t="s">
        <v>1</v>
      </c>
      <c r="N283" s="226" t="s">
        <v>41</v>
      </c>
      <c r="O283" s="77"/>
      <c r="P283" s="181">
        <f>O283*H283</f>
        <v>0</v>
      </c>
      <c r="Q283" s="181">
        <v>1</v>
      </c>
      <c r="R283" s="181">
        <f>Q283*H283</f>
        <v>2.077</v>
      </c>
      <c r="S283" s="181">
        <v>0</v>
      </c>
      <c r="T283" s="18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3" t="s">
        <v>216</v>
      </c>
      <c r="AT283" s="183" t="s">
        <v>273</v>
      </c>
      <c r="AU283" s="183" t="s">
        <v>86</v>
      </c>
      <c r="AY283" s="19" t="s">
        <v>149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9" t="s">
        <v>84</v>
      </c>
      <c r="BK283" s="184">
        <f>ROUND(I283*H283,2)</f>
        <v>0</v>
      </c>
      <c r="BL283" s="19" t="s">
        <v>157</v>
      </c>
      <c r="BM283" s="183" t="s">
        <v>294</v>
      </c>
    </row>
    <row r="284" s="2" customFormat="1">
      <c r="A284" s="38"/>
      <c r="B284" s="39"/>
      <c r="C284" s="38"/>
      <c r="D284" s="186" t="s">
        <v>277</v>
      </c>
      <c r="E284" s="38"/>
      <c r="F284" s="227" t="s">
        <v>295</v>
      </c>
      <c r="G284" s="38"/>
      <c r="H284" s="38"/>
      <c r="I284" s="228"/>
      <c r="J284" s="38"/>
      <c r="K284" s="38"/>
      <c r="L284" s="39"/>
      <c r="M284" s="229"/>
      <c r="N284" s="230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277</v>
      </c>
      <c r="AU284" s="19" t="s">
        <v>86</v>
      </c>
    </row>
    <row r="285" s="13" customFormat="1">
      <c r="A285" s="13"/>
      <c r="B285" s="185"/>
      <c r="C285" s="13"/>
      <c r="D285" s="186" t="s">
        <v>163</v>
      </c>
      <c r="E285" s="187" t="s">
        <v>1</v>
      </c>
      <c r="F285" s="188" t="s">
        <v>279</v>
      </c>
      <c r="G285" s="13"/>
      <c r="H285" s="187" t="s">
        <v>1</v>
      </c>
      <c r="I285" s="189"/>
      <c r="J285" s="13"/>
      <c r="K285" s="13"/>
      <c r="L285" s="185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163</v>
      </c>
      <c r="AU285" s="187" t="s">
        <v>86</v>
      </c>
      <c r="AV285" s="13" t="s">
        <v>84</v>
      </c>
      <c r="AW285" s="13" t="s">
        <v>32</v>
      </c>
      <c r="AX285" s="13" t="s">
        <v>76</v>
      </c>
      <c r="AY285" s="187" t="s">
        <v>149</v>
      </c>
    </row>
    <row r="286" s="13" customFormat="1">
      <c r="A286" s="13"/>
      <c r="B286" s="185"/>
      <c r="C286" s="13"/>
      <c r="D286" s="186" t="s">
        <v>163</v>
      </c>
      <c r="E286" s="187" t="s">
        <v>1</v>
      </c>
      <c r="F286" s="188" t="s">
        <v>268</v>
      </c>
      <c r="G286" s="13"/>
      <c r="H286" s="187" t="s">
        <v>1</v>
      </c>
      <c r="I286" s="189"/>
      <c r="J286" s="13"/>
      <c r="K286" s="13"/>
      <c r="L286" s="185"/>
      <c r="M286" s="190"/>
      <c r="N286" s="191"/>
      <c r="O286" s="191"/>
      <c r="P286" s="191"/>
      <c r="Q286" s="191"/>
      <c r="R286" s="191"/>
      <c r="S286" s="191"/>
      <c r="T286" s="1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163</v>
      </c>
      <c r="AU286" s="187" t="s">
        <v>86</v>
      </c>
      <c r="AV286" s="13" t="s">
        <v>84</v>
      </c>
      <c r="AW286" s="13" t="s">
        <v>32</v>
      </c>
      <c r="AX286" s="13" t="s">
        <v>76</v>
      </c>
      <c r="AY286" s="187" t="s">
        <v>149</v>
      </c>
    </row>
    <row r="287" s="14" customFormat="1">
      <c r="A287" s="14"/>
      <c r="B287" s="193"/>
      <c r="C287" s="14"/>
      <c r="D287" s="186" t="s">
        <v>163</v>
      </c>
      <c r="E287" s="194" t="s">
        <v>1</v>
      </c>
      <c r="F287" s="195" t="s">
        <v>269</v>
      </c>
      <c r="G287" s="14"/>
      <c r="H287" s="196">
        <v>2.077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163</v>
      </c>
      <c r="AU287" s="194" t="s">
        <v>86</v>
      </c>
      <c r="AV287" s="14" t="s">
        <v>86</v>
      </c>
      <c r="AW287" s="14" t="s">
        <v>32</v>
      </c>
      <c r="AX287" s="14" t="s">
        <v>76</v>
      </c>
      <c r="AY287" s="194" t="s">
        <v>149</v>
      </c>
    </row>
    <row r="288" s="15" customFormat="1">
      <c r="A288" s="15"/>
      <c r="B288" s="201"/>
      <c r="C288" s="15"/>
      <c r="D288" s="186" t="s">
        <v>163</v>
      </c>
      <c r="E288" s="202" t="s">
        <v>1</v>
      </c>
      <c r="F288" s="203" t="s">
        <v>170</v>
      </c>
      <c r="G288" s="15"/>
      <c r="H288" s="204">
        <v>2.077</v>
      </c>
      <c r="I288" s="205"/>
      <c r="J288" s="15"/>
      <c r="K288" s="15"/>
      <c r="L288" s="201"/>
      <c r="M288" s="206"/>
      <c r="N288" s="207"/>
      <c r="O288" s="207"/>
      <c r="P288" s="207"/>
      <c r="Q288" s="207"/>
      <c r="R288" s="207"/>
      <c r="S288" s="207"/>
      <c r="T288" s="20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02" t="s">
        <v>163</v>
      </c>
      <c r="AU288" s="202" t="s">
        <v>86</v>
      </c>
      <c r="AV288" s="15" t="s">
        <v>150</v>
      </c>
      <c r="AW288" s="15" t="s">
        <v>32</v>
      </c>
      <c r="AX288" s="15" t="s">
        <v>76</v>
      </c>
      <c r="AY288" s="202" t="s">
        <v>149</v>
      </c>
    </row>
    <row r="289" s="16" customFormat="1">
      <c r="A289" s="16"/>
      <c r="B289" s="209"/>
      <c r="C289" s="16"/>
      <c r="D289" s="186" t="s">
        <v>163</v>
      </c>
      <c r="E289" s="210" t="s">
        <v>1</v>
      </c>
      <c r="F289" s="211" t="s">
        <v>171</v>
      </c>
      <c r="G289" s="16"/>
      <c r="H289" s="212">
        <v>2.077</v>
      </c>
      <c r="I289" s="213"/>
      <c r="J289" s="16"/>
      <c r="K289" s="16"/>
      <c r="L289" s="209"/>
      <c r="M289" s="214"/>
      <c r="N289" s="215"/>
      <c r="O289" s="215"/>
      <c r="P289" s="215"/>
      <c r="Q289" s="215"/>
      <c r="R289" s="215"/>
      <c r="S289" s="215"/>
      <c r="T289" s="2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10" t="s">
        <v>163</v>
      </c>
      <c r="AU289" s="210" t="s">
        <v>86</v>
      </c>
      <c r="AV289" s="16" t="s">
        <v>157</v>
      </c>
      <c r="AW289" s="16" t="s">
        <v>32</v>
      </c>
      <c r="AX289" s="16" t="s">
        <v>84</v>
      </c>
      <c r="AY289" s="210" t="s">
        <v>149</v>
      </c>
    </row>
    <row r="290" s="2" customFormat="1" ht="16.5" customHeight="1">
      <c r="A290" s="38"/>
      <c r="B290" s="171"/>
      <c r="C290" s="172" t="s">
        <v>296</v>
      </c>
      <c r="D290" s="172" t="s">
        <v>152</v>
      </c>
      <c r="E290" s="173" t="s">
        <v>297</v>
      </c>
      <c r="F290" s="174" t="s">
        <v>298</v>
      </c>
      <c r="G290" s="175" t="s">
        <v>299</v>
      </c>
      <c r="H290" s="176">
        <v>2077</v>
      </c>
      <c r="I290" s="177"/>
      <c r="J290" s="178">
        <f>ROUND(I290*H290,2)</f>
        <v>0</v>
      </c>
      <c r="K290" s="174" t="s">
        <v>1</v>
      </c>
      <c r="L290" s="39"/>
      <c r="M290" s="179" t="s">
        <v>1</v>
      </c>
      <c r="N290" s="180" t="s">
        <v>41</v>
      </c>
      <c r="O290" s="77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3" t="s">
        <v>157</v>
      </c>
      <c r="AT290" s="183" t="s">
        <v>152</v>
      </c>
      <c r="AU290" s="183" t="s">
        <v>86</v>
      </c>
      <c r="AY290" s="19" t="s">
        <v>149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9" t="s">
        <v>84</v>
      </c>
      <c r="BK290" s="184">
        <f>ROUND(I290*H290,2)</f>
        <v>0</v>
      </c>
      <c r="BL290" s="19" t="s">
        <v>157</v>
      </c>
      <c r="BM290" s="183" t="s">
        <v>300</v>
      </c>
    </row>
    <row r="291" s="2" customFormat="1" ht="16.5" customHeight="1">
      <c r="A291" s="38"/>
      <c r="B291" s="171"/>
      <c r="C291" s="172" t="s">
        <v>301</v>
      </c>
      <c r="D291" s="172" t="s">
        <v>152</v>
      </c>
      <c r="E291" s="173" t="s">
        <v>302</v>
      </c>
      <c r="F291" s="174" t="s">
        <v>303</v>
      </c>
      <c r="G291" s="175" t="s">
        <v>161</v>
      </c>
      <c r="H291" s="176">
        <v>2.2650000000000001</v>
      </c>
      <c r="I291" s="177"/>
      <c r="J291" s="178">
        <f>ROUND(I291*H291,2)</f>
        <v>0</v>
      </c>
      <c r="K291" s="174" t="s">
        <v>156</v>
      </c>
      <c r="L291" s="39"/>
      <c r="M291" s="179" t="s">
        <v>1</v>
      </c>
      <c r="N291" s="180" t="s">
        <v>41</v>
      </c>
      <c r="O291" s="77"/>
      <c r="P291" s="181">
        <f>O291*H291</f>
        <v>0</v>
      </c>
      <c r="Q291" s="181">
        <v>2.5019800000000001</v>
      </c>
      <c r="R291" s="181">
        <f>Q291*H291</f>
        <v>5.6669847000000004</v>
      </c>
      <c r="S291" s="181">
        <v>0</v>
      </c>
      <c r="T291" s="18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3" t="s">
        <v>157</v>
      </c>
      <c r="AT291" s="183" t="s">
        <v>152</v>
      </c>
      <c r="AU291" s="183" t="s">
        <v>86</v>
      </c>
      <c r="AY291" s="19" t="s">
        <v>149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9" t="s">
        <v>84</v>
      </c>
      <c r="BK291" s="184">
        <f>ROUND(I291*H291,2)</f>
        <v>0</v>
      </c>
      <c r="BL291" s="19" t="s">
        <v>157</v>
      </c>
      <c r="BM291" s="183" t="s">
        <v>304</v>
      </c>
    </row>
    <row r="292" s="13" customFormat="1">
      <c r="A292" s="13"/>
      <c r="B292" s="185"/>
      <c r="C292" s="13"/>
      <c r="D292" s="186" t="s">
        <v>163</v>
      </c>
      <c r="E292" s="187" t="s">
        <v>1</v>
      </c>
      <c r="F292" s="188" t="s">
        <v>305</v>
      </c>
      <c r="G292" s="13"/>
      <c r="H292" s="187" t="s">
        <v>1</v>
      </c>
      <c r="I292" s="189"/>
      <c r="J292" s="13"/>
      <c r="K292" s="13"/>
      <c r="L292" s="185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7" t="s">
        <v>163</v>
      </c>
      <c r="AU292" s="187" t="s">
        <v>86</v>
      </c>
      <c r="AV292" s="13" t="s">
        <v>84</v>
      </c>
      <c r="AW292" s="13" t="s">
        <v>32</v>
      </c>
      <c r="AX292" s="13" t="s">
        <v>76</v>
      </c>
      <c r="AY292" s="187" t="s">
        <v>149</v>
      </c>
    </row>
    <row r="293" s="13" customFormat="1">
      <c r="A293" s="13"/>
      <c r="B293" s="185"/>
      <c r="C293" s="13"/>
      <c r="D293" s="186" t="s">
        <v>163</v>
      </c>
      <c r="E293" s="187" t="s">
        <v>1</v>
      </c>
      <c r="F293" s="188" t="s">
        <v>166</v>
      </c>
      <c r="G293" s="13"/>
      <c r="H293" s="187" t="s">
        <v>1</v>
      </c>
      <c r="I293" s="189"/>
      <c r="J293" s="13"/>
      <c r="K293" s="13"/>
      <c r="L293" s="185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163</v>
      </c>
      <c r="AU293" s="187" t="s">
        <v>86</v>
      </c>
      <c r="AV293" s="13" t="s">
        <v>84</v>
      </c>
      <c r="AW293" s="13" t="s">
        <v>32</v>
      </c>
      <c r="AX293" s="13" t="s">
        <v>76</v>
      </c>
      <c r="AY293" s="187" t="s">
        <v>149</v>
      </c>
    </row>
    <row r="294" s="14" customFormat="1">
      <c r="A294" s="14"/>
      <c r="B294" s="193"/>
      <c r="C294" s="14"/>
      <c r="D294" s="186" t="s">
        <v>163</v>
      </c>
      <c r="E294" s="194" t="s">
        <v>1</v>
      </c>
      <c r="F294" s="195" t="s">
        <v>306</v>
      </c>
      <c r="G294" s="14"/>
      <c r="H294" s="196">
        <v>2.2650000000000001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163</v>
      </c>
      <c r="AU294" s="194" t="s">
        <v>86</v>
      </c>
      <c r="AV294" s="14" t="s">
        <v>86</v>
      </c>
      <c r="AW294" s="14" t="s">
        <v>32</v>
      </c>
      <c r="AX294" s="14" t="s">
        <v>76</v>
      </c>
      <c r="AY294" s="194" t="s">
        <v>149</v>
      </c>
    </row>
    <row r="295" s="15" customFormat="1">
      <c r="A295" s="15"/>
      <c r="B295" s="201"/>
      <c r="C295" s="15"/>
      <c r="D295" s="186" t="s">
        <v>163</v>
      </c>
      <c r="E295" s="202" t="s">
        <v>1</v>
      </c>
      <c r="F295" s="203" t="s">
        <v>170</v>
      </c>
      <c r="G295" s="15"/>
      <c r="H295" s="204">
        <v>2.2650000000000001</v>
      </c>
      <c r="I295" s="205"/>
      <c r="J295" s="15"/>
      <c r="K295" s="15"/>
      <c r="L295" s="201"/>
      <c r="M295" s="206"/>
      <c r="N295" s="207"/>
      <c r="O295" s="207"/>
      <c r="P295" s="207"/>
      <c r="Q295" s="207"/>
      <c r="R295" s="207"/>
      <c r="S295" s="207"/>
      <c r="T295" s="20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2" t="s">
        <v>163</v>
      </c>
      <c r="AU295" s="202" t="s">
        <v>86</v>
      </c>
      <c r="AV295" s="15" t="s">
        <v>150</v>
      </c>
      <c r="AW295" s="15" t="s">
        <v>32</v>
      </c>
      <c r="AX295" s="15" t="s">
        <v>76</v>
      </c>
      <c r="AY295" s="202" t="s">
        <v>149</v>
      </c>
    </row>
    <row r="296" s="16" customFormat="1">
      <c r="A296" s="16"/>
      <c r="B296" s="209"/>
      <c r="C296" s="16"/>
      <c r="D296" s="186" t="s">
        <v>163</v>
      </c>
      <c r="E296" s="210" t="s">
        <v>1</v>
      </c>
      <c r="F296" s="211" t="s">
        <v>171</v>
      </c>
      <c r="G296" s="16"/>
      <c r="H296" s="212">
        <v>2.2650000000000001</v>
      </c>
      <c r="I296" s="213"/>
      <c r="J296" s="16"/>
      <c r="K296" s="16"/>
      <c r="L296" s="209"/>
      <c r="M296" s="214"/>
      <c r="N296" s="215"/>
      <c r="O296" s="215"/>
      <c r="P296" s="215"/>
      <c r="Q296" s="215"/>
      <c r="R296" s="215"/>
      <c r="S296" s="215"/>
      <c r="T296" s="2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10" t="s">
        <v>163</v>
      </c>
      <c r="AU296" s="210" t="s">
        <v>86</v>
      </c>
      <c r="AV296" s="16" t="s">
        <v>157</v>
      </c>
      <c r="AW296" s="16" t="s">
        <v>32</v>
      </c>
      <c r="AX296" s="16" t="s">
        <v>84</v>
      </c>
      <c r="AY296" s="210" t="s">
        <v>149</v>
      </c>
    </row>
    <row r="297" s="2" customFormat="1" ht="16.5" customHeight="1">
      <c r="A297" s="38"/>
      <c r="B297" s="171"/>
      <c r="C297" s="172" t="s">
        <v>7</v>
      </c>
      <c r="D297" s="172" t="s">
        <v>152</v>
      </c>
      <c r="E297" s="173" t="s">
        <v>307</v>
      </c>
      <c r="F297" s="174" t="s">
        <v>308</v>
      </c>
      <c r="G297" s="175" t="s">
        <v>205</v>
      </c>
      <c r="H297" s="176">
        <v>30.199999999999999</v>
      </c>
      <c r="I297" s="177"/>
      <c r="J297" s="178">
        <f>ROUND(I297*H297,2)</f>
        <v>0</v>
      </c>
      <c r="K297" s="174" t="s">
        <v>156</v>
      </c>
      <c r="L297" s="39"/>
      <c r="M297" s="179" t="s">
        <v>1</v>
      </c>
      <c r="N297" s="180" t="s">
        <v>41</v>
      </c>
      <c r="O297" s="77"/>
      <c r="P297" s="181">
        <f>O297*H297</f>
        <v>0</v>
      </c>
      <c r="Q297" s="181">
        <v>0.0057600000000000004</v>
      </c>
      <c r="R297" s="181">
        <f>Q297*H297</f>
        <v>0.173952</v>
      </c>
      <c r="S297" s="181">
        <v>0</v>
      </c>
      <c r="T297" s="18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3" t="s">
        <v>157</v>
      </c>
      <c r="AT297" s="183" t="s">
        <v>152</v>
      </c>
      <c r="AU297" s="183" t="s">
        <v>86</v>
      </c>
      <c r="AY297" s="19" t="s">
        <v>149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84</v>
      </c>
      <c r="BK297" s="184">
        <f>ROUND(I297*H297,2)</f>
        <v>0</v>
      </c>
      <c r="BL297" s="19" t="s">
        <v>157</v>
      </c>
      <c r="BM297" s="183" t="s">
        <v>309</v>
      </c>
    </row>
    <row r="298" s="13" customFormat="1">
      <c r="A298" s="13"/>
      <c r="B298" s="185"/>
      <c r="C298" s="13"/>
      <c r="D298" s="186" t="s">
        <v>163</v>
      </c>
      <c r="E298" s="187" t="s">
        <v>1</v>
      </c>
      <c r="F298" s="188" t="s">
        <v>310</v>
      </c>
      <c r="G298" s="13"/>
      <c r="H298" s="187" t="s">
        <v>1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163</v>
      </c>
      <c r="AU298" s="187" t="s">
        <v>86</v>
      </c>
      <c r="AV298" s="13" t="s">
        <v>84</v>
      </c>
      <c r="AW298" s="13" t="s">
        <v>32</v>
      </c>
      <c r="AX298" s="13" t="s">
        <v>76</v>
      </c>
      <c r="AY298" s="187" t="s">
        <v>149</v>
      </c>
    </row>
    <row r="299" s="13" customFormat="1">
      <c r="A299" s="13"/>
      <c r="B299" s="185"/>
      <c r="C299" s="13"/>
      <c r="D299" s="186" t="s">
        <v>163</v>
      </c>
      <c r="E299" s="187" t="s">
        <v>1</v>
      </c>
      <c r="F299" s="188" t="s">
        <v>166</v>
      </c>
      <c r="G299" s="13"/>
      <c r="H299" s="187" t="s">
        <v>1</v>
      </c>
      <c r="I299" s="189"/>
      <c r="J299" s="13"/>
      <c r="K299" s="13"/>
      <c r="L299" s="185"/>
      <c r="M299" s="190"/>
      <c r="N299" s="191"/>
      <c r="O299" s="191"/>
      <c r="P299" s="191"/>
      <c r="Q299" s="191"/>
      <c r="R299" s="191"/>
      <c r="S299" s="191"/>
      <c r="T299" s="19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163</v>
      </c>
      <c r="AU299" s="187" t="s">
        <v>86</v>
      </c>
      <c r="AV299" s="13" t="s">
        <v>84</v>
      </c>
      <c r="AW299" s="13" t="s">
        <v>32</v>
      </c>
      <c r="AX299" s="13" t="s">
        <v>76</v>
      </c>
      <c r="AY299" s="187" t="s">
        <v>149</v>
      </c>
    </row>
    <row r="300" s="14" customFormat="1">
      <c r="A300" s="14"/>
      <c r="B300" s="193"/>
      <c r="C300" s="14"/>
      <c r="D300" s="186" t="s">
        <v>163</v>
      </c>
      <c r="E300" s="194" t="s">
        <v>1</v>
      </c>
      <c r="F300" s="195" t="s">
        <v>311</v>
      </c>
      <c r="G300" s="14"/>
      <c r="H300" s="196">
        <v>30.199999999999999</v>
      </c>
      <c r="I300" s="197"/>
      <c r="J300" s="14"/>
      <c r="K300" s="14"/>
      <c r="L300" s="193"/>
      <c r="M300" s="198"/>
      <c r="N300" s="199"/>
      <c r="O300" s="199"/>
      <c r="P300" s="199"/>
      <c r="Q300" s="199"/>
      <c r="R300" s="199"/>
      <c r="S300" s="199"/>
      <c r="T300" s="20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4" t="s">
        <v>163</v>
      </c>
      <c r="AU300" s="194" t="s">
        <v>86</v>
      </c>
      <c r="AV300" s="14" t="s">
        <v>86</v>
      </c>
      <c r="AW300" s="14" t="s">
        <v>32</v>
      </c>
      <c r="AX300" s="14" t="s">
        <v>76</v>
      </c>
      <c r="AY300" s="194" t="s">
        <v>149</v>
      </c>
    </row>
    <row r="301" s="15" customFormat="1">
      <c r="A301" s="15"/>
      <c r="B301" s="201"/>
      <c r="C301" s="15"/>
      <c r="D301" s="186" t="s">
        <v>163</v>
      </c>
      <c r="E301" s="202" t="s">
        <v>1</v>
      </c>
      <c r="F301" s="203" t="s">
        <v>170</v>
      </c>
      <c r="G301" s="15"/>
      <c r="H301" s="204">
        <v>30.199999999999999</v>
      </c>
      <c r="I301" s="205"/>
      <c r="J301" s="15"/>
      <c r="K301" s="15"/>
      <c r="L301" s="201"/>
      <c r="M301" s="206"/>
      <c r="N301" s="207"/>
      <c r="O301" s="207"/>
      <c r="P301" s="207"/>
      <c r="Q301" s="207"/>
      <c r="R301" s="207"/>
      <c r="S301" s="207"/>
      <c r="T301" s="20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02" t="s">
        <v>163</v>
      </c>
      <c r="AU301" s="202" t="s">
        <v>86</v>
      </c>
      <c r="AV301" s="15" t="s">
        <v>150</v>
      </c>
      <c r="AW301" s="15" t="s">
        <v>32</v>
      </c>
      <c r="AX301" s="15" t="s">
        <v>76</v>
      </c>
      <c r="AY301" s="202" t="s">
        <v>149</v>
      </c>
    </row>
    <row r="302" s="16" customFormat="1">
      <c r="A302" s="16"/>
      <c r="B302" s="209"/>
      <c r="C302" s="16"/>
      <c r="D302" s="186" t="s">
        <v>163</v>
      </c>
      <c r="E302" s="210" t="s">
        <v>1</v>
      </c>
      <c r="F302" s="211" t="s">
        <v>171</v>
      </c>
      <c r="G302" s="16"/>
      <c r="H302" s="212">
        <v>30.199999999999999</v>
      </c>
      <c r="I302" s="213"/>
      <c r="J302" s="16"/>
      <c r="K302" s="16"/>
      <c r="L302" s="209"/>
      <c r="M302" s="214"/>
      <c r="N302" s="215"/>
      <c r="O302" s="215"/>
      <c r="P302" s="215"/>
      <c r="Q302" s="215"/>
      <c r="R302" s="215"/>
      <c r="S302" s="215"/>
      <c r="T302" s="2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10" t="s">
        <v>163</v>
      </c>
      <c r="AU302" s="210" t="s">
        <v>86</v>
      </c>
      <c r="AV302" s="16" t="s">
        <v>157</v>
      </c>
      <c r="AW302" s="16" t="s">
        <v>32</v>
      </c>
      <c r="AX302" s="16" t="s">
        <v>84</v>
      </c>
      <c r="AY302" s="210" t="s">
        <v>149</v>
      </c>
    </row>
    <row r="303" s="2" customFormat="1" ht="16.5" customHeight="1">
      <c r="A303" s="38"/>
      <c r="B303" s="171"/>
      <c r="C303" s="172" t="s">
        <v>312</v>
      </c>
      <c r="D303" s="172" t="s">
        <v>152</v>
      </c>
      <c r="E303" s="173" t="s">
        <v>313</v>
      </c>
      <c r="F303" s="174" t="s">
        <v>314</v>
      </c>
      <c r="G303" s="175" t="s">
        <v>205</v>
      </c>
      <c r="H303" s="176">
        <v>30.199999999999999</v>
      </c>
      <c r="I303" s="177"/>
      <c r="J303" s="178">
        <f>ROUND(I303*H303,2)</f>
        <v>0</v>
      </c>
      <c r="K303" s="174" t="s">
        <v>156</v>
      </c>
      <c r="L303" s="39"/>
      <c r="M303" s="179" t="s">
        <v>1</v>
      </c>
      <c r="N303" s="180" t="s">
        <v>41</v>
      </c>
      <c r="O303" s="77"/>
      <c r="P303" s="181">
        <f>O303*H303</f>
        <v>0</v>
      </c>
      <c r="Q303" s="181">
        <v>0</v>
      </c>
      <c r="R303" s="181">
        <f>Q303*H303</f>
        <v>0</v>
      </c>
      <c r="S303" s="181">
        <v>0</v>
      </c>
      <c r="T303" s="18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3" t="s">
        <v>157</v>
      </c>
      <c r="AT303" s="183" t="s">
        <v>152</v>
      </c>
      <c r="AU303" s="183" t="s">
        <v>86</v>
      </c>
      <c r="AY303" s="19" t="s">
        <v>149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9" t="s">
        <v>84</v>
      </c>
      <c r="BK303" s="184">
        <f>ROUND(I303*H303,2)</f>
        <v>0</v>
      </c>
      <c r="BL303" s="19" t="s">
        <v>157</v>
      </c>
      <c r="BM303" s="183" t="s">
        <v>315</v>
      </c>
    </row>
    <row r="304" s="13" customFormat="1">
      <c r="A304" s="13"/>
      <c r="B304" s="185"/>
      <c r="C304" s="13"/>
      <c r="D304" s="186" t="s">
        <v>163</v>
      </c>
      <c r="E304" s="187" t="s">
        <v>1</v>
      </c>
      <c r="F304" s="188" t="s">
        <v>316</v>
      </c>
      <c r="G304" s="13"/>
      <c r="H304" s="187" t="s">
        <v>1</v>
      </c>
      <c r="I304" s="189"/>
      <c r="J304" s="13"/>
      <c r="K304" s="13"/>
      <c r="L304" s="185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7" t="s">
        <v>163</v>
      </c>
      <c r="AU304" s="187" t="s">
        <v>86</v>
      </c>
      <c r="AV304" s="13" t="s">
        <v>84</v>
      </c>
      <c r="AW304" s="13" t="s">
        <v>32</v>
      </c>
      <c r="AX304" s="13" t="s">
        <v>76</v>
      </c>
      <c r="AY304" s="187" t="s">
        <v>149</v>
      </c>
    </row>
    <row r="305" s="13" customFormat="1">
      <c r="A305" s="13"/>
      <c r="B305" s="185"/>
      <c r="C305" s="13"/>
      <c r="D305" s="186" t="s">
        <v>163</v>
      </c>
      <c r="E305" s="187" t="s">
        <v>1</v>
      </c>
      <c r="F305" s="188" t="s">
        <v>166</v>
      </c>
      <c r="G305" s="13"/>
      <c r="H305" s="187" t="s">
        <v>1</v>
      </c>
      <c r="I305" s="189"/>
      <c r="J305" s="13"/>
      <c r="K305" s="13"/>
      <c r="L305" s="185"/>
      <c r="M305" s="190"/>
      <c r="N305" s="191"/>
      <c r="O305" s="191"/>
      <c r="P305" s="191"/>
      <c r="Q305" s="191"/>
      <c r="R305" s="191"/>
      <c r="S305" s="191"/>
      <c r="T305" s="19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163</v>
      </c>
      <c r="AU305" s="187" t="s">
        <v>86</v>
      </c>
      <c r="AV305" s="13" t="s">
        <v>84</v>
      </c>
      <c r="AW305" s="13" t="s">
        <v>32</v>
      </c>
      <c r="AX305" s="13" t="s">
        <v>76</v>
      </c>
      <c r="AY305" s="187" t="s">
        <v>149</v>
      </c>
    </row>
    <row r="306" s="14" customFormat="1">
      <c r="A306" s="14"/>
      <c r="B306" s="193"/>
      <c r="C306" s="14"/>
      <c r="D306" s="186" t="s">
        <v>163</v>
      </c>
      <c r="E306" s="194" t="s">
        <v>1</v>
      </c>
      <c r="F306" s="195" t="s">
        <v>311</v>
      </c>
      <c r="G306" s="14"/>
      <c r="H306" s="196">
        <v>30.199999999999999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163</v>
      </c>
      <c r="AU306" s="194" t="s">
        <v>86</v>
      </c>
      <c r="AV306" s="14" t="s">
        <v>86</v>
      </c>
      <c r="AW306" s="14" t="s">
        <v>32</v>
      </c>
      <c r="AX306" s="14" t="s">
        <v>76</v>
      </c>
      <c r="AY306" s="194" t="s">
        <v>149</v>
      </c>
    </row>
    <row r="307" s="15" customFormat="1">
      <c r="A307" s="15"/>
      <c r="B307" s="201"/>
      <c r="C307" s="15"/>
      <c r="D307" s="186" t="s">
        <v>163</v>
      </c>
      <c r="E307" s="202" t="s">
        <v>1</v>
      </c>
      <c r="F307" s="203" t="s">
        <v>170</v>
      </c>
      <c r="G307" s="15"/>
      <c r="H307" s="204">
        <v>30.199999999999999</v>
      </c>
      <c r="I307" s="205"/>
      <c r="J307" s="15"/>
      <c r="K307" s="15"/>
      <c r="L307" s="201"/>
      <c r="M307" s="206"/>
      <c r="N307" s="207"/>
      <c r="O307" s="207"/>
      <c r="P307" s="207"/>
      <c r="Q307" s="207"/>
      <c r="R307" s="207"/>
      <c r="S307" s="207"/>
      <c r="T307" s="2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2" t="s">
        <v>163</v>
      </c>
      <c r="AU307" s="202" t="s">
        <v>86</v>
      </c>
      <c r="AV307" s="15" t="s">
        <v>150</v>
      </c>
      <c r="AW307" s="15" t="s">
        <v>32</v>
      </c>
      <c r="AX307" s="15" t="s">
        <v>76</v>
      </c>
      <c r="AY307" s="202" t="s">
        <v>149</v>
      </c>
    </row>
    <row r="308" s="16" customFormat="1">
      <c r="A308" s="16"/>
      <c r="B308" s="209"/>
      <c r="C308" s="16"/>
      <c r="D308" s="186" t="s">
        <v>163</v>
      </c>
      <c r="E308" s="210" t="s">
        <v>1</v>
      </c>
      <c r="F308" s="211" t="s">
        <v>171</v>
      </c>
      <c r="G308" s="16"/>
      <c r="H308" s="212">
        <v>30.199999999999999</v>
      </c>
      <c r="I308" s="213"/>
      <c r="J308" s="16"/>
      <c r="K308" s="16"/>
      <c r="L308" s="209"/>
      <c r="M308" s="214"/>
      <c r="N308" s="215"/>
      <c r="O308" s="215"/>
      <c r="P308" s="215"/>
      <c r="Q308" s="215"/>
      <c r="R308" s="215"/>
      <c r="S308" s="215"/>
      <c r="T308" s="2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10" t="s">
        <v>163</v>
      </c>
      <c r="AU308" s="210" t="s">
        <v>86</v>
      </c>
      <c r="AV308" s="16" t="s">
        <v>157</v>
      </c>
      <c r="AW308" s="16" t="s">
        <v>32</v>
      </c>
      <c r="AX308" s="16" t="s">
        <v>84</v>
      </c>
      <c r="AY308" s="210" t="s">
        <v>149</v>
      </c>
    </row>
    <row r="309" s="2" customFormat="1" ht="24.15" customHeight="1">
      <c r="A309" s="38"/>
      <c r="B309" s="171"/>
      <c r="C309" s="172" t="s">
        <v>317</v>
      </c>
      <c r="D309" s="172" t="s">
        <v>152</v>
      </c>
      <c r="E309" s="173" t="s">
        <v>318</v>
      </c>
      <c r="F309" s="174" t="s">
        <v>319</v>
      </c>
      <c r="G309" s="175" t="s">
        <v>192</v>
      </c>
      <c r="H309" s="176">
        <v>0.186</v>
      </c>
      <c r="I309" s="177"/>
      <c r="J309" s="178">
        <f>ROUND(I309*H309,2)</f>
        <v>0</v>
      </c>
      <c r="K309" s="174" t="s">
        <v>156</v>
      </c>
      <c r="L309" s="39"/>
      <c r="M309" s="179" t="s">
        <v>1</v>
      </c>
      <c r="N309" s="180" t="s">
        <v>41</v>
      </c>
      <c r="O309" s="77"/>
      <c r="P309" s="181">
        <f>O309*H309</f>
        <v>0</v>
      </c>
      <c r="Q309" s="181">
        <v>1.05291</v>
      </c>
      <c r="R309" s="181">
        <f>Q309*H309</f>
        <v>0.19584125999999999</v>
      </c>
      <c r="S309" s="181">
        <v>0</v>
      </c>
      <c r="T309" s="18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83" t="s">
        <v>157</v>
      </c>
      <c r="AT309" s="183" t="s">
        <v>152</v>
      </c>
      <c r="AU309" s="183" t="s">
        <v>86</v>
      </c>
      <c r="AY309" s="19" t="s">
        <v>149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9" t="s">
        <v>84</v>
      </c>
      <c r="BK309" s="184">
        <f>ROUND(I309*H309,2)</f>
        <v>0</v>
      </c>
      <c r="BL309" s="19" t="s">
        <v>157</v>
      </c>
      <c r="BM309" s="183" t="s">
        <v>320</v>
      </c>
    </row>
    <row r="310" s="13" customFormat="1">
      <c r="A310" s="13"/>
      <c r="B310" s="185"/>
      <c r="C310" s="13"/>
      <c r="D310" s="186" t="s">
        <v>163</v>
      </c>
      <c r="E310" s="187" t="s">
        <v>1</v>
      </c>
      <c r="F310" s="188" t="s">
        <v>321</v>
      </c>
      <c r="G310" s="13"/>
      <c r="H310" s="187" t="s">
        <v>1</v>
      </c>
      <c r="I310" s="189"/>
      <c r="J310" s="13"/>
      <c r="K310" s="13"/>
      <c r="L310" s="185"/>
      <c r="M310" s="190"/>
      <c r="N310" s="191"/>
      <c r="O310" s="191"/>
      <c r="P310" s="191"/>
      <c r="Q310" s="191"/>
      <c r="R310" s="191"/>
      <c r="S310" s="191"/>
      <c r="T310" s="19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7" t="s">
        <v>163</v>
      </c>
      <c r="AU310" s="187" t="s">
        <v>86</v>
      </c>
      <c r="AV310" s="13" t="s">
        <v>84</v>
      </c>
      <c r="AW310" s="13" t="s">
        <v>32</v>
      </c>
      <c r="AX310" s="13" t="s">
        <v>76</v>
      </c>
      <c r="AY310" s="187" t="s">
        <v>149</v>
      </c>
    </row>
    <row r="311" s="13" customFormat="1">
      <c r="A311" s="13"/>
      <c r="B311" s="185"/>
      <c r="C311" s="13"/>
      <c r="D311" s="186" t="s">
        <v>163</v>
      </c>
      <c r="E311" s="187" t="s">
        <v>1</v>
      </c>
      <c r="F311" s="188" t="s">
        <v>166</v>
      </c>
      <c r="G311" s="13"/>
      <c r="H311" s="187" t="s">
        <v>1</v>
      </c>
      <c r="I311" s="189"/>
      <c r="J311" s="13"/>
      <c r="K311" s="13"/>
      <c r="L311" s="185"/>
      <c r="M311" s="190"/>
      <c r="N311" s="191"/>
      <c r="O311" s="191"/>
      <c r="P311" s="191"/>
      <c r="Q311" s="191"/>
      <c r="R311" s="191"/>
      <c r="S311" s="191"/>
      <c r="T311" s="19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163</v>
      </c>
      <c r="AU311" s="187" t="s">
        <v>86</v>
      </c>
      <c r="AV311" s="13" t="s">
        <v>84</v>
      </c>
      <c r="AW311" s="13" t="s">
        <v>32</v>
      </c>
      <c r="AX311" s="13" t="s">
        <v>76</v>
      </c>
      <c r="AY311" s="187" t="s">
        <v>149</v>
      </c>
    </row>
    <row r="312" s="14" customFormat="1">
      <c r="A312" s="14"/>
      <c r="B312" s="193"/>
      <c r="C312" s="14"/>
      <c r="D312" s="186" t="s">
        <v>163</v>
      </c>
      <c r="E312" s="194" t="s">
        <v>1</v>
      </c>
      <c r="F312" s="195" t="s">
        <v>322</v>
      </c>
      <c r="G312" s="14"/>
      <c r="H312" s="196">
        <v>0.14599999999999999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163</v>
      </c>
      <c r="AU312" s="194" t="s">
        <v>86</v>
      </c>
      <c r="AV312" s="14" t="s">
        <v>86</v>
      </c>
      <c r="AW312" s="14" t="s">
        <v>32</v>
      </c>
      <c r="AX312" s="14" t="s">
        <v>76</v>
      </c>
      <c r="AY312" s="194" t="s">
        <v>149</v>
      </c>
    </row>
    <row r="313" s="14" customFormat="1">
      <c r="A313" s="14"/>
      <c r="B313" s="193"/>
      <c r="C313" s="14"/>
      <c r="D313" s="186" t="s">
        <v>163</v>
      </c>
      <c r="E313" s="194" t="s">
        <v>1</v>
      </c>
      <c r="F313" s="195" t="s">
        <v>323</v>
      </c>
      <c r="G313" s="14"/>
      <c r="H313" s="196">
        <v>0.040000000000000001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163</v>
      </c>
      <c r="AU313" s="194" t="s">
        <v>86</v>
      </c>
      <c r="AV313" s="14" t="s">
        <v>86</v>
      </c>
      <c r="AW313" s="14" t="s">
        <v>32</v>
      </c>
      <c r="AX313" s="14" t="s">
        <v>76</v>
      </c>
      <c r="AY313" s="194" t="s">
        <v>149</v>
      </c>
    </row>
    <row r="314" s="15" customFormat="1">
      <c r="A314" s="15"/>
      <c r="B314" s="201"/>
      <c r="C314" s="15"/>
      <c r="D314" s="186" t="s">
        <v>163</v>
      </c>
      <c r="E314" s="202" t="s">
        <v>1</v>
      </c>
      <c r="F314" s="203" t="s">
        <v>170</v>
      </c>
      <c r="G314" s="15"/>
      <c r="H314" s="204">
        <v>0.186</v>
      </c>
      <c r="I314" s="205"/>
      <c r="J314" s="15"/>
      <c r="K314" s="15"/>
      <c r="L314" s="201"/>
      <c r="M314" s="206"/>
      <c r="N314" s="207"/>
      <c r="O314" s="207"/>
      <c r="P314" s="207"/>
      <c r="Q314" s="207"/>
      <c r="R314" s="207"/>
      <c r="S314" s="207"/>
      <c r="T314" s="20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2" t="s">
        <v>163</v>
      </c>
      <c r="AU314" s="202" t="s">
        <v>86</v>
      </c>
      <c r="AV314" s="15" t="s">
        <v>150</v>
      </c>
      <c r="AW314" s="15" t="s">
        <v>32</v>
      </c>
      <c r="AX314" s="15" t="s">
        <v>76</v>
      </c>
      <c r="AY314" s="202" t="s">
        <v>149</v>
      </c>
    </row>
    <row r="315" s="16" customFormat="1">
      <c r="A315" s="16"/>
      <c r="B315" s="209"/>
      <c r="C315" s="16"/>
      <c r="D315" s="186" t="s">
        <v>163</v>
      </c>
      <c r="E315" s="210" t="s">
        <v>1</v>
      </c>
      <c r="F315" s="211" t="s">
        <v>171</v>
      </c>
      <c r="G315" s="16"/>
      <c r="H315" s="212">
        <v>0.186</v>
      </c>
      <c r="I315" s="213"/>
      <c r="J315" s="16"/>
      <c r="K315" s="16"/>
      <c r="L315" s="209"/>
      <c r="M315" s="214"/>
      <c r="N315" s="215"/>
      <c r="O315" s="215"/>
      <c r="P315" s="215"/>
      <c r="Q315" s="215"/>
      <c r="R315" s="215"/>
      <c r="S315" s="215"/>
      <c r="T315" s="2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10" t="s">
        <v>163</v>
      </c>
      <c r="AU315" s="210" t="s">
        <v>86</v>
      </c>
      <c r="AV315" s="16" t="s">
        <v>157</v>
      </c>
      <c r="AW315" s="16" t="s">
        <v>32</v>
      </c>
      <c r="AX315" s="16" t="s">
        <v>84</v>
      </c>
      <c r="AY315" s="210" t="s">
        <v>149</v>
      </c>
    </row>
    <row r="316" s="12" customFormat="1" ht="22.8" customHeight="1">
      <c r="A316" s="12"/>
      <c r="B316" s="158"/>
      <c r="C316" s="12"/>
      <c r="D316" s="159" t="s">
        <v>75</v>
      </c>
      <c r="E316" s="169" t="s">
        <v>202</v>
      </c>
      <c r="F316" s="169" t="s">
        <v>324</v>
      </c>
      <c r="G316" s="12"/>
      <c r="H316" s="12"/>
      <c r="I316" s="161"/>
      <c r="J316" s="170">
        <f>BK316</f>
        <v>0</v>
      </c>
      <c r="K316" s="12"/>
      <c r="L316" s="158"/>
      <c r="M316" s="163"/>
      <c r="N316" s="164"/>
      <c r="O316" s="164"/>
      <c r="P316" s="165">
        <f>SUM(P317:P619)</f>
        <v>0</v>
      </c>
      <c r="Q316" s="164"/>
      <c r="R316" s="165">
        <f>SUM(R317:R619)</f>
        <v>93.499502700000008</v>
      </c>
      <c r="S316" s="164"/>
      <c r="T316" s="166">
        <f>SUM(T317:T619)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9" t="s">
        <v>84</v>
      </c>
      <c r="AT316" s="167" t="s">
        <v>75</v>
      </c>
      <c r="AU316" s="167" t="s">
        <v>84</v>
      </c>
      <c r="AY316" s="159" t="s">
        <v>149</v>
      </c>
      <c r="BK316" s="168">
        <f>SUM(BK317:BK619)</f>
        <v>0</v>
      </c>
    </row>
    <row r="317" s="2" customFormat="1" ht="24.15" customHeight="1">
      <c r="A317" s="38"/>
      <c r="B317" s="171"/>
      <c r="C317" s="172" t="s">
        <v>325</v>
      </c>
      <c r="D317" s="172" t="s">
        <v>152</v>
      </c>
      <c r="E317" s="173" t="s">
        <v>326</v>
      </c>
      <c r="F317" s="174" t="s">
        <v>327</v>
      </c>
      <c r="G317" s="175" t="s">
        <v>205</v>
      </c>
      <c r="H317" s="176">
        <v>31.829999999999998</v>
      </c>
      <c r="I317" s="177"/>
      <c r="J317" s="178">
        <f>ROUND(I317*H317,2)</f>
        <v>0</v>
      </c>
      <c r="K317" s="174" t="s">
        <v>156</v>
      </c>
      <c r="L317" s="39"/>
      <c r="M317" s="179" t="s">
        <v>1</v>
      </c>
      <c r="N317" s="180" t="s">
        <v>41</v>
      </c>
      <c r="O317" s="77"/>
      <c r="P317" s="181">
        <f>O317*H317</f>
        <v>0</v>
      </c>
      <c r="Q317" s="181">
        <v>0.00025999999999999998</v>
      </c>
      <c r="R317" s="181">
        <f>Q317*H317</f>
        <v>0.0082757999999999981</v>
      </c>
      <c r="S317" s="181">
        <v>0</v>
      </c>
      <c r="T317" s="18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83" t="s">
        <v>157</v>
      </c>
      <c r="AT317" s="183" t="s">
        <v>152</v>
      </c>
      <c r="AU317" s="183" t="s">
        <v>86</v>
      </c>
      <c r="AY317" s="19" t="s">
        <v>149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9" t="s">
        <v>84</v>
      </c>
      <c r="BK317" s="184">
        <f>ROUND(I317*H317,2)</f>
        <v>0</v>
      </c>
      <c r="BL317" s="19" t="s">
        <v>157</v>
      </c>
      <c r="BM317" s="183" t="s">
        <v>328</v>
      </c>
    </row>
    <row r="318" s="2" customFormat="1" ht="24.15" customHeight="1">
      <c r="A318" s="38"/>
      <c r="B318" s="171"/>
      <c r="C318" s="172" t="s">
        <v>329</v>
      </c>
      <c r="D318" s="172" t="s">
        <v>152</v>
      </c>
      <c r="E318" s="173" t="s">
        <v>330</v>
      </c>
      <c r="F318" s="174" t="s">
        <v>331</v>
      </c>
      <c r="G318" s="175" t="s">
        <v>205</v>
      </c>
      <c r="H318" s="176">
        <v>31.829999999999998</v>
      </c>
      <c r="I318" s="177"/>
      <c r="J318" s="178">
        <f>ROUND(I318*H318,2)</f>
        <v>0</v>
      </c>
      <c r="K318" s="174" t="s">
        <v>156</v>
      </c>
      <c r="L318" s="39"/>
      <c r="M318" s="179" t="s">
        <v>1</v>
      </c>
      <c r="N318" s="180" t="s">
        <v>41</v>
      </c>
      <c r="O318" s="77"/>
      <c r="P318" s="181">
        <f>O318*H318</f>
        <v>0</v>
      </c>
      <c r="Q318" s="181">
        <v>0.015699999999999999</v>
      </c>
      <c r="R318" s="181">
        <f>Q318*H318</f>
        <v>0.49973099999999993</v>
      </c>
      <c r="S318" s="181">
        <v>0</v>
      </c>
      <c r="T318" s="18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3" t="s">
        <v>157</v>
      </c>
      <c r="AT318" s="183" t="s">
        <v>152</v>
      </c>
      <c r="AU318" s="183" t="s">
        <v>86</v>
      </c>
      <c r="AY318" s="19" t="s">
        <v>149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9" t="s">
        <v>84</v>
      </c>
      <c r="BK318" s="184">
        <f>ROUND(I318*H318,2)</f>
        <v>0</v>
      </c>
      <c r="BL318" s="19" t="s">
        <v>157</v>
      </c>
      <c r="BM318" s="183" t="s">
        <v>332</v>
      </c>
    </row>
    <row r="319" s="13" customFormat="1">
      <c r="A319" s="13"/>
      <c r="B319" s="185"/>
      <c r="C319" s="13"/>
      <c r="D319" s="186" t="s">
        <v>163</v>
      </c>
      <c r="E319" s="187" t="s">
        <v>1</v>
      </c>
      <c r="F319" s="188" t="s">
        <v>333</v>
      </c>
      <c r="G319" s="13"/>
      <c r="H319" s="187" t="s">
        <v>1</v>
      </c>
      <c r="I319" s="189"/>
      <c r="J319" s="13"/>
      <c r="K319" s="13"/>
      <c r="L319" s="185"/>
      <c r="M319" s="190"/>
      <c r="N319" s="191"/>
      <c r="O319" s="191"/>
      <c r="P319" s="191"/>
      <c r="Q319" s="191"/>
      <c r="R319" s="191"/>
      <c r="S319" s="191"/>
      <c r="T319" s="19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163</v>
      </c>
      <c r="AU319" s="187" t="s">
        <v>86</v>
      </c>
      <c r="AV319" s="13" t="s">
        <v>84</v>
      </c>
      <c r="AW319" s="13" t="s">
        <v>32</v>
      </c>
      <c r="AX319" s="13" t="s">
        <v>76</v>
      </c>
      <c r="AY319" s="187" t="s">
        <v>149</v>
      </c>
    </row>
    <row r="320" s="13" customFormat="1">
      <c r="A320" s="13"/>
      <c r="B320" s="185"/>
      <c r="C320" s="13"/>
      <c r="D320" s="186" t="s">
        <v>163</v>
      </c>
      <c r="E320" s="187" t="s">
        <v>1</v>
      </c>
      <c r="F320" s="188" t="s">
        <v>176</v>
      </c>
      <c r="G320" s="13"/>
      <c r="H320" s="187" t="s">
        <v>1</v>
      </c>
      <c r="I320" s="189"/>
      <c r="J320" s="13"/>
      <c r="K320" s="13"/>
      <c r="L320" s="185"/>
      <c r="M320" s="190"/>
      <c r="N320" s="191"/>
      <c r="O320" s="191"/>
      <c r="P320" s="191"/>
      <c r="Q320" s="191"/>
      <c r="R320" s="191"/>
      <c r="S320" s="191"/>
      <c r="T320" s="19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163</v>
      </c>
      <c r="AU320" s="187" t="s">
        <v>86</v>
      </c>
      <c r="AV320" s="13" t="s">
        <v>84</v>
      </c>
      <c r="AW320" s="13" t="s">
        <v>32</v>
      </c>
      <c r="AX320" s="13" t="s">
        <v>76</v>
      </c>
      <c r="AY320" s="187" t="s">
        <v>149</v>
      </c>
    </row>
    <row r="321" s="14" customFormat="1">
      <c r="A321" s="14"/>
      <c r="B321" s="193"/>
      <c r="C321" s="14"/>
      <c r="D321" s="186" t="s">
        <v>163</v>
      </c>
      <c r="E321" s="194" t="s">
        <v>1</v>
      </c>
      <c r="F321" s="195" t="s">
        <v>334</v>
      </c>
      <c r="G321" s="14"/>
      <c r="H321" s="196">
        <v>10.93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163</v>
      </c>
      <c r="AU321" s="194" t="s">
        <v>86</v>
      </c>
      <c r="AV321" s="14" t="s">
        <v>86</v>
      </c>
      <c r="AW321" s="14" t="s">
        <v>32</v>
      </c>
      <c r="AX321" s="14" t="s">
        <v>76</v>
      </c>
      <c r="AY321" s="194" t="s">
        <v>149</v>
      </c>
    </row>
    <row r="322" s="13" customFormat="1">
      <c r="A322" s="13"/>
      <c r="B322" s="185"/>
      <c r="C322" s="13"/>
      <c r="D322" s="186" t="s">
        <v>163</v>
      </c>
      <c r="E322" s="187" t="s">
        <v>1</v>
      </c>
      <c r="F322" s="188" t="s">
        <v>177</v>
      </c>
      <c r="G322" s="13"/>
      <c r="H322" s="187" t="s">
        <v>1</v>
      </c>
      <c r="I322" s="189"/>
      <c r="J322" s="13"/>
      <c r="K322" s="13"/>
      <c r="L322" s="185"/>
      <c r="M322" s="190"/>
      <c r="N322" s="191"/>
      <c r="O322" s="191"/>
      <c r="P322" s="191"/>
      <c r="Q322" s="191"/>
      <c r="R322" s="191"/>
      <c r="S322" s="191"/>
      <c r="T322" s="19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163</v>
      </c>
      <c r="AU322" s="187" t="s">
        <v>86</v>
      </c>
      <c r="AV322" s="13" t="s">
        <v>84</v>
      </c>
      <c r="AW322" s="13" t="s">
        <v>32</v>
      </c>
      <c r="AX322" s="13" t="s">
        <v>76</v>
      </c>
      <c r="AY322" s="187" t="s">
        <v>149</v>
      </c>
    </row>
    <row r="323" s="14" customFormat="1">
      <c r="A323" s="14"/>
      <c r="B323" s="193"/>
      <c r="C323" s="14"/>
      <c r="D323" s="186" t="s">
        <v>163</v>
      </c>
      <c r="E323" s="194" t="s">
        <v>1</v>
      </c>
      <c r="F323" s="195" t="s">
        <v>335</v>
      </c>
      <c r="G323" s="14"/>
      <c r="H323" s="196">
        <v>20.899999999999999</v>
      </c>
      <c r="I323" s="197"/>
      <c r="J323" s="14"/>
      <c r="K323" s="14"/>
      <c r="L323" s="193"/>
      <c r="M323" s="198"/>
      <c r="N323" s="199"/>
      <c r="O323" s="199"/>
      <c r="P323" s="199"/>
      <c r="Q323" s="199"/>
      <c r="R323" s="199"/>
      <c r="S323" s="199"/>
      <c r="T323" s="20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4" t="s">
        <v>163</v>
      </c>
      <c r="AU323" s="194" t="s">
        <v>86</v>
      </c>
      <c r="AV323" s="14" t="s">
        <v>86</v>
      </c>
      <c r="AW323" s="14" t="s">
        <v>32</v>
      </c>
      <c r="AX323" s="14" t="s">
        <v>76</v>
      </c>
      <c r="AY323" s="194" t="s">
        <v>149</v>
      </c>
    </row>
    <row r="324" s="15" customFormat="1">
      <c r="A324" s="15"/>
      <c r="B324" s="201"/>
      <c r="C324" s="15"/>
      <c r="D324" s="186" t="s">
        <v>163</v>
      </c>
      <c r="E324" s="202" t="s">
        <v>1</v>
      </c>
      <c r="F324" s="203" t="s">
        <v>170</v>
      </c>
      <c r="G324" s="15"/>
      <c r="H324" s="204">
        <v>31.829999999999998</v>
      </c>
      <c r="I324" s="205"/>
      <c r="J324" s="15"/>
      <c r="K324" s="15"/>
      <c r="L324" s="201"/>
      <c r="M324" s="206"/>
      <c r="N324" s="207"/>
      <c r="O324" s="207"/>
      <c r="P324" s="207"/>
      <c r="Q324" s="207"/>
      <c r="R324" s="207"/>
      <c r="S324" s="207"/>
      <c r="T324" s="20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2" t="s">
        <v>163</v>
      </c>
      <c r="AU324" s="202" t="s">
        <v>86</v>
      </c>
      <c r="AV324" s="15" t="s">
        <v>150</v>
      </c>
      <c r="AW324" s="15" t="s">
        <v>32</v>
      </c>
      <c r="AX324" s="15" t="s">
        <v>76</v>
      </c>
      <c r="AY324" s="202" t="s">
        <v>149</v>
      </c>
    </row>
    <row r="325" s="16" customFormat="1">
      <c r="A325" s="16"/>
      <c r="B325" s="209"/>
      <c r="C325" s="16"/>
      <c r="D325" s="186" t="s">
        <v>163</v>
      </c>
      <c r="E325" s="210" t="s">
        <v>1</v>
      </c>
      <c r="F325" s="211" t="s">
        <v>171</v>
      </c>
      <c r="G325" s="16"/>
      <c r="H325" s="212">
        <v>31.829999999999998</v>
      </c>
      <c r="I325" s="213"/>
      <c r="J325" s="16"/>
      <c r="K325" s="16"/>
      <c r="L325" s="209"/>
      <c r="M325" s="214"/>
      <c r="N325" s="215"/>
      <c r="O325" s="215"/>
      <c r="P325" s="215"/>
      <c r="Q325" s="215"/>
      <c r="R325" s="215"/>
      <c r="S325" s="215"/>
      <c r="T325" s="2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10" t="s">
        <v>163</v>
      </c>
      <c r="AU325" s="210" t="s">
        <v>86</v>
      </c>
      <c r="AV325" s="16" t="s">
        <v>157</v>
      </c>
      <c r="AW325" s="16" t="s">
        <v>32</v>
      </c>
      <c r="AX325" s="16" t="s">
        <v>84</v>
      </c>
      <c r="AY325" s="210" t="s">
        <v>149</v>
      </c>
    </row>
    <row r="326" s="2" customFormat="1" ht="24.15" customHeight="1">
      <c r="A326" s="38"/>
      <c r="B326" s="171"/>
      <c r="C326" s="172" t="s">
        <v>336</v>
      </c>
      <c r="D326" s="172" t="s">
        <v>152</v>
      </c>
      <c r="E326" s="173" t="s">
        <v>337</v>
      </c>
      <c r="F326" s="174" t="s">
        <v>338</v>
      </c>
      <c r="G326" s="175" t="s">
        <v>205</v>
      </c>
      <c r="H326" s="176">
        <v>235.65000000000001</v>
      </c>
      <c r="I326" s="177"/>
      <c r="J326" s="178">
        <f>ROUND(I326*H326,2)</f>
        <v>0</v>
      </c>
      <c r="K326" s="174" t="s">
        <v>156</v>
      </c>
      <c r="L326" s="39"/>
      <c r="M326" s="179" t="s">
        <v>1</v>
      </c>
      <c r="N326" s="180" t="s">
        <v>41</v>
      </c>
      <c r="O326" s="77"/>
      <c r="P326" s="181">
        <f>O326*H326</f>
        <v>0</v>
      </c>
      <c r="Q326" s="181">
        <v>0.0073499999999999998</v>
      </c>
      <c r="R326" s="181">
        <f>Q326*H326</f>
        <v>1.7320275000000001</v>
      </c>
      <c r="S326" s="181">
        <v>0</v>
      </c>
      <c r="T326" s="18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83" t="s">
        <v>157</v>
      </c>
      <c r="AT326" s="183" t="s">
        <v>152</v>
      </c>
      <c r="AU326" s="183" t="s">
        <v>86</v>
      </c>
      <c r="AY326" s="19" t="s">
        <v>149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9" t="s">
        <v>84</v>
      </c>
      <c r="BK326" s="184">
        <f>ROUND(I326*H326,2)</f>
        <v>0</v>
      </c>
      <c r="BL326" s="19" t="s">
        <v>157</v>
      </c>
      <c r="BM326" s="183" t="s">
        <v>339</v>
      </c>
    </row>
    <row r="327" s="2" customFormat="1" ht="24.15" customHeight="1">
      <c r="A327" s="38"/>
      <c r="B327" s="171"/>
      <c r="C327" s="172" t="s">
        <v>340</v>
      </c>
      <c r="D327" s="172" t="s">
        <v>152</v>
      </c>
      <c r="E327" s="173" t="s">
        <v>341</v>
      </c>
      <c r="F327" s="174" t="s">
        <v>342</v>
      </c>
      <c r="G327" s="175" t="s">
        <v>205</v>
      </c>
      <c r="H327" s="176">
        <v>850.28999999999996</v>
      </c>
      <c r="I327" s="177"/>
      <c r="J327" s="178">
        <f>ROUND(I327*H327,2)</f>
        <v>0</v>
      </c>
      <c r="K327" s="174" t="s">
        <v>156</v>
      </c>
      <c r="L327" s="39"/>
      <c r="M327" s="179" t="s">
        <v>1</v>
      </c>
      <c r="N327" s="180" t="s">
        <v>41</v>
      </c>
      <c r="O327" s="77"/>
      <c r="P327" s="181">
        <f>O327*H327</f>
        <v>0</v>
      </c>
      <c r="Q327" s="181">
        <v>0.00025999999999999998</v>
      </c>
      <c r="R327" s="181">
        <f>Q327*H327</f>
        <v>0.22107539999999998</v>
      </c>
      <c r="S327" s="181">
        <v>0</v>
      </c>
      <c r="T327" s="18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3" t="s">
        <v>157</v>
      </c>
      <c r="AT327" s="183" t="s">
        <v>152</v>
      </c>
      <c r="AU327" s="183" t="s">
        <v>86</v>
      </c>
      <c r="AY327" s="19" t="s">
        <v>149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9" t="s">
        <v>84</v>
      </c>
      <c r="BK327" s="184">
        <f>ROUND(I327*H327,2)</f>
        <v>0</v>
      </c>
      <c r="BL327" s="19" t="s">
        <v>157</v>
      </c>
      <c r="BM327" s="183" t="s">
        <v>343</v>
      </c>
    </row>
    <row r="328" s="13" customFormat="1">
      <c r="A328" s="13"/>
      <c r="B328" s="185"/>
      <c r="C328" s="13"/>
      <c r="D328" s="186" t="s">
        <v>163</v>
      </c>
      <c r="E328" s="187" t="s">
        <v>1</v>
      </c>
      <c r="F328" s="188" t="s">
        <v>344</v>
      </c>
      <c r="G328" s="13"/>
      <c r="H328" s="187" t="s">
        <v>1</v>
      </c>
      <c r="I328" s="189"/>
      <c r="J328" s="13"/>
      <c r="K328" s="13"/>
      <c r="L328" s="185"/>
      <c r="M328" s="190"/>
      <c r="N328" s="191"/>
      <c r="O328" s="191"/>
      <c r="P328" s="191"/>
      <c r="Q328" s="191"/>
      <c r="R328" s="191"/>
      <c r="S328" s="191"/>
      <c r="T328" s="19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7" t="s">
        <v>163</v>
      </c>
      <c r="AU328" s="187" t="s">
        <v>86</v>
      </c>
      <c r="AV328" s="13" t="s">
        <v>84</v>
      </c>
      <c r="AW328" s="13" t="s">
        <v>32</v>
      </c>
      <c r="AX328" s="13" t="s">
        <v>76</v>
      </c>
      <c r="AY328" s="187" t="s">
        <v>149</v>
      </c>
    </row>
    <row r="329" s="14" customFormat="1">
      <c r="A329" s="14"/>
      <c r="B329" s="193"/>
      <c r="C329" s="14"/>
      <c r="D329" s="186" t="s">
        <v>163</v>
      </c>
      <c r="E329" s="194" t="s">
        <v>1</v>
      </c>
      <c r="F329" s="195" t="s">
        <v>345</v>
      </c>
      <c r="G329" s="14"/>
      <c r="H329" s="196">
        <v>235.65000000000001</v>
      </c>
      <c r="I329" s="197"/>
      <c r="J329" s="14"/>
      <c r="K329" s="14"/>
      <c r="L329" s="193"/>
      <c r="M329" s="198"/>
      <c r="N329" s="199"/>
      <c r="O329" s="199"/>
      <c r="P329" s="199"/>
      <c r="Q329" s="199"/>
      <c r="R329" s="199"/>
      <c r="S329" s="199"/>
      <c r="T329" s="20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4" t="s">
        <v>163</v>
      </c>
      <c r="AU329" s="194" t="s">
        <v>86</v>
      </c>
      <c r="AV329" s="14" t="s">
        <v>86</v>
      </c>
      <c r="AW329" s="14" t="s">
        <v>32</v>
      </c>
      <c r="AX329" s="14" t="s">
        <v>76</v>
      </c>
      <c r="AY329" s="194" t="s">
        <v>149</v>
      </c>
    </row>
    <row r="330" s="14" customFormat="1">
      <c r="A330" s="14"/>
      <c r="B330" s="193"/>
      <c r="C330" s="14"/>
      <c r="D330" s="186" t="s">
        <v>163</v>
      </c>
      <c r="E330" s="194" t="s">
        <v>1</v>
      </c>
      <c r="F330" s="195" t="s">
        <v>346</v>
      </c>
      <c r="G330" s="14"/>
      <c r="H330" s="196">
        <v>614.63999999999999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163</v>
      </c>
      <c r="AU330" s="194" t="s">
        <v>86</v>
      </c>
      <c r="AV330" s="14" t="s">
        <v>86</v>
      </c>
      <c r="AW330" s="14" t="s">
        <v>32</v>
      </c>
      <c r="AX330" s="14" t="s">
        <v>76</v>
      </c>
      <c r="AY330" s="194" t="s">
        <v>149</v>
      </c>
    </row>
    <row r="331" s="15" customFormat="1">
      <c r="A331" s="15"/>
      <c r="B331" s="201"/>
      <c r="C331" s="15"/>
      <c r="D331" s="186" t="s">
        <v>163</v>
      </c>
      <c r="E331" s="202" t="s">
        <v>1</v>
      </c>
      <c r="F331" s="203" t="s">
        <v>170</v>
      </c>
      <c r="G331" s="15"/>
      <c r="H331" s="204">
        <v>850.28999999999996</v>
      </c>
      <c r="I331" s="205"/>
      <c r="J331" s="15"/>
      <c r="K331" s="15"/>
      <c r="L331" s="201"/>
      <c r="M331" s="206"/>
      <c r="N331" s="207"/>
      <c r="O331" s="207"/>
      <c r="P331" s="207"/>
      <c r="Q331" s="207"/>
      <c r="R331" s="207"/>
      <c r="S331" s="207"/>
      <c r="T331" s="20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2" t="s">
        <v>163</v>
      </c>
      <c r="AU331" s="202" t="s">
        <v>86</v>
      </c>
      <c r="AV331" s="15" t="s">
        <v>150</v>
      </c>
      <c r="AW331" s="15" t="s">
        <v>32</v>
      </c>
      <c r="AX331" s="15" t="s">
        <v>76</v>
      </c>
      <c r="AY331" s="202" t="s">
        <v>149</v>
      </c>
    </row>
    <row r="332" s="16" customFormat="1">
      <c r="A332" s="16"/>
      <c r="B332" s="209"/>
      <c r="C332" s="16"/>
      <c r="D332" s="186" t="s">
        <v>163</v>
      </c>
      <c r="E332" s="210" t="s">
        <v>1</v>
      </c>
      <c r="F332" s="211" t="s">
        <v>171</v>
      </c>
      <c r="G332" s="16"/>
      <c r="H332" s="212">
        <v>850.28999999999996</v>
      </c>
      <c r="I332" s="213"/>
      <c r="J332" s="16"/>
      <c r="K332" s="16"/>
      <c r="L332" s="209"/>
      <c r="M332" s="214"/>
      <c r="N332" s="215"/>
      <c r="O332" s="215"/>
      <c r="P332" s="215"/>
      <c r="Q332" s="215"/>
      <c r="R332" s="215"/>
      <c r="S332" s="215"/>
      <c r="T332" s="2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10" t="s">
        <v>163</v>
      </c>
      <c r="AU332" s="210" t="s">
        <v>86</v>
      </c>
      <c r="AV332" s="16" t="s">
        <v>157</v>
      </c>
      <c r="AW332" s="16" t="s">
        <v>32</v>
      </c>
      <c r="AX332" s="16" t="s">
        <v>84</v>
      </c>
      <c r="AY332" s="210" t="s">
        <v>149</v>
      </c>
    </row>
    <row r="333" s="2" customFormat="1" ht="24.15" customHeight="1">
      <c r="A333" s="38"/>
      <c r="B333" s="171"/>
      <c r="C333" s="172" t="s">
        <v>347</v>
      </c>
      <c r="D333" s="172" t="s">
        <v>152</v>
      </c>
      <c r="E333" s="173" t="s">
        <v>348</v>
      </c>
      <c r="F333" s="174" t="s">
        <v>349</v>
      </c>
      <c r="G333" s="175" t="s">
        <v>205</v>
      </c>
      <c r="H333" s="176">
        <v>255</v>
      </c>
      <c r="I333" s="177"/>
      <c r="J333" s="178">
        <f>ROUND(I333*H333,2)</f>
        <v>0</v>
      </c>
      <c r="K333" s="174" t="s">
        <v>156</v>
      </c>
      <c r="L333" s="39"/>
      <c r="M333" s="179" t="s">
        <v>1</v>
      </c>
      <c r="N333" s="180" t="s">
        <v>41</v>
      </c>
      <c r="O333" s="77"/>
      <c r="P333" s="181">
        <f>O333*H333</f>
        <v>0</v>
      </c>
      <c r="Q333" s="181">
        <v>0.0043800000000000002</v>
      </c>
      <c r="R333" s="181">
        <f>Q333*H333</f>
        <v>1.1169</v>
      </c>
      <c r="S333" s="181">
        <v>0</v>
      </c>
      <c r="T333" s="18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83" t="s">
        <v>157</v>
      </c>
      <c r="AT333" s="183" t="s">
        <v>152</v>
      </c>
      <c r="AU333" s="183" t="s">
        <v>86</v>
      </c>
      <c r="AY333" s="19" t="s">
        <v>149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9" t="s">
        <v>84</v>
      </c>
      <c r="BK333" s="184">
        <f>ROUND(I333*H333,2)</f>
        <v>0</v>
      </c>
      <c r="BL333" s="19" t="s">
        <v>157</v>
      </c>
      <c r="BM333" s="183" t="s">
        <v>350</v>
      </c>
    </row>
    <row r="334" s="13" customFormat="1">
      <c r="A334" s="13"/>
      <c r="B334" s="185"/>
      <c r="C334" s="13"/>
      <c r="D334" s="186" t="s">
        <v>163</v>
      </c>
      <c r="E334" s="187" t="s">
        <v>1</v>
      </c>
      <c r="F334" s="188" t="s">
        <v>351</v>
      </c>
      <c r="G334" s="13"/>
      <c r="H334" s="187" t="s">
        <v>1</v>
      </c>
      <c r="I334" s="189"/>
      <c r="J334" s="13"/>
      <c r="K334" s="13"/>
      <c r="L334" s="185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163</v>
      </c>
      <c r="AU334" s="187" t="s">
        <v>86</v>
      </c>
      <c r="AV334" s="13" t="s">
        <v>84</v>
      </c>
      <c r="AW334" s="13" t="s">
        <v>32</v>
      </c>
      <c r="AX334" s="13" t="s">
        <v>76</v>
      </c>
      <c r="AY334" s="187" t="s">
        <v>149</v>
      </c>
    </row>
    <row r="335" s="14" customFormat="1">
      <c r="A335" s="14"/>
      <c r="B335" s="193"/>
      <c r="C335" s="14"/>
      <c r="D335" s="186" t="s">
        <v>163</v>
      </c>
      <c r="E335" s="194" t="s">
        <v>1</v>
      </c>
      <c r="F335" s="195" t="s">
        <v>352</v>
      </c>
      <c r="G335" s="14"/>
      <c r="H335" s="196">
        <v>255</v>
      </c>
      <c r="I335" s="197"/>
      <c r="J335" s="14"/>
      <c r="K335" s="14"/>
      <c r="L335" s="193"/>
      <c r="M335" s="198"/>
      <c r="N335" s="199"/>
      <c r="O335" s="199"/>
      <c r="P335" s="199"/>
      <c r="Q335" s="199"/>
      <c r="R335" s="199"/>
      <c r="S335" s="199"/>
      <c r="T335" s="20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4" t="s">
        <v>163</v>
      </c>
      <c r="AU335" s="194" t="s">
        <v>86</v>
      </c>
      <c r="AV335" s="14" t="s">
        <v>86</v>
      </c>
      <c r="AW335" s="14" t="s">
        <v>32</v>
      </c>
      <c r="AX335" s="14" t="s">
        <v>76</v>
      </c>
      <c r="AY335" s="194" t="s">
        <v>149</v>
      </c>
    </row>
    <row r="336" s="15" customFormat="1">
      <c r="A336" s="15"/>
      <c r="B336" s="201"/>
      <c r="C336" s="15"/>
      <c r="D336" s="186" t="s">
        <v>163</v>
      </c>
      <c r="E336" s="202" t="s">
        <v>1</v>
      </c>
      <c r="F336" s="203" t="s">
        <v>170</v>
      </c>
      <c r="G336" s="15"/>
      <c r="H336" s="204">
        <v>255</v>
      </c>
      <c r="I336" s="205"/>
      <c r="J336" s="15"/>
      <c r="K336" s="15"/>
      <c r="L336" s="201"/>
      <c r="M336" s="206"/>
      <c r="N336" s="207"/>
      <c r="O336" s="207"/>
      <c r="P336" s="207"/>
      <c r="Q336" s="207"/>
      <c r="R336" s="207"/>
      <c r="S336" s="207"/>
      <c r="T336" s="2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02" t="s">
        <v>163</v>
      </c>
      <c r="AU336" s="202" t="s">
        <v>86</v>
      </c>
      <c r="AV336" s="15" t="s">
        <v>150</v>
      </c>
      <c r="AW336" s="15" t="s">
        <v>32</v>
      </c>
      <c r="AX336" s="15" t="s">
        <v>76</v>
      </c>
      <c r="AY336" s="202" t="s">
        <v>149</v>
      </c>
    </row>
    <row r="337" s="16" customFormat="1">
      <c r="A337" s="16"/>
      <c r="B337" s="209"/>
      <c r="C337" s="16"/>
      <c r="D337" s="186" t="s">
        <v>163</v>
      </c>
      <c r="E337" s="210" t="s">
        <v>1</v>
      </c>
      <c r="F337" s="211" t="s">
        <v>171</v>
      </c>
      <c r="G337" s="16"/>
      <c r="H337" s="212">
        <v>255</v>
      </c>
      <c r="I337" s="213"/>
      <c r="J337" s="16"/>
      <c r="K337" s="16"/>
      <c r="L337" s="209"/>
      <c r="M337" s="214"/>
      <c r="N337" s="215"/>
      <c r="O337" s="215"/>
      <c r="P337" s="215"/>
      <c r="Q337" s="215"/>
      <c r="R337" s="215"/>
      <c r="S337" s="215"/>
      <c r="T337" s="2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10" t="s">
        <v>163</v>
      </c>
      <c r="AU337" s="210" t="s">
        <v>86</v>
      </c>
      <c r="AV337" s="16" t="s">
        <v>157</v>
      </c>
      <c r="AW337" s="16" t="s">
        <v>32</v>
      </c>
      <c r="AX337" s="16" t="s">
        <v>84</v>
      </c>
      <c r="AY337" s="210" t="s">
        <v>149</v>
      </c>
    </row>
    <row r="338" s="2" customFormat="1" ht="24.15" customHeight="1">
      <c r="A338" s="38"/>
      <c r="B338" s="171"/>
      <c r="C338" s="172" t="s">
        <v>353</v>
      </c>
      <c r="D338" s="172" t="s">
        <v>152</v>
      </c>
      <c r="E338" s="173" t="s">
        <v>354</v>
      </c>
      <c r="F338" s="174" t="s">
        <v>355</v>
      </c>
      <c r="G338" s="175" t="s">
        <v>205</v>
      </c>
      <c r="H338" s="176">
        <v>1229.28</v>
      </c>
      <c r="I338" s="177"/>
      <c r="J338" s="178">
        <f>ROUND(I338*H338,2)</f>
        <v>0</v>
      </c>
      <c r="K338" s="174" t="s">
        <v>156</v>
      </c>
      <c r="L338" s="39"/>
      <c r="M338" s="179" t="s">
        <v>1</v>
      </c>
      <c r="N338" s="180" t="s">
        <v>41</v>
      </c>
      <c r="O338" s="77"/>
      <c r="P338" s="181">
        <f>O338*H338</f>
        <v>0</v>
      </c>
      <c r="Q338" s="181">
        <v>0.0040000000000000001</v>
      </c>
      <c r="R338" s="181">
        <f>Q338*H338</f>
        <v>4.9171199999999997</v>
      </c>
      <c r="S338" s="181">
        <v>0</v>
      </c>
      <c r="T338" s="18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83" t="s">
        <v>157</v>
      </c>
      <c r="AT338" s="183" t="s">
        <v>152</v>
      </c>
      <c r="AU338" s="183" t="s">
        <v>86</v>
      </c>
      <c r="AY338" s="19" t="s">
        <v>149</v>
      </c>
      <c r="BE338" s="184">
        <f>IF(N338="základní",J338,0)</f>
        <v>0</v>
      </c>
      <c r="BF338" s="184">
        <f>IF(N338="snížená",J338,0)</f>
        <v>0</v>
      </c>
      <c r="BG338" s="184">
        <f>IF(N338="zákl. přenesená",J338,0)</f>
        <v>0</v>
      </c>
      <c r="BH338" s="184">
        <f>IF(N338="sníž. přenesená",J338,0)</f>
        <v>0</v>
      </c>
      <c r="BI338" s="184">
        <f>IF(N338="nulová",J338,0)</f>
        <v>0</v>
      </c>
      <c r="BJ338" s="19" t="s">
        <v>84</v>
      </c>
      <c r="BK338" s="184">
        <f>ROUND(I338*H338,2)</f>
        <v>0</v>
      </c>
      <c r="BL338" s="19" t="s">
        <v>157</v>
      </c>
      <c r="BM338" s="183" t="s">
        <v>356</v>
      </c>
    </row>
    <row r="339" s="13" customFormat="1">
      <c r="A339" s="13"/>
      <c r="B339" s="185"/>
      <c r="C339" s="13"/>
      <c r="D339" s="186" t="s">
        <v>163</v>
      </c>
      <c r="E339" s="187" t="s">
        <v>1</v>
      </c>
      <c r="F339" s="188" t="s">
        <v>357</v>
      </c>
      <c r="G339" s="13"/>
      <c r="H339" s="187" t="s">
        <v>1</v>
      </c>
      <c r="I339" s="189"/>
      <c r="J339" s="13"/>
      <c r="K339" s="13"/>
      <c r="L339" s="185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7" t="s">
        <v>163</v>
      </c>
      <c r="AU339" s="187" t="s">
        <v>86</v>
      </c>
      <c r="AV339" s="13" t="s">
        <v>84</v>
      </c>
      <c r="AW339" s="13" t="s">
        <v>32</v>
      </c>
      <c r="AX339" s="13" t="s">
        <v>76</v>
      </c>
      <c r="AY339" s="187" t="s">
        <v>149</v>
      </c>
    </row>
    <row r="340" s="14" customFormat="1">
      <c r="A340" s="14"/>
      <c r="B340" s="193"/>
      <c r="C340" s="14"/>
      <c r="D340" s="186" t="s">
        <v>163</v>
      </c>
      <c r="E340" s="194" t="s">
        <v>1</v>
      </c>
      <c r="F340" s="195" t="s">
        <v>358</v>
      </c>
      <c r="G340" s="14"/>
      <c r="H340" s="196">
        <v>1229.28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163</v>
      </c>
      <c r="AU340" s="194" t="s">
        <v>86</v>
      </c>
      <c r="AV340" s="14" t="s">
        <v>86</v>
      </c>
      <c r="AW340" s="14" t="s">
        <v>32</v>
      </c>
      <c r="AX340" s="14" t="s">
        <v>76</v>
      </c>
      <c r="AY340" s="194" t="s">
        <v>149</v>
      </c>
    </row>
    <row r="341" s="15" customFormat="1">
      <c r="A341" s="15"/>
      <c r="B341" s="201"/>
      <c r="C341" s="15"/>
      <c r="D341" s="186" t="s">
        <v>163</v>
      </c>
      <c r="E341" s="202" t="s">
        <v>1</v>
      </c>
      <c r="F341" s="203" t="s">
        <v>170</v>
      </c>
      <c r="G341" s="15"/>
      <c r="H341" s="204">
        <v>1229.28</v>
      </c>
      <c r="I341" s="205"/>
      <c r="J341" s="15"/>
      <c r="K341" s="15"/>
      <c r="L341" s="201"/>
      <c r="M341" s="206"/>
      <c r="N341" s="207"/>
      <c r="O341" s="207"/>
      <c r="P341" s="207"/>
      <c r="Q341" s="207"/>
      <c r="R341" s="207"/>
      <c r="S341" s="207"/>
      <c r="T341" s="20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02" t="s">
        <v>163</v>
      </c>
      <c r="AU341" s="202" t="s">
        <v>86</v>
      </c>
      <c r="AV341" s="15" t="s">
        <v>150</v>
      </c>
      <c r="AW341" s="15" t="s">
        <v>32</v>
      </c>
      <c r="AX341" s="15" t="s">
        <v>76</v>
      </c>
      <c r="AY341" s="202" t="s">
        <v>149</v>
      </c>
    </row>
    <row r="342" s="16" customFormat="1">
      <c r="A342" s="16"/>
      <c r="B342" s="209"/>
      <c r="C342" s="16"/>
      <c r="D342" s="186" t="s">
        <v>163</v>
      </c>
      <c r="E342" s="210" t="s">
        <v>1</v>
      </c>
      <c r="F342" s="211" t="s">
        <v>171</v>
      </c>
      <c r="G342" s="16"/>
      <c r="H342" s="212">
        <v>1229.28</v>
      </c>
      <c r="I342" s="213"/>
      <c r="J342" s="16"/>
      <c r="K342" s="16"/>
      <c r="L342" s="209"/>
      <c r="M342" s="214"/>
      <c r="N342" s="215"/>
      <c r="O342" s="215"/>
      <c r="P342" s="215"/>
      <c r="Q342" s="215"/>
      <c r="R342" s="215"/>
      <c r="S342" s="215"/>
      <c r="T342" s="2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10" t="s">
        <v>163</v>
      </c>
      <c r="AU342" s="210" t="s">
        <v>86</v>
      </c>
      <c r="AV342" s="16" t="s">
        <v>157</v>
      </c>
      <c r="AW342" s="16" t="s">
        <v>32</v>
      </c>
      <c r="AX342" s="16" t="s">
        <v>84</v>
      </c>
      <c r="AY342" s="210" t="s">
        <v>149</v>
      </c>
    </row>
    <row r="343" s="2" customFormat="1" ht="24.15" customHeight="1">
      <c r="A343" s="38"/>
      <c r="B343" s="171"/>
      <c r="C343" s="172" t="s">
        <v>359</v>
      </c>
      <c r="D343" s="172" t="s">
        <v>152</v>
      </c>
      <c r="E343" s="173" t="s">
        <v>360</v>
      </c>
      <c r="F343" s="174" t="s">
        <v>361</v>
      </c>
      <c r="G343" s="175" t="s">
        <v>205</v>
      </c>
      <c r="H343" s="176">
        <v>184.392</v>
      </c>
      <c r="I343" s="177"/>
      <c r="J343" s="178">
        <f>ROUND(I343*H343,2)</f>
        <v>0</v>
      </c>
      <c r="K343" s="174" t="s">
        <v>156</v>
      </c>
      <c r="L343" s="39"/>
      <c r="M343" s="179" t="s">
        <v>1</v>
      </c>
      <c r="N343" s="180" t="s">
        <v>41</v>
      </c>
      <c r="O343" s="77"/>
      <c r="P343" s="181">
        <f>O343*H343</f>
        <v>0</v>
      </c>
      <c r="Q343" s="181">
        <v>0.01575</v>
      </c>
      <c r="R343" s="181">
        <f>Q343*H343</f>
        <v>2.9041739999999998</v>
      </c>
      <c r="S343" s="181">
        <v>0</v>
      </c>
      <c r="T343" s="18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83" t="s">
        <v>157</v>
      </c>
      <c r="AT343" s="183" t="s">
        <v>152</v>
      </c>
      <c r="AU343" s="183" t="s">
        <v>86</v>
      </c>
      <c r="AY343" s="19" t="s">
        <v>149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9" t="s">
        <v>84</v>
      </c>
      <c r="BK343" s="184">
        <f>ROUND(I343*H343,2)</f>
        <v>0</v>
      </c>
      <c r="BL343" s="19" t="s">
        <v>157</v>
      </c>
      <c r="BM343" s="183" t="s">
        <v>362</v>
      </c>
    </row>
    <row r="344" s="13" customFormat="1">
      <c r="A344" s="13"/>
      <c r="B344" s="185"/>
      <c r="C344" s="13"/>
      <c r="D344" s="186" t="s">
        <v>163</v>
      </c>
      <c r="E344" s="187" t="s">
        <v>1</v>
      </c>
      <c r="F344" s="188" t="s">
        <v>363</v>
      </c>
      <c r="G344" s="13"/>
      <c r="H344" s="187" t="s">
        <v>1</v>
      </c>
      <c r="I344" s="189"/>
      <c r="J344" s="13"/>
      <c r="K344" s="13"/>
      <c r="L344" s="185"/>
      <c r="M344" s="190"/>
      <c r="N344" s="191"/>
      <c r="O344" s="191"/>
      <c r="P344" s="191"/>
      <c r="Q344" s="191"/>
      <c r="R344" s="191"/>
      <c r="S344" s="191"/>
      <c r="T344" s="19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7" t="s">
        <v>163</v>
      </c>
      <c r="AU344" s="187" t="s">
        <v>86</v>
      </c>
      <c r="AV344" s="13" t="s">
        <v>84</v>
      </c>
      <c r="AW344" s="13" t="s">
        <v>32</v>
      </c>
      <c r="AX344" s="13" t="s">
        <v>76</v>
      </c>
      <c r="AY344" s="187" t="s">
        <v>149</v>
      </c>
    </row>
    <row r="345" s="14" customFormat="1">
      <c r="A345" s="14"/>
      <c r="B345" s="193"/>
      <c r="C345" s="14"/>
      <c r="D345" s="186" t="s">
        <v>163</v>
      </c>
      <c r="E345" s="194" t="s">
        <v>1</v>
      </c>
      <c r="F345" s="195" t="s">
        <v>364</v>
      </c>
      <c r="G345" s="14"/>
      <c r="H345" s="196">
        <v>184.392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163</v>
      </c>
      <c r="AU345" s="194" t="s">
        <v>86</v>
      </c>
      <c r="AV345" s="14" t="s">
        <v>86</v>
      </c>
      <c r="AW345" s="14" t="s">
        <v>32</v>
      </c>
      <c r="AX345" s="14" t="s">
        <v>76</v>
      </c>
      <c r="AY345" s="194" t="s">
        <v>149</v>
      </c>
    </row>
    <row r="346" s="15" customFormat="1">
      <c r="A346" s="15"/>
      <c r="B346" s="201"/>
      <c r="C346" s="15"/>
      <c r="D346" s="186" t="s">
        <v>163</v>
      </c>
      <c r="E346" s="202" t="s">
        <v>1</v>
      </c>
      <c r="F346" s="203" t="s">
        <v>170</v>
      </c>
      <c r="G346" s="15"/>
      <c r="H346" s="204">
        <v>184.392</v>
      </c>
      <c r="I346" s="205"/>
      <c r="J346" s="15"/>
      <c r="K346" s="15"/>
      <c r="L346" s="201"/>
      <c r="M346" s="206"/>
      <c r="N346" s="207"/>
      <c r="O346" s="207"/>
      <c r="P346" s="207"/>
      <c r="Q346" s="207"/>
      <c r="R346" s="207"/>
      <c r="S346" s="207"/>
      <c r="T346" s="20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02" t="s">
        <v>163</v>
      </c>
      <c r="AU346" s="202" t="s">
        <v>86</v>
      </c>
      <c r="AV346" s="15" t="s">
        <v>150</v>
      </c>
      <c r="AW346" s="15" t="s">
        <v>32</v>
      </c>
      <c r="AX346" s="15" t="s">
        <v>76</v>
      </c>
      <c r="AY346" s="202" t="s">
        <v>149</v>
      </c>
    </row>
    <row r="347" s="16" customFormat="1">
      <c r="A347" s="16"/>
      <c r="B347" s="209"/>
      <c r="C347" s="16"/>
      <c r="D347" s="186" t="s">
        <v>163</v>
      </c>
      <c r="E347" s="210" t="s">
        <v>1</v>
      </c>
      <c r="F347" s="211" t="s">
        <v>171</v>
      </c>
      <c r="G347" s="16"/>
      <c r="H347" s="212">
        <v>184.392</v>
      </c>
      <c r="I347" s="213"/>
      <c r="J347" s="16"/>
      <c r="K347" s="16"/>
      <c r="L347" s="209"/>
      <c r="M347" s="214"/>
      <c r="N347" s="215"/>
      <c r="O347" s="215"/>
      <c r="P347" s="215"/>
      <c r="Q347" s="215"/>
      <c r="R347" s="215"/>
      <c r="S347" s="215"/>
      <c r="T347" s="2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10" t="s">
        <v>163</v>
      </c>
      <c r="AU347" s="210" t="s">
        <v>86</v>
      </c>
      <c r="AV347" s="16" t="s">
        <v>157</v>
      </c>
      <c r="AW347" s="16" t="s">
        <v>32</v>
      </c>
      <c r="AX347" s="16" t="s">
        <v>84</v>
      </c>
      <c r="AY347" s="210" t="s">
        <v>149</v>
      </c>
    </row>
    <row r="348" s="2" customFormat="1" ht="24.15" customHeight="1">
      <c r="A348" s="38"/>
      <c r="B348" s="171"/>
      <c r="C348" s="172" t="s">
        <v>365</v>
      </c>
      <c r="D348" s="172" t="s">
        <v>152</v>
      </c>
      <c r="E348" s="173" t="s">
        <v>366</v>
      </c>
      <c r="F348" s="174" t="s">
        <v>367</v>
      </c>
      <c r="G348" s="175" t="s">
        <v>205</v>
      </c>
      <c r="H348" s="176">
        <v>235.65000000000001</v>
      </c>
      <c r="I348" s="177"/>
      <c r="J348" s="178">
        <f>ROUND(I348*H348,2)</f>
        <v>0</v>
      </c>
      <c r="K348" s="174" t="s">
        <v>156</v>
      </c>
      <c r="L348" s="39"/>
      <c r="M348" s="179" t="s">
        <v>1</v>
      </c>
      <c r="N348" s="180" t="s">
        <v>41</v>
      </c>
      <c r="O348" s="77"/>
      <c r="P348" s="181">
        <f>O348*H348</f>
        <v>0</v>
      </c>
      <c r="Q348" s="181">
        <v>0.018380000000000001</v>
      </c>
      <c r="R348" s="181">
        <f>Q348*H348</f>
        <v>4.3312470000000003</v>
      </c>
      <c r="S348" s="181">
        <v>0</v>
      </c>
      <c r="T348" s="18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3" t="s">
        <v>157</v>
      </c>
      <c r="AT348" s="183" t="s">
        <v>152</v>
      </c>
      <c r="AU348" s="183" t="s">
        <v>86</v>
      </c>
      <c r="AY348" s="19" t="s">
        <v>149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19" t="s">
        <v>84</v>
      </c>
      <c r="BK348" s="184">
        <f>ROUND(I348*H348,2)</f>
        <v>0</v>
      </c>
      <c r="BL348" s="19" t="s">
        <v>157</v>
      </c>
      <c r="BM348" s="183" t="s">
        <v>368</v>
      </c>
    </row>
    <row r="349" s="13" customFormat="1">
      <c r="A349" s="13"/>
      <c r="B349" s="185"/>
      <c r="C349" s="13"/>
      <c r="D349" s="186" t="s">
        <v>163</v>
      </c>
      <c r="E349" s="187" t="s">
        <v>1</v>
      </c>
      <c r="F349" s="188" t="s">
        <v>369</v>
      </c>
      <c r="G349" s="13"/>
      <c r="H349" s="187" t="s">
        <v>1</v>
      </c>
      <c r="I349" s="189"/>
      <c r="J349" s="13"/>
      <c r="K349" s="13"/>
      <c r="L349" s="185"/>
      <c r="M349" s="190"/>
      <c r="N349" s="191"/>
      <c r="O349" s="191"/>
      <c r="P349" s="191"/>
      <c r="Q349" s="191"/>
      <c r="R349" s="191"/>
      <c r="S349" s="191"/>
      <c r="T349" s="19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163</v>
      </c>
      <c r="AU349" s="187" t="s">
        <v>86</v>
      </c>
      <c r="AV349" s="13" t="s">
        <v>84</v>
      </c>
      <c r="AW349" s="13" t="s">
        <v>32</v>
      </c>
      <c r="AX349" s="13" t="s">
        <v>76</v>
      </c>
      <c r="AY349" s="187" t="s">
        <v>149</v>
      </c>
    </row>
    <row r="350" s="13" customFormat="1">
      <c r="A350" s="13"/>
      <c r="B350" s="185"/>
      <c r="C350" s="13"/>
      <c r="D350" s="186" t="s">
        <v>163</v>
      </c>
      <c r="E350" s="187" t="s">
        <v>1</v>
      </c>
      <c r="F350" s="188" t="s">
        <v>164</v>
      </c>
      <c r="G350" s="13"/>
      <c r="H350" s="187" t="s">
        <v>1</v>
      </c>
      <c r="I350" s="189"/>
      <c r="J350" s="13"/>
      <c r="K350" s="13"/>
      <c r="L350" s="185"/>
      <c r="M350" s="190"/>
      <c r="N350" s="191"/>
      <c r="O350" s="191"/>
      <c r="P350" s="191"/>
      <c r="Q350" s="191"/>
      <c r="R350" s="191"/>
      <c r="S350" s="191"/>
      <c r="T350" s="19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163</v>
      </c>
      <c r="AU350" s="187" t="s">
        <v>86</v>
      </c>
      <c r="AV350" s="13" t="s">
        <v>84</v>
      </c>
      <c r="AW350" s="13" t="s">
        <v>32</v>
      </c>
      <c r="AX350" s="13" t="s">
        <v>76</v>
      </c>
      <c r="AY350" s="187" t="s">
        <v>149</v>
      </c>
    </row>
    <row r="351" s="14" customFormat="1">
      <c r="A351" s="14"/>
      <c r="B351" s="193"/>
      <c r="C351" s="14"/>
      <c r="D351" s="186" t="s">
        <v>163</v>
      </c>
      <c r="E351" s="194" t="s">
        <v>1</v>
      </c>
      <c r="F351" s="195" t="s">
        <v>370</v>
      </c>
      <c r="G351" s="14"/>
      <c r="H351" s="196">
        <v>4.4100000000000001</v>
      </c>
      <c r="I351" s="197"/>
      <c r="J351" s="14"/>
      <c r="K351" s="14"/>
      <c r="L351" s="193"/>
      <c r="M351" s="198"/>
      <c r="N351" s="199"/>
      <c r="O351" s="199"/>
      <c r="P351" s="199"/>
      <c r="Q351" s="199"/>
      <c r="R351" s="199"/>
      <c r="S351" s="199"/>
      <c r="T351" s="20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4" t="s">
        <v>163</v>
      </c>
      <c r="AU351" s="194" t="s">
        <v>86</v>
      </c>
      <c r="AV351" s="14" t="s">
        <v>86</v>
      </c>
      <c r="AW351" s="14" t="s">
        <v>32</v>
      </c>
      <c r="AX351" s="14" t="s">
        <v>76</v>
      </c>
      <c r="AY351" s="194" t="s">
        <v>149</v>
      </c>
    </row>
    <row r="352" s="13" customFormat="1">
      <c r="A352" s="13"/>
      <c r="B352" s="185"/>
      <c r="C352" s="13"/>
      <c r="D352" s="186" t="s">
        <v>163</v>
      </c>
      <c r="E352" s="187" t="s">
        <v>1</v>
      </c>
      <c r="F352" s="188" t="s">
        <v>166</v>
      </c>
      <c r="G352" s="13"/>
      <c r="H352" s="187" t="s">
        <v>1</v>
      </c>
      <c r="I352" s="189"/>
      <c r="J352" s="13"/>
      <c r="K352" s="13"/>
      <c r="L352" s="185"/>
      <c r="M352" s="190"/>
      <c r="N352" s="191"/>
      <c r="O352" s="191"/>
      <c r="P352" s="191"/>
      <c r="Q352" s="191"/>
      <c r="R352" s="191"/>
      <c r="S352" s="191"/>
      <c r="T352" s="19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7" t="s">
        <v>163</v>
      </c>
      <c r="AU352" s="187" t="s">
        <v>86</v>
      </c>
      <c r="AV352" s="13" t="s">
        <v>84</v>
      </c>
      <c r="AW352" s="13" t="s">
        <v>32</v>
      </c>
      <c r="AX352" s="13" t="s">
        <v>76</v>
      </c>
      <c r="AY352" s="187" t="s">
        <v>149</v>
      </c>
    </row>
    <row r="353" s="14" customFormat="1">
      <c r="A353" s="14"/>
      <c r="B353" s="193"/>
      <c r="C353" s="14"/>
      <c r="D353" s="186" t="s">
        <v>163</v>
      </c>
      <c r="E353" s="194" t="s">
        <v>1</v>
      </c>
      <c r="F353" s="195" t="s">
        <v>371</v>
      </c>
      <c r="G353" s="14"/>
      <c r="H353" s="196">
        <v>11.199999999999999</v>
      </c>
      <c r="I353" s="197"/>
      <c r="J353" s="14"/>
      <c r="K353" s="14"/>
      <c r="L353" s="193"/>
      <c r="M353" s="198"/>
      <c r="N353" s="199"/>
      <c r="O353" s="199"/>
      <c r="P353" s="199"/>
      <c r="Q353" s="199"/>
      <c r="R353" s="199"/>
      <c r="S353" s="199"/>
      <c r="T353" s="20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4" t="s">
        <v>163</v>
      </c>
      <c r="AU353" s="194" t="s">
        <v>86</v>
      </c>
      <c r="AV353" s="14" t="s">
        <v>86</v>
      </c>
      <c r="AW353" s="14" t="s">
        <v>32</v>
      </c>
      <c r="AX353" s="14" t="s">
        <v>76</v>
      </c>
      <c r="AY353" s="194" t="s">
        <v>149</v>
      </c>
    </row>
    <row r="354" s="14" customFormat="1">
      <c r="A354" s="14"/>
      <c r="B354" s="193"/>
      <c r="C354" s="14"/>
      <c r="D354" s="186" t="s">
        <v>163</v>
      </c>
      <c r="E354" s="194" t="s">
        <v>1</v>
      </c>
      <c r="F354" s="195" t="s">
        <v>372</v>
      </c>
      <c r="G354" s="14"/>
      <c r="H354" s="196">
        <v>19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163</v>
      </c>
      <c r="AU354" s="194" t="s">
        <v>86</v>
      </c>
      <c r="AV354" s="14" t="s">
        <v>86</v>
      </c>
      <c r="AW354" s="14" t="s">
        <v>32</v>
      </c>
      <c r="AX354" s="14" t="s">
        <v>76</v>
      </c>
      <c r="AY354" s="194" t="s">
        <v>149</v>
      </c>
    </row>
    <row r="355" s="13" customFormat="1">
      <c r="A355" s="13"/>
      <c r="B355" s="185"/>
      <c r="C355" s="13"/>
      <c r="D355" s="186" t="s">
        <v>163</v>
      </c>
      <c r="E355" s="187" t="s">
        <v>1</v>
      </c>
      <c r="F355" s="188" t="s">
        <v>373</v>
      </c>
      <c r="G355" s="13"/>
      <c r="H355" s="187" t="s">
        <v>1</v>
      </c>
      <c r="I355" s="189"/>
      <c r="J355" s="13"/>
      <c r="K355" s="13"/>
      <c r="L355" s="185"/>
      <c r="M355" s="190"/>
      <c r="N355" s="191"/>
      <c r="O355" s="191"/>
      <c r="P355" s="191"/>
      <c r="Q355" s="191"/>
      <c r="R355" s="191"/>
      <c r="S355" s="191"/>
      <c r="T355" s="19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7" t="s">
        <v>163</v>
      </c>
      <c r="AU355" s="187" t="s">
        <v>86</v>
      </c>
      <c r="AV355" s="13" t="s">
        <v>84</v>
      </c>
      <c r="AW355" s="13" t="s">
        <v>32</v>
      </c>
      <c r="AX355" s="13" t="s">
        <v>76</v>
      </c>
      <c r="AY355" s="187" t="s">
        <v>149</v>
      </c>
    </row>
    <row r="356" s="13" customFormat="1">
      <c r="A356" s="13"/>
      <c r="B356" s="185"/>
      <c r="C356" s="13"/>
      <c r="D356" s="186" t="s">
        <v>163</v>
      </c>
      <c r="E356" s="187" t="s">
        <v>1</v>
      </c>
      <c r="F356" s="188" t="s">
        <v>176</v>
      </c>
      <c r="G356" s="13"/>
      <c r="H356" s="187" t="s">
        <v>1</v>
      </c>
      <c r="I356" s="189"/>
      <c r="J356" s="13"/>
      <c r="K356" s="13"/>
      <c r="L356" s="185"/>
      <c r="M356" s="190"/>
      <c r="N356" s="191"/>
      <c r="O356" s="191"/>
      <c r="P356" s="191"/>
      <c r="Q356" s="191"/>
      <c r="R356" s="191"/>
      <c r="S356" s="191"/>
      <c r="T356" s="19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163</v>
      </c>
      <c r="AU356" s="187" t="s">
        <v>86</v>
      </c>
      <c r="AV356" s="13" t="s">
        <v>84</v>
      </c>
      <c r="AW356" s="13" t="s">
        <v>32</v>
      </c>
      <c r="AX356" s="13" t="s">
        <v>76</v>
      </c>
      <c r="AY356" s="187" t="s">
        <v>149</v>
      </c>
    </row>
    <row r="357" s="14" customFormat="1">
      <c r="A357" s="14"/>
      <c r="B357" s="193"/>
      <c r="C357" s="14"/>
      <c r="D357" s="186" t="s">
        <v>163</v>
      </c>
      <c r="E357" s="194" t="s">
        <v>1</v>
      </c>
      <c r="F357" s="195" t="s">
        <v>374</v>
      </c>
      <c r="G357" s="14"/>
      <c r="H357" s="196">
        <v>3.7799999999999998</v>
      </c>
      <c r="I357" s="197"/>
      <c r="J357" s="14"/>
      <c r="K357" s="14"/>
      <c r="L357" s="193"/>
      <c r="M357" s="198"/>
      <c r="N357" s="199"/>
      <c r="O357" s="199"/>
      <c r="P357" s="199"/>
      <c r="Q357" s="199"/>
      <c r="R357" s="199"/>
      <c r="S357" s="199"/>
      <c r="T357" s="20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4" t="s">
        <v>163</v>
      </c>
      <c r="AU357" s="194" t="s">
        <v>86</v>
      </c>
      <c r="AV357" s="14" t="s">
        <v>86</v>
      </c>
      <c r="AW357" s="14" t="s">
        <v>32</v>
      </c>
      <c r="AX357" s="14" t="s">
        <v>76</v>
      </c>
      <c r="AY357" s="194" t="s">
        <v>149</v>
      </c>
    </row>
    <row r="358" s="13" customFormat="1">
      <c r="A358" s="13"/>
      <c r="B358" s="185"/>
      <c r="C358" s="13"/>
      <c r="D358" s="186" t="s">
        <v>163</v>
      </c>
      <c r="E358" s="187" t="s">
        <v>1</v>
      </c>
      <c r="F358" s="188" t="s">
        <v>177</v>
      </c>
      <c r="G358" s="13"/>
      <c r="H358" s="187" t="s">
        <v>1</v>
      </c>
      <c r="I358" s="189"/>
      <c r="J358" s="13"/>
      <c r="K358" s="13"/>
      <c r="L358" s="185"/>
      <c r="M358" s="190"/>
      <c r="N358" s="191"/>
      <c r="O358" s="191"/>
      <c r="P358" s="191"/>
      <c r="Q358" s="191"/>
      <c r="R358" s="191"/>
      <c r="S358" s="191"/>
      <c r="T358" s="19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163</v>
      </c>
      <c r="AU358" s="187" t="s">
        <v>86</v>
      </c>
      <c r="AV358" s="13" t="s">
        <v>84</v>
      </c>
      <c r="AW358" s="13" t="s">
        <v>32</v>
      </c>
      <c r="AX358" s="13" t="s">
        <v>76</v>
      </c>
      <c r="AY358" s="187" t="s">
        <v>149</v>
      </c>
    </row>
    <row r="359" s="14" customFormat="1">
      <c r="A359" s="14"/>
      <c r="B359" s="193"/>
      <c r="C359" s="14"/>
      <c r="D359" s="186" t="s">
        <v>163</v>
      </c>
      <c r="E359" s="194" t="s">
        <v>1</v>
      </c>
      <c r="F359" s="195" t="s">
        <v>375</v>
      </c>
      <c r="G359" s="14"/>
      <c r="H359" s="196">
        <v>3.3599999999999999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163</v>
      </c>
      <c r="AU359" s="194" t="s">
        <v>86</v>
      </c>
      <c r="AV359" s="14" t="s">
        <v>86</v>
      </c>
      <c r="AW359" s="14" t="s">
        <v>32</v>
      </c>
      <c r="AX359" s="14" t="s">
        <v>76</v>
      </c>
      <c r="AY359" s="194" t="s">
        <v>149</v>
      </c>
    </row>
    <row r="360" s="13" customFormat="1">
      <c r="A360" s="13"/>
      <c r="B360" s="185"/>
      <c r="C360" s="13"/>
      <c r="D360" s="186" t="s">
        <v>163</v>
      </c>
      <c r="E360" s="187" t="s">
        <v>1</v>
      </c>
      <c r="F360" s="188" t="s">
        <v>213</v>
      </c>
      <c r="G360" s="13"/>
      <c r="H360" s="187" t="s">
        <v>1</v>
      </c>
      <c r="I360" s="189"/>
      <c r="J360" s="13"/>
      <c r="K360" s="13"/>
      <c r="L360" s="185"/>
      <c r="M360" s="190"/>
      <c r="N360" s="191"/>
      <c r="O360" s="191"/>
      <c r="P360" s="191"/>
      <c r="Q360" s="191"/>
      <c r="R360" s="191"/>
      <c r="S360" s="191"/>
      <c r="T360" s="19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163</v>
      </c>
      <c r="AU360" s="187" t="s">
        <v>86</v>
      </c>
      <c r="AV360" s="13" t="s">
        <v>84</v>
      </c>
      <c r="AW360" s="13" t="s">
        <v>32</v>
      </c>
      <c r="AX360" s="13" t="s">
        <v>76</v>
      </c>
      <c r="AY360" s="187" t="s">
        <v>149</v>
      </c>
    </row>
    <row r="361" s="13" customFormat="1">
      <c r="A361" s="13"/>
      <c r="B361" s="185"/>
      <c r="C361" s="13"/>
      <c r="D361" s="186" t="s">
        <v>163</v>
      </c>
      <c r="E361" s="187" t="s">
        <v>1</v>
      </c>
      <c r="F361" s="188" t="s">
        <v>177</v>
      </c>
      <c r="G361" s="13"/>
      <c r="H361" s="187" t="s">
        <v>1</v>
      </c>
      <c r="I361" s="189"/>
      <c r="J361" s="13"/>
      <c r="K361" s="13"/>
      <c r="L361" s="185"/>
      <c r="M361" s="190"/>
      <c r="N361" s="191"/>
      <c r="O361" s="191"/>
      <c r="P361" s="191"/>
      <c r="Q361" s="191"/>
      <c r="R361" s="191"/>
      <c r="S361" s="191"/>
      <c r="T361" s="19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7" t="s">
        <v>163</v>
      </c>
      <c r="AU361" s="187" t="s">
        <v>86</v>
      </c>
      <c r="AV361" s="13" t="s">
        <v>84</v>
      </c>
      <c r="AW361" s="13" t="s">
        <v>32</v>
      </c>
      <c r="AX361" s="13" t="s">
        <v>76</v>
      </c>
      <c r="AY361" s="187" t="s">
        <v>149</v>
      </c>
    </row>
    <row r="362" s="14" customFormat="1">
      <c r="A362" s="14"/>
      <c r="B362" s="193"/>
      <c r="C362" s="14"/>
      <c r="D362" s="186" t="s">
        <v>163</v>
      </c>
      <c r="E362" s="194" t="s">
        <v>1</v>
      </c>
      <c r="F362" s="195" t="s">
        <v>376</v>
      </c>
      <c r="G362" s="14"/>
      <c r="H362" s="196">
        <v>11.199999999999999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163</v>
      </c>
      <c r="AU362" s="194" t="s">
        <v>86</v>
      </c>
      <c r="AV362" s="14" t="s">
        <v>86</v>
      </c>
      <c r="AW362" s="14" t="s">
        <v>32</v>
      </c>
      <c r="AX362" s="14" t="s">
        <v>76</v>
      </c>
      <c r="AY362" s="194" t="s">
        <v>149</v>
      </c>
    </row>
    <row r="363" s="14" customFormat="1">
      <c r="A363" s="14"/>
      <c r="B363" s="193"/>
      <c r="C363" s="14"/>
      <c r="D363" s="186" t="s">
        <v>163</v>
      </c>
      <c r="E363" s="194" t="s">
        <v>1</v>
      </c>
      <c r="F363" s="195" t="s">
        <v>377</v>
      </c>
      <c r="G363" s="14"/>
      <c r="H363" s="196">
        <v>26.949999999999999</v>
      </c>
      <c r="I363" s="197"/>
      <c r="J363" s="14"/>
      <c r="K363" s="14"/>
      <c r="L363" s="193"/>
      <c r="M363" s="198"/>
      <c r="N363" s="199"/>
      <c r="O363" s="199"/>
      <c r="P363" s="199"/>
      <c r="Q363" s="199"/>
      <c r="R363" s="199"/>
      <c r="S363" s="199"/>
      <c r="T363" s="20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4" t="s">
        <v>163</v>
      </c>
      <c r="AU363" s="194" t="s">
        <v>86</v>
      </c>
      <c r="AV363" s="14" t="s">
        <v>86</v>
      </c>
      <c r="AW363" s="14" t="s">
        <v>32</v>
      </c>
      <c r="AX363" s="14" t="s">
        <v>76</v>
      </c>
      <c r="AY363" s="194" t="s">
        <v>149</v>
      </c>
    </row>
    <row r="364" s="13" customFormat="1">
      <c r="A364" s="13"/>
      <c r="B364" s="185"/>
      <c r="C364" s="13"/>
      <c r="D364" s="186" t="s">
        <v>163</v>
      </c>
      <c r="E364" s="187" t="s">
        <v>1</v>
      </c>
      <c r="F364" s="188" t="s">
        <v>378</v>
      </c>
      <c r="G364" s="13"/>
      <c r="H364" s="187" t="s">
        <v>1</v>
      </c>
      <c r="I364" s="189"/>
      <c r="J364" s="13"/>
      <c r="K364" s="13"/>
      <c r="L364" s="185"/>
      <c r="M364" s="190"/>
      <c r="N364" s="191"/>
      <c r="O364" s="191"/>
      <c r="P364" s="191"/>
      <c r="Q364" s="191"/>
      <c r="R364" s="191"/>
      <c r="S364" s="191"/>
      <c r="T364" s="19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7" t="s">
        <v>163</v>
      </c>
      <c r="AU364" s="187" t="s">
        <v>86</v>
      </c>
      <c r="AV364" s="13" t="s">
        <v>84</v>
      </c>
      <c r="AW364" s="13" t="s">
        <v>32</v>
      </c>
      <c r="AX364" s="13" t="s">
        <v>76</v>
      </c>
      <c r="AY364" s="187" t="s">
        <v>149</v>
      </c>
    </row>
    <row r="365" s="13" customFormat="1">
      <c r="A365" s="13"/>
      <c r="B365" s="185"/>
      <c r="C365" s="13"/>
      <c r="D365" s="186" t="s">
        <v>163</v>
      </c>
      <c r="E365" s="187" t="s">
        <v>1</v>
      </c>
      <c r="F365" s="188" t="s">
        <v>177</v>
      </c>
      <c r="G365" s="13"/>
      <c r="H365" s="187" t="s">
        <v>1</v>
      </c>
      <c r="I365" s="189"/>
      <c r="J365" s="13"/>
      <c r="K365" s="13"/>
      <c r="L365" s="185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163</v>
      </c>
      <c r="AU365" s="187" t="s">
        <v>86</v>
      </c>
      <c r="AV365" s="13" t="s">
        <v>84</v>
      </c>
      <c r="AW365" s="13" t="s">
        <v>32</v>
      </c>
      <c r="AX365" s="13" t="s">
        <v>76</v>
      </c>
      <c r="AY365" s="187" t="s">
        <v>149</v>
      </c>
    </row>
    <row r="366" s="14" customFormat="1">
      <c r="A366" s="14"/>
      <c r="B366" s="193"/>
      <c r="C366" s="14"/>
      <c r="D366" s="186" t="s">
        <v>163</v>
      </c>
      <c r="E366" s="194" t="s">
        <v>1</v>
      </c>
      <c r="F366" s="195" t="s">
        <v>379</v>
      </c>
      <c r="G366" s="14"/>
      <c r="H366" s="196">
        <v>92.75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163</v>
      </c>
      <c r="AU366" s="194" t="s">
        <v>86</v>
      </c>
      <c r="AV366" s="14" t="s">
        <v>86</v>
      </c>
      <c r="AW366" s="14" t="s">
        <v>32</v>
      </c>
      <c r="AX366" s="14" t="s">
        <v>76</v>
      </c>
      <c r="AY366" s="194" t="s">
        <v>149</v>
      </c>
    </row>
    <row r="367" s="14" customFormat="1">
      <c r="A367" s="14"/>
      <c r="B367" s="193"/>
      <c r="C367" s="14"/>
      <c r="D367" s="186" t="s">
        <v>163</v>
      </c>
      <c r="E367" s="194" t="s">
        <v>1</v>
      </c>
      <c r="F367" s="195" t="s">
        <v>380</v>
      </c>
      <c r="G367" s="14"/>
      <c r="H367" s="196">
        <v>35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163</v>
      </c>
      <c r="AU367" s="194" t="s">
        <v>86</v>
      </c>
      <c r="AV367" s="14" t="s">
        <v>86</v>
      </c>
      <c r="AW367" s="14" t="s">
        <v>32</v>
      </c>
      <c r="AX367" s="14" t="s">
        <v>76</v>
      </c>
      <c r="AY367" s="194" t="s">
        <v>149</v>
      </c>
    </row>
    <row r="368" s="14" customFormat="1">
      <c r="A368" s="14"/>
      <c r="B368" s="193"/>
      <c r="C368" s="14"/>
      <c r="D368" s="186" t="s">
        <v>163</v>
      </c>
      <c r="E368" s="194" t="s">
        <v>1</v>
      </c>
      <c r="F368" s="195" t="s">
        <v>381</v>
      </c>
      <c r="G368" s="14"/>
      <c r="H368" s="196">
        <v>28</v>
      </c>
      <c r="I368" s="197"/>
      <c r="J368" s="14"/>
      <c r="K368" s="14"/>
      <c r="L368" s="193"/>
      <c r="M368" s="198"/>
      <c r="N368" s="199"/>
      <c r="O368" s="199"/>
      <c r="P368" s="199"/>
      <c r="Q368" s="199"/>
      <c r="R368" s="199"/>
      <c r="S368" s="199"/>
      <c r="T368" s="20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4" t="s">
        <v>163</v>
      </c>
      <c r="AU368" s="194" t="s">
        <v>86</v>
      </c>
      <c r="AV368" s="14" t="s">
        <v>86</v>
      </c>
      <c r="AW368" s="14" t="s">
        <v>32</v>
      </c>
      <c r="AX368" s="14" t="s">
        <v>76</v>
      </c>
      <c r="AY368" s="194" t="s">
        <v>149</v>
      </c>
    </row>
    <row r="369" s="15" customFormat="1">
      <c r="A369" s="15"/>
      <c r="B369" s="201"/>
      <c r="C369" s="15"/>
      <c r="D369" s="186" t="s">
        <v>163</v>
      </c>
      <c r="E369" s="202" t="s">
        <v>1</v>
      </c>
      <c r="F369" s="203" t="s">
        <v>170</v>
      </c>
      <c r="G369" s="15"/>
      <c r="H369" s="204">
        <v>235.65000000000001</v>
      </c>
      <c r="I369" s="205"/>
      <c r="J369" s="15"/>
      <c r="K369" s="15"/>
      <c r="L369" s="201"/>
      <c r="M369" s="206"/>
      <c r="N369" s="207"/>
      <c r="O369" s="207"/>
      <c r="P369" s="207"/>
      <c r="Q369" s="207"/>
      <c r="R369" s="207"/>
      <c r="S369" s="207"/>
      <c r="T369" s="20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2" t="s">
        <v>163</v>
      </c>
      <c r="AU369" s="202" t="s">
        <v>86</v>
      </c>
      <c r="AV369" s="15" t="s">
        <v>150</v>
      </c>
      <c r="AW369" s="15" t="s">
        <v>32</v>
      </c>
      <c r="AX369" s="15" t="s">
        <v>76</v>
      </c>
      <c r="AY369" s="202" t="s">
        <v>149</v>
      </c>
    </row>
    <row r="370" s="16" customFormat="1">
      <c r="A370" s="16"/>
      <c r="B370" s="209"/>
      <c r="C370" s="16"/>
      <c r="D370" s="186" t="s">
        <v>163</v>
      </c>
      <c r="E370" s="210" t="s">
        <v>1</v>
      </c>
      <c r="F370" s="211" t="s">
        <v>171</v>
      </c>
      <c r="G370" s="16"/>
      <c r="H370" s="212">
        <v>235.65000000000001</v>
      </c>
      <c r="I370" s="213"/>
      <c r="J370" s="16"/>
      <c r="K370" s="16"/>
      <c r="L370" s="209"/>
      <c r="M370" s="214"/>
      <c r="N370" s="215"/>
      <c r="O370" s="215"/>
      <c r="P370" s="215"/>
      <c r="Q370" s="215"/>
      <c r="R370" s="215"/>
      <c r="S370" s="215"/>
      <c r="T370" s="2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10" t="s">
        <v>163</v>
      </c>
      <c r="AU370" s="210" t="s">
        <v>86</v>
      </c>
      <c r="AV370" s="16" t="s">
        <v>157</v>
      </c>
      <c r="AW370" s="16" t="s">
        <v>32</v>
      </c>
      <c r="AX370" s="16" t="s">
        <v>84</v>
      </c>
      <c r="AY370" s="210" t="s">
        <v>149</v>
      </c>
    </row>
    <row r="371" s="2" customFormat="1" ht="24.15" customHeight="1">
      <c r="A371" s="38"/>
      <c r="B371" s="171"/>
      <c r="C371" s="172" t="s">
        <v>382</v>
      </c>
      <c r="D371" s="172" t="s">
        <v>152</v>
      </c>
      <c r="E371" s="173" t="s">
        <v>383</v>
      </c>
      <c r="F371" s="174" t="s">
        <v>384</v>
      </c>
      <c r="G371" s="175" t="s">
        <v>205</v>
      </c>
      <c r="H371" s="176">
        <v>791.74000000000001</v>
      </c>
      <c r="I371" s="177"/>
      <c r="J371" s="178">
        <f>ROUND(I371*H371,2)</f>
        <v>0</v>
      </c>
      <c r="K371" s="174" t="s">
        <v>156</v>
      </c>
      <c r="L371" s="39"/>
      <c r="M371" s="179" t="s">
        <v>1</v>
      </c>
      <c r="N371" s="180" t="s">
        <v>41</v>
      </c>
      <c r="O371" s="77"/>
      <c r="P371" s="181">
        <f>O371*H371</f>
        <v>0</v>
      </c>
      <c r="Q371" s="181">
        <v>0.015699999999999999</v>
      </c>
      <c r="R371" s="181">
        <f>Q371*H371</f>
        <v>12.430318</v>
      </c>
      <c r="S371" s="181">
        <v>0</v>
      </c>
      <c r="T371" s="18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83" t="s">
        <v>157</v>
      </c>
      <c r="AT371" s="183" t="s">
        <v>152</v>
      </c>
      <c r="AU371" s="183" t="s">
        <v>86</v>
      </c>
      <c r="AY371" s="19" t="s">
        <v>149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9" t="s">
        <v>84</v>
      </c>
      <c r="BK371" s="184">
        <f>ROUND(I371*H371,2)</f>
        <v>0</v>
      </c>
      <c r="BL371" s="19" t="s">
        <v>157</v>
      </c>
      <c r="BM371" s="183" t="s">
        <v>385</v>
      </c>
    </row>
    <row r="372" s="13" customFormat="1">
      <c r="A372" s="13"/>
      <c r="B372" s="185"/>
      <c r="C372" s="13"/>
      <c r="D372" s="186" t="s">
        <v>163</v>
      </c>
      <c r="E372" s="187" t="s">
        <v>1</v>
      </c>
      <c r="F372" s="188" t="s">
        <v>386</v>
      </c>
      <c r="G372" s="13"/>
      <c r="H372" s="187" t="s">
        <v>1</v>
      </c>
      <c r="I372" s="189"/>
      <c r="J372" s="13"/>
      <c r="K372" s="13"/>
      <c r="L372" s="185"/>
      <c r="M372" s="190"/>
      <c r="N372" s="191"/>
      <c r="O372" s="191"/>
      <c r="P372" s="191"/>
      <c r="Q372" s="191"/>
      <c r="R372" s="191"/>
      <c r="S372" s="191"/>
      <c r="T372" s="19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7" t="s">
        <v>163</v>
      </c>
      <c r="AU372" s="187" t="s">
        <v>86</v>
      </c>
      <c r="AV372" s="13" t="s">
        <v>84</v>
      </c>
      <c r="AW372" s="13" t="s">
        <v>32</v>
      </c>
      <c r="AX372" s="13" t="s">
        <v>76</v>
      </c>
      <c r="AY372" s="187" t="s">
        <v>149</v>
      </c>
    </row>
    <row r="373" s="13" customFormat="1">
      <c r="A373" s="13"/>
      <c r="B373" s="185"/>
      <c r="C373" s="13"/>
      <c r="D373" s="186" t="s">
        <v>163</v>
      </c>
      <c r="E373" s="187" t="s">
        <v>1</v>
      </c>
      <c r="F373" s="188" t="s">
        <v>387</v>
      </c>
      <c r="G373" s="13"/>
      <c r="H373" s="187" t="s">
        <v>1</v>
      </c>
      <c r="I373" s="189"/>
      <c r="J373" s="13"/>
      <c r="K373" s="13"/>
      <c r="L373" s="185"/>
      <c r="M373" s="190"/>
      <c r="N373" s="191"/>
      <c r="O373" s="191"/>
      <c r="P373" s="191"/>
      <c r="Q373" s="191"/>
      <c r="R373" s="191"/>
      <c r="S373" s="191"/>
      <c r="T373" s="19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7" t="s">
        <v>163</v>
      </c>
      <c r="AU373" s="187" t="s">
        <v>86</v>
      </c>
      <c r="AV373" s="13" t="s">
        <v>84</v>
      </c>
      <c r="AW373" s="13" t="s">
        <v>32</v>
      </c>
      <c r="AX373" s="13" t="s">
        <v>76</v>
      </c>
      <c r="AY373" s="187" t="s">
        <v>149</v>
      </c>
    </row>
    <row r="374" s="14" customFormat="1">
      <c r="A374" s="14"/>
      <c r="B374" s="193"/>
      <c r="C374" s="14"/>
      <c r="D374" s="186" t="s">
        <v>163</v>
      </c>
      <c r="E374" s="194" t="s">
        <v>1</v>
      </c>
      <c r="F374" s="195" t="s">
        <v>388</v>
      </c>
      <c r="G374" s="14"/>
      <c r="H374" s="196">
        <v>177.09999999999999</v>
      </c>
      <c r="I374" s="197"/>
      <c r="J374" s="14"/>
      <c r="K374" s="14"/>
      <c r="L374" s="193"/>
      <c r="M374" s="198"/>
      <c r="N374" s="199"/>
      <c r="O374" s="199"/>
      <c r="P374" s="199"/>
      <c r="Q374" s="199"/>
      <c r="R374" s="199"/>
      <c r="S374" s="199"/>
      <c r="T374" s="20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4" t="s">
        <v>163</v>
      </c>
      <c r="AU374" s="194" t="s">
        <v>86</v>
      </c>
      <c r="AV374" s="14" t="s">
        <v>86</v>
      </c>
      <c r="AW374" s="14" t="s">
        <v>32</v>
      </c>
      <c r="AX374" s="14" t="s">
        <v>76</v>
      </c>
      <c r="AY374" s="194" t="s">
        <v>149</v>
      </c>
    </row>
    <row r="375" s="13" customFormat="1">
      <c r="A375" s="13"/>
      <c r="B375" s="185"/>
      <c r="C375" s="13"/>
      <c r="D375" s="186" t="s">
        <v>163</v>
      </c>
      <c r="E375" s="187" t="s">
        <v>1</v>
      </c>
      <c r="F375" s="188" t="s">
        <v>177</v>
      </c>
      <c r="G375" s="13"/>
      <c r="H375" s="187" t="s">
        <v>1</v>
      </c>
      <c r="I375" s="189"/>
      <c r="J375" s="13"/>
      <c r="K375" s="13"/>
      <c r="L375" s="185"/>
      <c r="M375" s="190"/>
      <c r="N375" s="191"/>
      <c r="O375" s="191"/>
      <c r="P375" s="191"/>
      <c r="Q375" s="191"/>
      <c r="R375" s="191"/>
      <c r="S375" s="191"/>
      <c r="T375" s="19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163</v>
      </c>
      <c r="AU375" s="187" t="s">
        <v>86</v>
      </c>
      <c r="AV375" s="13" t="s">
        <v>84</v>
      </c>
      <c r="AW375" s="13" t="s">
        <v>32</v>
      </c>
      <c r="AX375" s="13" t="s">
        <v>76</v>
      </c>
      <c r="AY375" s="187" t="s">
        <v>149</v>
      </c>
    </row>
    <row r="376" s="13" customFormat="1">
      <c r="A376" s="13"/>
      <c r="B376" s="185"/>
      <c r="C376" s="13"/>
      <c r="D376" s="186" t="s">
        <v>163</v>
      </c>
      <c r="E376" s="187" t="s">
        <v>1</v>
      </c>
      <c r="F376" s="188" t="s">
        <v>389</v>
      </c>
      <c r="G376" s="13"/>
      <c r="H376" s="187" t="s">
        <v>1</v>
      </c>
      <c r="I376" s="189"/>
      <c r="J376" s="13"/>
      <c r="K376" s="13"/>
      <c r="L376" s="185"/>
      <c r="M376" s="190"/>
      <c r="N376" s="191"/>
      <c r="O376" s="191"/>
      <c r="P376" s="191"/>
      <c r="Q376" s="191"/>
      <c r="R376" s="191"/>
      <c r="S376" s="191"/>
      <c r="T376" s="19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163</v>
      </c>
      <c r="AU376" s="187" t="s">
        <v>86</v>
      </c>
      <c r="AV376" s="13" t="s">
        <v>84</v>
      </c>
      <c r="AW376" s="13" t="s">
        <v>32</v>
      </c>
      <c r="AX376" s="13" t="s">
        <v>76</v>
      </c>
      <c r="AY376" s="187" t="s">
        <v>149</v>
      </c>
    </row>
    <row r="377" s="14" customFormat="1">
      <c r="A377" s="14"/>
      <c r="B377" s="193"/>
      <c r="C377" s="14"/>
      <c r="D377" s="186" t="s">
        <v>163</v>
      </c>
      <c r="E377" s="194" t="s">
        <v>1</v>
      </c>
      <c r="F377" s="195" t="s">
        <v>390</v>
      </c>
      <c r="G377" s="14"/>
      <c r="H377" s="196">
        <v>81.900000000000006</v>
      </c>
      <c r="I377" s="197"/>
      <c r="J377" s="14"/>
      <c r="K377" s="14"/>
      <c r="L377" s="193"/>
      <c r="M377" s="198"/>
      <c r="N377" s="199"/>
      <c r="O377" s="199"/>
      <c r="P377" s="199"/>
      <c r="Q377" s="199"/>
      <c r="R377" s="199"/>
      <c r="S377" s="199"/>
      <c r="T377" s="20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194" t="s">
        <v>163</v>
      </c>
      <c r="AU377" s="194" t="s">
        <v>86</v>
      </c>
      <c r="AV377" s="14" t="s">
        <v>86</v>
      </c>
      <c r="AW377" s="14" t="s">
        <v>32</v>
      </c>
      <c r="AX377" s="14" t="s">
        <v>76</v>
      </c>
      <c r="AY377" s="194" t="s">
        <v>149</v>
      </c>
    </row>
    <row r="378" s="13" customFormat="1">
      <c r="A378" s="13"/>
      <c r="B378" s="185"/>
      <c r="C378" s="13"/>
      <c r="D378" s="186" t="s">
        <v>163</v>
      </c>
      <c r="E378" s="187" t="s">
        <v>1</v>
      </c>
      <c r="F378" s="188" t="s">
        <v>391</v>
      </c>
      <c r="G378" s="13"/>
      <c r="H378" s="187" t="s">
        <v>1</v>
      </c>
      <c r="I378" s="189"/>
      <c r="J378" s="13"/>
      <c r="K378" s="13"/>
      <c r="L378" s="185"/>
      <c r="M378" s="190"/>
      <c r="N378" s="191"/>
      <c r="O378" s="191"/>
      <c r="P378" s="191"/>
      <c r="Q378" s="191"/>
      <c r="R378" s="191"/>
      <c r="S378" s="191"/>
      <c r="T378" s="19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163</v>
      </c>
      <c r="AU378" s="187" t="s">
        <v>86</v>
      </c>
      <c r="AV378" s="13" t="s">
        <v>84</v>
      </c>
      <c r="AW378" s="13" t="s">
        <v>32</v>
      </c>
      <c r="AX378" s="13" t="s">
        <v>76</v>
      </c>
      <c r="AY378" s="187" t="s">
        <v>149</v>
      </c>
    </row>
    <row r="379" s="14" customFormat="1">
      <c r="A379" s="14"/>
      <c r="B379" s="193"/>
      <c r="C379" s="14"/>
      <c r="D379" s="186" t="s">
        <v>163</v>
      </c>
      <c r="E379" s="194" t="s">
        <v>1</v>
      </c>
      <c r="F379" s="195" t="s">
        <v>392</v>
      </c>
      <c r="G379" s="14"/>
      <c r="H379" s="196">
        <v>65.879999999999995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163</v>
      </c>
      <c r="AU379" s="194" t="s">
        <v>86</v>
      </c>
      <c r="AV379" s="14" t="s">
        <v>86</v>
      </c>
      <c r="AW379" s="14" t="s">
        <v>32</v>
      </c>
      <c r="AX379" s="14" t="s">
        <v>76</v>
      </c>
      <c r="AY379" s="194" t="s">
        <v>149</v>
      </c>
    </row>
    <row r="380" s="13" customFormat="1">
      <c r="A380" s="13"/>
      <c r="B380" s="185"/>
      <c r="C380" s="13"/>
      <c r="D380" s="186" t="s">
        <v>163</v>
      </c>
      <c r="E380" s="187" t="s">
        <v>1</v>
      </c>
      <c r="F380" s="188" t="s">
        <v>393</v>
      </c>
      <c r="G380" s="13"/>
      <c r="H380" s="187" t="s">
        <v>1</v>
      </c>
      <c r="I380" s="189"/>
      <c r="J380" s="13"/>
      <c r="K380" s="13"/>
      <c r="L380" s="185"/>
      <c r="M380" s="190"/>
      <c r="N380" s="191"/>
      <c r="O380" s="191"/>
      <c r="P380" s="191"/>
      <c r="Q380" s="191"/>
      <c r="R380" s="191"/>
      <c r="S380" s="191"/>
      <c r="T380" s="19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163</v>
      </c>
      <c r="AU380" s="187" t="s">
        <v>86</v>
      </c>
      <c r="AV380" s="13" t="s">
        <v>84</v>
      </c>
      <c r="AW380" s="13" t="s">
        <v>32</v>
      </c>
      <c r="AX380" s="13" t="s">
        <v>76</v>
      </c>
      <c r="AY380" s="187" t="s">
        <v>149</v>
      </c>
    </row>
    <row r="381" s="14" customFormat="1">
      <c r="A381" s="14"/>
      <c r="B381" s="193"/>
      <c r="C381" s="14"/>
      <c r="D381" s="186" t="s">
        <v>163</v>
      </c>
      <c r="E381" s="194" t="s">
        <v>1</v>
      </c>
      <c r="F381" s="195" t="s">
        <v>394</v>
      </c>
      <c r="G381" s="14"/>
      <c r="H381" s="196">
        <v>106.92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163</v>
      </c>
      <c r="AU381" s="194" t="s">
        <v>86</v>
      </c>
      <c r="AV381" s="14" t="s">
        <v>86</v>
      </c>
      <c r="AW381" s="14" t="s">
        <v>32</v>
      </c>
      <c r="AX381" s="14" t="s">
        <v>76</v>
      </c>
      <c r="AY381" s="194" t="s">
        <v>149</v>
      </c>
    </row>
    <row r="382" s="13" customFormat="1">
      <c r="A382" s="13"/>
      <c r="B382" s="185"/>
      <c r="C382" s="13"/>
      <c r="D382" s="186" t="s">
        <v>163</v>
      </c>
      <c r="E382" s="187" t="s">
        <v>1</v>
      </c>
      <c r="F382" s="188" t="s">
        <v>395</v>
      </c>
      <c r="G382" s="13"/>
      <c r="H382" s="187" t="s">
        <v>1</v>
      </c>
      <c r="I382" s="189"/>
      <c r="J382" s="13"/>
      <c r="K382" s="13"/>
      <c r="L382" s="185"/>
      <c r="M382" s="190"/>
      <c r="N382" s="191"/>
      <c r="O382" s="191"/>
      <c r="P382" s="191"/>
      <c r="Q382" s="191"/>
      <c r="R382" s="191"/>
      <c r="S382" s="191"/>
      <c r="T382" s="19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7" t="s">
        <v>163</v>
      </c>
      <c r="AU382" s="187" t="s">
        <v>86</v>
      </c>
      <c r="AV382" s="13" t="s">
        <v>84</v>
      </c>
      <c r="AW382" s="13" t="s">
        <v>32</v>
      </c>
      <c r="AX382" s="13" t="s">
        <v>76</v>
      </c>
      <c r="AY382" s="187" t="s">
        <v>149</v>
      </c>
    </row>
    <row r="383" s="14" customFormat="1">
      <c r="A383" s="14"/>
      <c r="B383" s="193"/>
      <c r="C383" s="14"/>
      <c r="D383" s="186" t="s">
        <v>163</v>
      </c>
      <c r="E383" s="194" t="s">
        <v>1</v>
      </c>
      <c r="F383" s="195" t="s">
        <v>396</v>
      </c>
      <c r="G383" s="14"/>
      <c r="H383" s="196">
        <v>44.640000000000001</v>
      </c>
      <c r="I383" s="197"/>
      <c r="J383" s="14"/>
      <c r="K383" s="14"/>
      <c r="L383" s="193"/>
      <c r="M383" s="198"/>
      <c r="N383" s="199"/>
      <c r="O383" s="199"/>
      <c r="P383" s="199"/>
      <c r="Q383" s="199"/>
      <c r="R383" s="199"/>
      <c r="S383" s="199"/>
      <c r="T383" s="20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4" t="s">
        <v>163</v>
      </c>
      <c r="AU383" s="194" t="s">
        <v>86</v>
      </c>
      <c r="AV383" s="14" t="s">
        <v>86</v>
      </c>
      <c r="AW383" s="14" t="s">
        <v>32</v>
      </c>
      <c r="AX383" s="14" t="s">
        <v>76</v>
      </c>
      <c r="AY383" s="194" t="s">
        <v>149</v>
      </c>
    </row>
    <row r="384" s="13" customFormat="1">
      <c r="A384" s="13"/>
      <c r="B384" s="185"/>
      <c r="C384" s="13"/>
      <c r="D384" s="186" t="s">
        <v>163</v>
      </c>
      <c r="E384" s="187" t="s">
        <v>1</v>
      </c>
      <c r="F384" s="188" t="s">
        <v>397</v>
      </c>
      <c r="G384" s="13"/>
      <c r="H384" s="187" t="s">
        <v>1</v>
      </c>
      <c r="I384" s="189"/>
      <c r="J384" s="13"/>
      <c r="K384" s="13"/>
      <c r="L384" s="185"/>
      <c r="M384" s="190"/>
      <c r="N384" s="191"/>
      <c r="O384" s="191"/>
      <c r="P384" s="191"/>
      <c r="Q384" s="191"/>
      <c r="R384" s="191"/>
      <c r="S384" s="191"/>
      <c r="T384" s="19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163</v>
      </c>
      <c r="AU384" s="187" t="s">
        <v>86</v>
      </c>
      <c r="AV384" s="13" t="s">
        <v>84</v>
      </c>
      <c r="AW384" s="13" t="s">
        <v>32</v>
      </c>
      <c r="AX384" s="13" t="s">
        <v>76</v>
      </c>
      <c r="AY384" s="187" t="s">
        <v>149</v>
      </c>
    </row>
    <row r="385" s="14" customFormat="1">
      <c r="A385" s="14"/>
      <c r="B385" s="193"/>
      <c r="C385" s="14"/>
      <c r="D385" s="186" t="s">
        <v>163</v>
      </c>
      <c r="E385" s="194" t="s">
        <v>1</v>
      </c>
      <c r="F385" s="195" t="s">
        <v>398</v>
      </c>
      <c r="G385" s="14"/>
      <c r="H385" s="196">
        <v>46.079999999999998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163</v>
      </c>
      <c r="AU385" s="194" t="s">
        <v>86</v>
      </c>
      <c r="AV385" s="14" t="s">
        <v>86</v>
      </c>
      <c r="AW385" s="14" t="s">
        <v>32</v>
      </c>
      <c r="AX385" s="14" t="s">
        <v>76</v>
      </c>
      <c r="AY385" s="194" t="s">
        <v>149</v>
      </c>
    </row>
    <row r="386" s="13" customFormat="1">
      <c r="A386" s="13"/>
      <c r="B386" s="185"/>
      <c r="C386" s="13"/>
      <c r="D386" s="186" t="s">
        <v>163</v>
      </c>
      <c r="E386" s="187" t="s">
        <v>1</v>
      </c>
      <c r="F386" s="188" t="s">
        <v>399</v>
      </c>
      <c r="G386" s="13"/>
      <c r="H386" s="187" t="s">
        <v>1</v>
      </c>
      <c r="I386" s="189"/>
      <c r="J386" s="13"/>
      <c r="K386" s="13"/>
      <c r="L386" s="185"/>
      <c r="M386" s="190"/>
      <c r="N386" s="191"/>
      <c r="O386" s="191"/>
      <c r="P386" s="191"/>
      <c r="Q386" s="191"/>
      <c r="R386" s="191"/>
      <c r="S386" s="191"/>
      <c r="T386" s="19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7" t="s">
        <v>163</v>
      </c>
      <c r="AU386" s="187" t="s">
        <v>86</v>
      </c>
      <c r="AV386" s="13" t="s">
        <v>84</v>
      </c>
      <c r="AW386" s="13" t="s">
        <v>32</v>
      </c>
      <c r="AX386" s="13" t="s">
        <v>76</v>
      </c>
      <c r="AY386" s="187" t="s">
        <v>149</v>
      </c>
    </row>
    <row r="387" s="14" customFormat="1">
      <c r="A387" s="14"/>
      <c r="B387" s="193"/>
      <c r="C387" s="14"/>
      <c r="D387" s="186" t="s">
        <v>163</v>
      </c>
      <c r="E387" s="194" t="s">
        <v>1</v>
      </c>
      <c r="F387" s="195" t="s">
        <v>400</v>
      </c>
      <c r="G387" s="14"/>
      <c r="H387" s="196">
        <v>79.560000000000002</v>
      </c>
      <c r="I387" s="197"/>
      <c r="J387" s="14"/>
      <c r="K387" s="14"/>
      <c r="L387" s="193"/>
      <c r="M387" s="198"/>
      <c r="N387" s="199"/>
      <c r="O387" s="199"/>
      <c r="P387" s="199"/>
      <c r="Q387" s="199"/>
      <c r="R387" s="199"/>
      <c r="S387" s="199"/>
      <c r="T387" s="20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4" t="s">
        <v>163</v>
      </c>
      <c r="AU387" s="194" t="s">
        <v>86</v>
      </c>
      <c r="AV387" s="14" t="s">
        <v>86</v>
      </c>
      <c r="AW387" s="14" t="s">
        <v>32</v>
      </c>
      <c r="AX387" s="14" t="s">
        <v>76</v>
      </c>
      <c r="AY387" s="194" t="s">
        <v>149</v>
      </c>
    </row>
    <row r="388" s="13" customFormat="1">
      <c r="A388" s="13"/>
      <c r="B388" s="185"/>
      <c r="C388" s="13"/>
      <c r="D388" s="186" t="s">
        <v>163</v>
      </c>
      <c r="E388" s="187" t="s">
        <v>1</v>
      </c>
      <c r="F388" s="188" t="s">
        <v>401</v>
      </c>
      <c r="G388" s="13"/>
      <c r="H388" s="187" t="s">
        <v>1</v>
      </c>
      <c r="I388" s="189"/>
      <c r="J388" s="13"/>
      <c r="K388" s="13"/>
      <c r="L388" s="185"/>
      <c r="M388" s="190"/>
      <c r="N388" s="191"/>
      <c r="O388" s="191"/>
      <c r="P388" s="191"/>
      <c r="Q388" s="191"/>
      <c r="R388" s="191"/>
      <c r="S388" s="191"/>
      <c r="T388" s="19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7" t="s">
        <v>163</v>
      </c>
      <c r="AU388" s="187" t="s">
        <v>86</v>
      </c>
      <c r="AV388" s="13" t="s">
        <v>84</v>
      </c>
      <c r="AW388" s="13" t="s">
        <v>32</v>
      </c>
      <c r="AX388" s="13" t="s">
        <v>76</v>
      </c>
      <c r="AY388" s="187" t="s">
        <v>149</v>
      </c>
    </row>
    <row r="389" s="14" customFormat="1">
      <c r="A389" s="14"/>
      <c r="B389" s="193"/>
      <c r="C389" s="14"/>
      <c r="D389" s="186" t="s">
        <v>163</v>
      </c>
      <c r="E389" s="194" t="s">
        <v>1</v>
      </c>
      <c r="F389" s="195" t="s">
        <v>402</v>
      </c>
      <c r="G389" s="14"/>
      <c r="H389" s="196">
        <v>14.4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163</v>
      </c>
      <c r="AU389" s="194" t="s">
        <v>86</v>
      </c>
      <c r="AV389" s="14" t="s">
        <v>86</v>
      </c>
      <c r="AW389" s="14" t="s">
        <v>32</v>
      </c>
      <c r="AX389" s="14" t="s">
        <v>76</v>
      </c>
      <c r="AY389" s="194" t="s">
        <v>149</v>
      </c>
    </row>
    <row r="390" s="13" customFormat="1">
      <c r="A390" s="13"/>
      <c r="B390" s="185"/>
      <c r="C390" s="13"/>
      <c r="D390" s="186" t="s">
        <v>163</v>
      </c>
      <c r="E390" s="187" t="s">
        <v>1</v>
      </c>
      <c r="F390" s="188" t="s">
        <v>403</v>
      </c>
      <c r="G390" s="13"/>
      <c r="H390" s="187" t="s">
        <v>1</v>
      </c>
      <c r="I390" s="189"/>
      <c r="J390" s="13"/>
      <c r="K390" s="13"/>
      <c r="L390" s="185"/>
      <c r="M390" s="190"/>
      <c r="N390" s="191"/>
      <c r="O390" s="191"/>
      <c r="P390" s="191"/>
      <c r="Q390" s="191"/>
      <c r="R390" s="191"/>
      <c r="S390" s="191"/>
      <c r="T390" s="19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7" t="s">
        <v>163</v>
      </c>
      <c r="AU390" s="187" t="s">
        <v>86</v>
      </c>
      <c r="AV390" s="13" t="s">
        <v>84</v>
      </c>
      <c r="AW390" s="13" t="s">
        <v>32</v>
      </c>
      <c r="AX390" s="13" t="s">
        <v>76</v>
      </c>
      <c r="AY390" s="187" t="s">
        <v>149</v>
      </c>
    </row>
    <row r="391" s="14" customFormat="1">
      <c r="A391" s="14"/>
      <c r="B391" s="193"/>
      <c r="C391" s="14"/>
      <c r="D391" s="186" t="s">
        <v>163</v>
      </c>
      <c r="E391" s="194" t="s">
        <v>1</v>
      </c>
      <c r="F391" s="195" t="s">
        <v>404</v>
      </c>
      <c r="G391" s="14"/>
      <c r="H391" s="196">
        <v>91.200000000000003</v>
      </c>
      <c r="I391" s="197"/>
      <c r="J391" s="14"/>
      <c r="K391" s="14"/>
      <c r="L391" s="193"/>
      <c r="M391" s="198"/>
      <c r="N391" s="199"/>
      <c r="O391" s="199"/>
      <c r="P391" s="199"/>
      <c r="Q391" s="199"/>
      <c r="R391" s="199"/>
      <c r="S391" s="199"/>
      <c r="T391" s="20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4" t="s">
        <v>163</v>
      </c>
      <c r="AU391" s="194" t="s">
        <v>86</v>
      </c>
      <c r="AV391" s="14" t="s">
        <v>86</v>
      </c>
      <c r="AW391" s="14" t="s">
        <v>32</v>
      </c>
      <c r="AX391" s="14" t="s">
        <v>76</v>
      </c>
      <c r="AY391" s="194" t="s">
        <v>149</v>
      </c>
    </row>
    <row r="392" s="13" customFormat="1">
      <c r="A392" s="13"/>
      <c r="B392" s="185"/>
      <c r="C392" s="13"/>
      <c r="D392" s="186" t="s">
        <v>163</v>
      </c>
      <c r="E392" s="187" t="s">
        <v>1</v>
      </c>
      <c r="F392" s="188" t="s">
        <v>405</v>
      </c>
      <c r="G392" s="13"/>
      <c r="H392" s="187" t="s">
        <v>1</v>
      </c>
      <c r="I392" s="189"/>
      <c r="J392" s="13"/>
      <c r="K392" s="13"/>
      <c r="L392" s="185"/>
      <c r="M392" s="190"/>
      <c r="N392" s="191"/>
      <c r="O392" s="191"/>
      <c r="P392" s="191"/>
      <c r="Q392" s="191"/>
      <c r="R392" s="191"/>
      <c r="S392" s="191"/>
      <c r="T392" s="19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163</v>
      </c>
      <c r="AU392" s="187" t="s">
        <v>86</v>
      </c>
      <c r="AV392" s="13" t="s">
        <v>84</v>
      </c>
      <c r="AW392" s="13" t="s">
        <v>32</v>
      </c>
      <c r="AX392" s="13" t="s">
        <v>76</v>
      </c>
      <c r="AY392" s="187" t="s">
        <v>149</v>
      </c>
    </row>
    <row r="393" s="14" customFormat="1">
      <c r="A393" s="14"/>
      <c r="B393" s="193"/>
      <c r="C393" s="14"/>
      <c r="D393" s="186" t="s">
        <v>163</v>
      </c>
      <c r="E393" s="194" t="s">
        <v>1</v>
      </c>
      <c r="F393" s="195" t="s">
        <v>406</v>
      </c>
      <c r="G393" s="14"/>
      <c r="H393" s="196">
        <v>6.1200000000000001</v>
      </c>
      <c r="I393" s="197"/>
      <c r="J393" s="14"/>
      <c r="K393" s="14"/>
      <c r="L393" s="193"/>
      <c r="M393" s="198"/>
      <c r="N393" s="199"/>
      <c r="O393" s="199"/>
      <c r="P393" s="199"/>
      <c r="Q393" s="199"/>
      <c r="R393" s="199"/>
      <c r="S393" s="199"/>
      <c r="T393" s="20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4" t="s">
        <v>163</v>
      </c>
      <c r="AU393" s="194" t="s">
        <v>86</v>
      </c>
      <c r="AV393" s="14" t="s">
        <v>86</v>
      </c>
      <c r="AW393" s="14" t="s">
        <v>32</v>
      </c>
      <c r="AX393" s="14" t="s">
        <v>76</v>
      </c>
      <c r="AY393" s="194" t="s">
        <v>149</v>
      </c>
    </row>
    <row r="394" s="13" customFormat="1">
      <c r="A394" s="13"/>
      <c r="B394" s="185"/>
      <c r="C394" s="13"/>
      <c r="D394" s="186" t="s">
        <v>163</v>
      </c>
      <c r="E394" s="187" t="s">
        <v>1</v>
      </c>
      <c r="F394" s="188" t="s">
        <v>407</v>
      </c>
      <c r="G394" s="13"/>
      <c r="H394" s="187" t="s">
        <v>1</v>
      </c>
      <c r="I394" s="189"/>
      <c r="J394" s="13"/>
      <c r="K394" s="13"/>
      <c r="L394" s="185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163</v>
      </c>
      <c r="AU394" s="187" t="s">
        <v>86</v>
      </c>
      <c r="AV394" s="13" t="s">
        <v>84</v>
      </c>
      <c r="AW394" s="13" t="s">
        <v>32</v>
      </c>
      <c r="AX394" s="13" t="s">
        <v>76</v>
      </c>
      <c r="AY394" s="187" t="s">
        <v>149</v>
      </c>
    </row>
    <row r="395" s="14" customFormat="1">
      <c r="A395" s="14"/>
      <c r="B395" s="193"/>
      <c r="C395" s="14"/>
      <c r="D395" s="186" t="s">
        <v>163</v>
      </c>
      <c r="E395" s="194" t="s">
        <v>1</v>
      </c>
      <c r="F395" s="195" t="s">
        <v>408</v>
      </c>
      <c r="G395" s="14"/>
      <c r="H395" s="196">
        <v>77.939999999999998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163</v>
      </c>
      <c r="AU395" s="194" t="s">
        <v>86</v>
      </c>
      <c r="AV395" s="14" t="s">
        <v>86</v>
      </c>
      <c r="AW395" s="14" t="s">
        <v>32</v>
      </c>
      <c r="AX395" s="14" t="s">
        <v>76</v>
      </c>
      <c r="AY395" s="194" t="s">
        <v>149</v>
      </c>
    </row>
    <row r="396" s="15" customFormat="1">
      <c r="A396" s="15"/>
      <c r="B396" s="201"/>
      <c r="C396" s="15"/>
      <c r="D396" s="186" t="s">
        <v>163</v>
      </c>
      <c r="E396" s="202" t="s">
        <v>1</v>
      </c>
      <c r="F396" s="203" t="s">
        <v>170</v>
      </c>
      <c r="G396" s="15"/>
      <c r="H396" s="204">
        <v>791.74000000000001</v>
      </c>
      <c r="I396" s="205"/>
      <c r="J396" s="15"/>
      <c r="K396" s="15"/>
      <c r="L396" s="201"/>
      <c r="M396" s="206"/>
      <c r="N396" s="207"/>
      <c r="O396" s="207"/>
      <c r="P396" s="207"/>
      <c r="Q396" s="207"/>
      <c r="R396" s="207"/>
      <c r="S396" s="207"/>
      <c r="T396" s="20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02" t="s">
        <v>163</v>
      </c>
      <c r="AU396" s="202" t="s">
        <v>86</v>
      </c>
      <c r="AV396" s="15" t="s">
        <v>150</v>
      </c>
      <c r="AW396" s="15" t="s">
        <v>32</v>
      </c>
      <c r="AX396" s="15" t="s">
        <v>76</v>
      </c>
      <c r="AY396" s="202" t="s">
        <v>149</v>
      </c>
    </row>
    <row r="397" s="16" customFormat="1">
      <c r="A397" s="16"/>
      <c r="B397" s="209"/>
      <c r="C397" s="16"/>
      <c r="D397" s="186" t="s">
        <v>163</v>
      </c>
      <c r="E397" s="210" t="s">
        <v>1</v>
      </c>
      <c r="F397" s="211" t="s">
        <v>171</v>
      </c>
      <c r="G397" s="16"/>
      <c r="H397" s="212">
        <v>791.74000000000001</v>
      </c>
      <c r="I397" s="213"/>
      <c r="J397" s="16"/>
      <c r="K397" s="16"/>
      <c r="L397" s="209"/>
      <c r="M397" s="214"/>
      <c r="N397" s="215"/>
      <c r="O397" s="215"/>
      <c r="P397" s="215"/>
      <c r="Q397" s="215"/>
      <c r="R397" s="215"/>
      <c r="S397" s="215"/>
      <c r="T397" s="2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10" t="s">
        <v>163</v>
      </c>
      <c r="AU397" s="210" t="s">
        <v>86</v>
      </c>
      <c r="AV397" s="16" t="s">
        <v>157</v>
      </c>
      <c r="AW397" s="16" t="s">
        <v>32</v>
      </c>
      <c r="AX397" s="16" t="s">
        <v>84</v>
      </c>
      <c r="AY397" s="210" t="s">
        <v>149</v>
      </c>
    </row>
    <row r="398" s="2" customFormat="1" ht="16.5" customHeight="1">
      <c r="A398" s="38"/>
      <c r="B398" s="171"/>
      <c r="C398" s="172" t="s">
        <v>409</v>
      </c>
      <c r="D398" s="172" t="s">
        <v>152</v>
      </c>
      <c r="E398" s="173" t="s">
        <v>410</v>
      </c>
      <c r="F398" s="174" t="s">
        <v>411</v>
      </c>
      <c r="G398" s="175" t="s">
        <v>205</v>
      </c>
      <c r="H398" s="176">
        <v>250</v>
      </c>
      <c r="I398" s="177"/>
      <c r="J398" s="178">
        <f>ROUND(I398*H398,2)</f>
        <v>0</v>
      </c>
      <c r="K398" s="174" t="s">
        <v>156</v>
      </c>
      <c r="L398" s="39"/>
      <c r="M398" s="179" t="s">
        <v>1</v>
      </c>
      <c r="N398" s="180" t="s">
        <v>41</v>
      </c>
      <c r="O398" s="77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83" t="s">
        <v>157</v>
      </c>
      <c r="AT398" s="183" t="s">
        <v>152</v>
      </c>
      <c r="AU398" s="183" t="s">
        <v>86</v>
      </c>
      <c r="AY398" s="19" t="s">
        <v>149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9" t="s">
        <v>84</v>
      </c>
      <c r="BK398" s="184">
        <f>ROUND(I398*H398,2)</f>
        <v>0</v>
      </c>
      <c r="BL398" s="19" t="s">
        <v>157</v>
      </c>
      <c r="BM398" s="183" t="s">
        <v>412</v>
      </c>
    </row>
    <row r="399" s="2" customFormat="1" ht="21.75" customHeight="1">
      <c r="A399" s="38"/>
      <c r="B399" s="171"/>
      <c r="C399" s="172" t="s">
        <v>413</v>
      </c>
      <c r="D399" s="172" t="s">
        <v>152</v>
      </c>
      <c r="E399" s="173" t="s">
        <v>414</v>
      </c>
      <c r="F399" s="174" t="s">
        <v>415</v>
      </c>
      <c r="G399" s="175" t="s">
        <v>205</v>
      </c>
      <c r="H399" s="176">
        <v>9</v>
      </c>
      <c r="I399" s="177"/>
      <c r="J399" s="178">
        <f>ROUND(I399*H399,2)</f>
        <v>0</v>
      </c>
      <c r="K399" s="174" t="s">
        <v>156</v>
      </c>
      <c r="L399" s="39"/>
      <c r="M399" s="179" t="s">
        <v>1</v>
      </c>
      <c r="N399" s="180" t="s">
        <v>41</v>
      </c>
      <c r="O399" s="77"/>
      <c r="P399" s="181">
        <f>O399*H399</f>
        <v>0</v>
      </c>
      <c r="Q399" s="181">
        <v>0.00025999999999999998</v>
      </c>
      <c r="R399" s="181">
        <f>Q399*H399</f>
        <v>0.0023399999999999996</v>
      </c>
      <c r="S399" s="181">
        <v>0</v>
      </c>
      <c r="T399" s="18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83" t="s">
        <v>157</v>
      </c>
      <c r="AT399" s="183" t="s">
        <v>152</v>
      </c>
      <c r="AU399" s="183" t="s">
        <v>86</v>
      </c>
      <c r="AY399" s="19" t="s">
        <v>149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9" t="s">
        <v>84</v>
      </c>
      <c r="BK399" s="184">
        <f>ROUND(I399*H399,2)</f>
        <v>0</v>
      </c>
      <c r="BL399" s="19" t="s">
        <v>157</v>
      </c>
      <c r="BM399" s="183" t="s">
        <v>416</v>
      </c>
    </row>
    <row r="400" s="13" customFormat="1">
      <c r="A400" s="13"/>
      <c r="B400" s="185"/>
      <c r="C400" s="13"/>
      <c r="D400" s="186" t="s">
        <v>163</v>
      </c>
      <c r="E400" s="187" t="s">
        <v>1</v>
      </c>
      <c r="F400" s="188" t="s">
        <v>417</v>
      </c>
      <c r="G400" s="13"/>
      <c r="H400" s="187" t="s">
        <v>1</v>
      </c>
      <c r="I400" s="189"/>
      <c r="J400" s="13"/>
      <c r="K400" s="13"/>
      <c r="L400" s="185"/>
      <c r="M400" s="190"/>
      <c r="N400" s="191"/>
      <c r="O400" s="191"/>
      <c r="P400" s="191"/>
      <c r="Q400" s="191"/>
      <c r="R400" s="191"/>
      <c r="S400" s="191"/>
      <c r="T400" s="19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7" t="s">
        <v>163</v>
      </c>
      <c r="AU400" s="187" t="s">
        <v>86</v>
      </c>
      <c r="AV400" s="13" t="s">
        <v>84</v>
      </c>
      <c r="AW400" s="13" t="s">
        <v>32</v>
      </c>
      <c r="AX400" s="13" t="s">
        <v>76</v>
      </c>
      <c r="AY400" s="187" t="s">
        <v>149</v>
      </c>
    </row>
    <row r="401" s="14" customFormat="1">
      <c r="A401" s="14"/>
      <c r="B401" s="193"/>
      <c r="C401" s="14"/>
      <c r="D401" s="186" t="s">
        <v>163</v>
      </c>
      <c r="E401" s="194" t="s">
        <v>1</v>
      </c>
      <c r="F401" s="195" t="s">
        <v>418</v>
      </c>
      <c r="G401" s="14"/>
      <c r="H401" s="196">
        <v>9</v>
      </c>
      <c r="I401" s="197"/>
      <c r="J401" s="14"/>
      <c r="K401" s="14"/>
      <c r="L401" s="193"/>
      <c r="M401" s="198"/>
      <c r="N401" s="199"/>
      <c r="O401" s="199"/>
      <c r="P401" s="199"/>
      <c r="Q401" s="199"/>
      <c r="R401" s="199"/>
      <c r="S401" s="199"/>
      <c r="T401" s="20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4" t="s">
        <v>163</v>
      </c>
      <c r="AU401" s="194" t="s">
        <v>86</v>
      </c>
      <c r="AV401" s="14" t="s">
        <v>86</v>
      </c>
      <c r="AW401" s="14" t="s">
        <v>32</v>
      </c>
      <c r="AX401" s="14" t="s">
        <v>76</v>
      </c>
      <c r="AY401" s="194" t="s">
        <v>149</v>
      </c>
    </row>
    <row r="402" s="15" customFormat="1">
      <c r="A402" s="15"/>
      <c r="B402" s="201"/>
      <c r="C402" s="15"/>
      <c r="D402" s="186" t="s">
        <v>163</v>
      </c>
      <c r="E402" s="202" t="s">
        <v>1</v>
      </c>
      <c r="F402" s="203" t="s">
        <v>170</v>
      </c>
      <c r="G402" s="15"/>
      <c r="H402" s="204">
        <v>9</v>
      </c>
      <c r="I402" s="205"/>
      <c r="J402" s="15"/>
      <c r="K402" s="15"/>
      <c r="L402" s="201"/>
      <c r="M402" s="206"/>
      <c r="N402" s="207"/>
      <c r="O402" s="207"/>
      <c r="P402" s="207"/>
      <c r="Q402" s="207"/>
      <c r="R402" s="207"/>
      <c r="S402" s="207"/>
      <c r="T402" s="20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02" t="s">
        <v>163</v>
      </c>
      <c r="AU402" s="202" t="s">
        <v>86</v>
      </c>
      <c r="AV402" s="15" t="s">
        <v>150</v>
      </c>
      <c r="AW402" s="15" t="s">
        <v>32</v>
      </c>
      <c r="AX402" s="15" t="s">
        <v>76</v>
      </c>
      <c r="AY402" s="202" t="s">
        <v>149</v>
      </c>
    </row>
    <row r="403" s="16" customFormat="1">
      <c r="A403" s="16"/>
      <c r="B403" s="209"/>
      <c r="C403" s="16"/>
      <c r="D403" s="186" t="s">
        <v>163</v>
      </c>
      <c r="E403" s="210" t="s">
        <v>1</v>
      </c>
      <c r="F403" s="211" t="s">
        <v>171</v>
      </c>
      <c r="G403" s="16"/>
      <c r="H403" s="212">
        <v>9</v>
      </c>
      <c r="I403" s="213"/>
      <c r="J403" s="16"/>
      <c r="K403" s="16"/>
      <c r="L403" s="209"/>
      <c r="M403" s="214"/>
      <c r="N403" s="215"/>
      <c r="O403" s="215"/>
      <c r="P403" s="215"/>
      <c r="Q403" s="215"/>
      <c r="R403" s="215"/>
      <c r="S403" s="215"/>
      <c r="T403" s="2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10" t="s">
        <v>163</v>
      </c>
      <c r="AU403" s="210" t="s">
        <v>86</v>
      </c>
      <c r="AV403" s="16" t="s">
        <v>157</v>
      </c>
      <c r="AW403" s="16" t="s">
        <v>32</v>
      </c>
      <c r="AX403" s="16" t="s">
        <v>84</v>
      </c>
      <c r="AY403" s="210" t="s">
        <v>149</v>
      </c>
    </row>
    <row r="404" s="2" customFormat="1" ht="49.05" customHeight="1">
      <c r="A404" s="38"/>
      <c r="B404" s="171"/>
      <c r="C404" s="172" t="s">
        <v>419</v>
      </c>
      <c r="D404" s="172" t="s">
        <v>152</v>
      </c>
      <c r="E404" s="173" t="s">
        <v>420</v>
      </c>
      <c r="F404" s="174" t="s">
        <v>421</v>
      </c>
      <c r="G404" s="175" t="s">
        <v>205</v>
      </c>
      <c r="H404" s="176">
        <v>9</v>
      </c>
      <c r="I404" s="177"/>
      <c r="J404" s="178">
        <f>ROUND(I404*H404,2)</f>
        <v>0</v>
      </c>
      <c r="K404" s="174" t="s">
        <v>156</v>
      </c>
      <c r="L404" s="39"/>
      <c r="M404" s="179" t="s">
        <v>1</v>
      </c>
      <c r="N404" s="180" t="s">
        <v>41</v>
      </c>
      <c r="O404" s="77"/>
      <c r="P404" s="181">
        <f>O404*H404</f>
        <v>0</v>
      </c>
      <c r="Q404" s="181">
        <v>0.011390000000000001</v>
      </c>
      <c r="R404" s="181">
        <f>Q404*H404</f>
        <v>0.10251</v>
      </c>
      <c r="S404" s="181">
        <v>0</v>
      </c>
      <c r="T404" s="18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3" t="s">
        <v>157</v>
      </c>
      <c r="AT404" s="183" t="s">
        <v>152</v>
      </c>
      <c r="AU404" s="183" t="s">
        <v>86</v>
      </c>
      <c r="AY404" s="19" t="s">
        <v>149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9" t="s">
        <v>84</v>
      </c>
      <c r="BK404" s="184">
        <f>ROUND(I404*H404,2)</f>
        <v>0</v>
      </c>
      <c r="BL404" s="19" t="s">
        <v>157</v>
      </c>
      <c r="BM404" s="183" t="s">
        <v>422</v>
      </c>
    </row>
    <row r="405" s="13" customFormat="1">
      <c r="A405" s="13"/>
      <c r="B405" s="185"/>
      <c r="C405" s="13"/>
      <c r="D405" s="186" t="s">
        <v>163</v>
      </c>
      <c r="E405" s="187" t="s">
        <v>1</v>
      </c>
      <c r="F405" s="188" t="s">
        <v>417</v>
      </c>
      <c r="G405" s="13"/>
      <c r="H405" s="187" t="s">
        <v>1</v>
      </c>
      <c r="I405" s="189"/>
      <c r="J405" s="13"/>
      <c r="K405" s="13"/>
      <c r="L405" s="185"/>
      <c r="M405" s="190"/>
      <c r="N405" s="191"/>
      <c r="O405" s="191"/>
      <c r="P405" s="191"/>
      <c r="Q405" s="191"/>
      <c r="R405" s="191"/>
      <c r="S405" s="191"/>
      <c r="T405" s="19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163</v>
      </c>
      <c r="AU405" s="187" t="s">
        <v>86</v>
      </c>
      <c r="AV405" s="13" t="s">
        <v>84</v>
      </c>
      <c r="AW405" s="13" t="s">
        <v>32</v>
      </c>
      <c r="AX405" s="13" t="s">
        <v>76</v>
      </c>
      <c r="AY405" s="187" t="s">
        <v>149</v>
      </c>
    </row>
    <row r="406" s="14" customFormat="1">
      <c r="A406" s="14"/>
      <c r="B406" s="193"/>
      <c r="C406" s="14"/>
      <c r="D406" s="186" t="s">
        <v>163</v>
      </c>
      <c r="E406" s="194" t="s">
        <v>1</v>
      </c>
      <c r="F406" s="195" t="s">
        <v>418</v>
      </c>
      <c r="G406" s="14"/>
      <c r="H406" s="196">
        <v>9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163</v>
      </c>
      <c r="AU406" s="194" t="s">
        <v>86</v>
      </c>
      <c r="AV406" s="14" t="s">
        <v>86</v>
      </c>
      <c r="AW406" s="14" t="s">
        <v>32</v>
      </c>
      <c r="AX406" s="14" t="s">
        <v>76</v>
      </c>
      <c r="AY406" s="194" t="s">
        <v>149</v>
      </c>
    </row>
    <row r="407" s="15" customFormat="1">
      <c r="A407" s="15"/>
      <c r="B407" s="201"/>
      <c r="C407" s="15"/>
      <c r="D407" s="186" t="s">
        <v>163</v>
      </c>
      <c r="E407" s="202" t="s">
        <v>1</v>
      </c>
      <c r="F407" s="203" t="s">
        <v>170</v>
      </c>
      <c r="G407" s="15"/>
      <c r="H407" s="204">
        <v>9</v>
      </c>
      <c r="I407" s="205"/>
      <c r="J407" s="15"/>
      <c r="K407" s="15"/>
      <c r="L407" s="201"/>
      <c r="M407" s="206"/>
      <c r="N407" s="207"/>
      <c r="O407" s="207"/>
      <c r="P407" s="207"/>
      <c r="Q407" s="207"/>
      <c r="R407" s="207"/>
      <c r="S407" s="207"/>
      <c r="T407" s="20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02" t="s">
        <v>163</v>
      </c>
      <c r="AU407" s="202" t="s">
        <v>86</v>
      </c>
      <c r="AV407" s="15" t="s">
        <v>150</v>
      </c>
      <c r="AW407" s="15" t="s">
        <v>32</v>
      </c>
      <c r="AX407" s="15" t="s">
        <v>76</v>
      </c>
      <c r="AY407" s="202" t="s">
        <v>149</v>
      </c>
    </row>
    <row r="408" s="16" customFormat="1">
      <c r="A408" s="16"/>
      <c r="B408" s="209"/>
      <c r="C408" s="16"/>
      <c r="D408" s="186" t="s">
        <v>163</v>
      </c>
      <c r="E408" s="210" t="s">
        <v>1</v>
      </c>
      <c r="F408" s="211" t="s">
        <v>171</v>
      </c>
      <c r="G408" s="16"/>
      <c r="H408" s="212">
        <v>9</v>
      </c>
      <c r="I408" s="213"/>
      <c r="J408" s="16"/>
      <c r="K408" s="16"/>
      <c r="L408" s="209"/>
      <c r="M408" s="214"/>
      <c r="N408" s="215"/>
      <c r="O408" s="215"/>
      <c r="P408" s="215"/>
      <c r="Q408" s="215"/>
      <c r="R408" s="215"/>
      <c r="S408" s="215"/>
      <c r="T408" s="2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10" t="s">
        <v>163</v>
      </c>
      <c r="AU408" s="210" t="s">
        <v>86</v>
      </c>
      <c r="AV408" s="16" t="s">
        <v>157</v>
      </c>
      <c r="AW408" s="16" t="s">
        <v>32</v>
      </c>
      <c r="AX408" s="16" t="s">
        <v>84</v>
      </c>
      <c r="AY408" s="210" t="s">
        <v>149</v>
      </c>
    </row>
    <row r="409" s="2" customFormat="1" ht="24.15" customHeight="1">
      <c r="A409" s="38"/>
      <c r="B409" s="171"/>
      <c r="C409" s="217" t="s">
        <v>423</v>
      </c>
      <c r="D409" s="217" t="s">
        <v>273</v>
      </c>
      <c r="E409" s="218" t="s">
        <v>424</v>
      </c>
      <c r="F409" s="219" t="s">
        <v>425</v>
      </c>
      <c r="G409" s="220" t="s">
        <v>205</v>
      </c>
      <c r="H409" s="221">
        <v>9.9000000000000004</v>
      </c>
      <c r="I409" s="222"/>
      <c r="J409" s="223">
        <f>ROUND(I409*H409,2)</f>
        <v>0</v>
      </c>
      <c r="K409" s="219" t="s">
        <v>156</v>
      </c>
      <c r="L409" s="224"/>
      <c r="M409" s="225" t="s">
        <v>1</v>
      </c>
      <c r="N409" s="226" t="s">
        <v>41</v>
      </c>
      <c r="O409" s="77"/>
      <c r="P409" s="181">
        <f>O409*H409</f>
        <v>0</v>
      </c>
      <c r="Q409" s="181">
        <v>0.0074999999999999997</v>
      </c>
      <c r="R409" s="181">
        <f>Q409*H409</f>
        <v>0.074249999999999997</v>
      </c>
      <c r="S409" s="181">
        <v>0</v>
      </c>
      <c r="T409" s="18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83" t="s">
        <v>216</v>
      </c>
      <c r="AT409" s="183" t="s">
        <v>273</v>
      </c>
      <c r="AU409" s="183" t="s">
        <v>86</v>
      </c>
      <c r="AY409" s="19" t="s">
        <v>149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9" t="s">
        <v>84</v>
      </c>
      <c r="BK409" s="184">
        <f>ROUND(I409*H409,2)</f>
        <v>0</v>
      </c>
      <c r="BL409" s="19" t="s">
        <v>157</v>
      </c>
      <c r="BM409" s="183" t="s">
        <v>426</v>
      </c>
    </row>
    <row r="410" s="13" customFormat="1">
      <c r="A410" s="13"/>
      <c r="B410" s="185"/>
      <c r="C410" s="13"/>
      <c r="D410" s="186" t="s">
        <v>163</v>
      </c>
      <c r="E410" s="187" t="s">
        <v>1</v>
      </c>
      <c r="F410" s="188" t="s">
        <v>427</v>
      </c>
      <c r="G410" s="13"/>
      <c r="H410" s="187" t="s">
        <v>1</v>
      </c>
      <c r="I410" s="189"/>
      <c r="J410" s="13"/>
      <c r="K410" s="13"/>
      <c r="L410" s="185"/>
      <c r="M410" s="190"/>
      <c r="N410" s="191"/>
      <c r="O410" s="191"/>
      <c r="P410" s="191"/>
      <c r="Q410" s="191"/>
      <c r="R410" s="191"/>
      <c r="S410" s="191"/>
      <c r="T410" s="19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163</v>
      </c>
      <c r="AU410" s="187" t="s">
        <v>86</v>
      </c>
      <c r="AV410" s="13" t="s">
        <v>84</v>
      </c>
      <c r="AW410" s="13" t="s">
        <v>32</v>
      </c>
      <c r="AX410" s="13" t="s">
        <v>76</v>
      </c>
      <c r="AY410" s="187" t="s">
        <v>149</v>
      </c>
    </row>
    <row r="411" s="14" customFormat="1">
      <c r="A411" s="14"/>
      <c r="B411" s="193"/>
      <c r="C411" s="14"/>
      <c r="D411" s="186" t="s">
        <v>163</v>
      </c>
      <c r="E411" s="194" t="s">
        <v>1</v>
      </c>
      <c r="F411" s="195" t="s">
        <v>428</v>
      </c>
      <c r="G411" s="14"/>
      <c r="H411" s="196">
        <v>9.9000000000000004</v>
      </c>
      <c r="I411" s="197"/>
      <c r="J411" s="14"/>
      <c r="K411" s="14"/>
      <c r="L411" s="193"/>
      <c r="M411" s="198"/>
      <c r="N411" s="199"/>
      <c r="O411" s="199"/>
      <c r="P411" s="199"/>
      <c r="Q411" s="199"/>
      <c r="R411" s="199"/>
      <c r="S411" s="199"/>
      <c r="T411" s="20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4" t="s">
        <v>163</v>
      </c>
      <c r="AU411" s="194" t="s">
        <v>86</v>
      </c>
      <c r="AV411" s="14" t="s">
        <v>86</v>
      </c>
      <c r="AW411" s="14" t="s">
        <v>32</v>
      </c>
      <c r="AX411" s="14" t="s">
        <v>76</v>
      </c>
      <c r="AY411" s="194" t="s">
        <v>149</v>
      </c>
    </row>
    <row r="412" s="15" customFormat="1">
      <c r="A412" s="15"/>
      <c r="B412" s="201"/>
      <c r="C412" s="15"/>
      <c r="D412" s="186" t="s">
        <v>163</v>
      </c>
      <c r="E412" s="202" t="s">
        <v>1</v>
      </c>
      <c r="F412" s="203" t="s">
        <v>170</v>
      </c>
      <c r="G412" s="15"/>
      <c r="H412" s="204">
        <v>9.9000000000000004</v>
      </c>
      <c r="I412" s="205"/>
      <c r="J412" s="15"/>
      <c r="K412" s="15"/>
      <c r="L412" s="201"/>
      <c r="M412" s="206"/>
      <c r="N412" s="207"/>
      <c r="O412" s="207"/>
      <c r="P412" s="207"/>
      <c r="Q412" s="207"/>
      <c r="R412" s="207"/>
      <c r="S412" s="207"/>
      <c r="T412" s="20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02" t="s">
        <v>163</v>
      </c>
      <c r="AU412" s="202" t="s">
        <v>86</v>
      </c>
      <c r="AV412" s="15" t="s">
        <v>150</v>
      </c>
      <c r="AW412" s="15" t="s">
        <v>32</v>
      </c>
      <c r="AX412" s="15" t="s">
        <v>76</v>
      </c>
      <c r="AY412" s="202" t="s">
        <v>149</v>
      </c>
    </row>
    <row r="413" s="16" customFormat="1">
      <c r="A413" s="16"/>
      <c r="B413" s="209"/>
      <c r="C413" s="16"/>
      <c r="D413" s="186" t="s">
        <v>163</v>
      </c>
      <c r="E413" s="210" t="s">
        <v>1</v>
      </c>
      <c r="F413" s="211" t="s">
        <v>171</v>
      </c>
      <c r="G413" s="16"/>
      <c r="H413" s="212">
        <v>9.9000000000000004</v>
      </c>
      <c r="I413" s="213"/>
      <c r="J413" s="16"/>
      <c r="K413" s="16"/>
      <c r="L413" s="209"/>
      <c r="M413" s="214"/>
      <c r="N413" s="215"/>
      <c r="O413" s="215"/>
      <c r="P413" s="215"/>
      <c r="Q413" s="215"/>
      <c r="R413" s="215"/>
      <c r="S413" s="215"/>
      <c r="T413" s="2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10" t="s">
        <v>163</v>
      </c>
      <c r="AU413" s="210" t="s">
        <v>86</v>
      </c>
      <c r="AV413" s="16" t="s">
        <v>157</v>
      </c>
      <c r="AW413" s="16" t="s">
        <v>32</v>
      </c>
      <c r="AX413" s="16" t="s">
        <v>84</v>
      </c>
      <c r="AY413" s="210" t="s">
        <v>149</v>
      </c>
    </row>
    <row r="414" s="2" customFormat="1" ht="37.8" customHeight="1">
      <c r="A414" s="38"/>
      <c r="B414" s="171"/>
      <c r="C414" s="172" t="s">
        <v>429</v>
      </c>
      <c r="D414" s="172" t="s">
        <v>152</v>
      </c>
      <c r="E414" s="173" t="s">
        <v>430</v>
      </c>
      <c r="F414" s="174" t="s">
        <v>431</v>
      </c>
      <c r="G414" s="175" t="s">
        <v>205</v>
      </c>
      <c r="H414" s="176">
        <v>9</v>
      </c>
      <c r="I414" s="177"/>
      <c r="J414" s="178">
        <f>ROUND(I414*H414,2)</f>
        <v>0</v>
      </c>
      <c r="K414" s="174" t="s">
        <v>156</v>
      </c>
      <c r="L414" s="39"/>
      <c r="M414" s="179" t="s">
        <v>1</v>
      </c>
      <c r="N414" s="180" t="s">
        <v>41</v>
      </c>
      <c r="O414" s="77"/>
      <c r="P414" s="181">
        <f>O414*H414</f>
        <v>0</v>
      </c>
      <c r="Q414" s="181">
        <v>0.00010000000000000001</v>
      </c>
      <c r="R414" s="181">
        <f>Q414*H414</f>
        <v>0.00090000000000000008</v>
      </c>
      <c r="S414" s="181">
        <v>0</v>
      </c>
      <c r="T414" s="18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83" t="s">
        <v>157</v>
      </c>
      <c r="AT414" s="183" t="s">
        <v>152</v>
      </c>
      <c r="AU414" s="183" t="s">
        <v>86</v>
      </c>
      <c r="AY414" s="19" t="s">
        <v>149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9" t="s">
        <v>84</v>
      </c>
      <c r="BK414" s="184">
        <f>ROUND(I414*H414,2)</f>
        <v>0</v>
      </c>
      <c r="BL414" s="19" t="s">
        <v>157</v>
      </c>
      <c r="BM414" s="183" t="s">
        <v>432</v>
      </c>
    </row>
    <row r="415" s="13" customFormat="1">
      <c r="A415" s="13"/>
      <c r="B415" s="185"/>
      <c r="C415" s="13"/>
      <c r="D415" s="186" t="s">
        <v>163</v>
      </c>
      <c r="E415" s="187" t="s">
        <v>1</v>
      </c>
      <c r="F415" s="188" t="s">
        <v>417</v>
      </c>
      <c r="G415" s="13"/>
      <c r="H415" s="187" t="s">
        <v>1</v>
      </c>
      <c r="I415" s="189"/>
      <c r="J415" s="13"/>
      <c r="K415" s="13"/>
      <c r="L415" s="185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163</v>
      </c>
      <c r="AU415" s="187" t="s">
        <v>86</v>
      </c>
      <c r="AV415" s="13" t="s">
        <v>84</v>
      </c>
      <c r="AW415" s="13" t="s">
        <v>32</v>
      </c>
      <c r="AX415" s="13" t="s">
        <v>76</v>
      </c>
      <c r="AY415" s="187" t="s">
        <v>149</v>
      </c>
    </row>
    <row r="416" s="14" customFormat="1">
      <c r="A416" s="14"/>
      <c r="B416" s="193"/>
      <c r="C416" s="14"/>
      <c r="D416" s="186" t="s">
        <v>163</v>
      </c>
      <c r="E416" s="194" t="s">
        <v>1</v>
      </c>
      <c r="F416" s="195" t="s">
        <v>418</v>
      </c>
      <c r="G416" s="14"/>
      <c r="H416" s="196">
        <v>9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163</v>
      </c>
      <c r="AU416" s="194" t="s">
        <v>86</v>
      </c>
      <c r="AV416" s="14" t="s">
        <v>86</v>
      </c>
      <c r="AW416" s="14" t="s">
        <v>32</v>
      </c>
      <c r="AX416" s="14" t="s">
        <v>76</v>
      </c>
      <c r="AY416" s="194" t="s">
        <v>149</v>
      </c>
    </row>
    <row r="417" s="15" customFormat="1">
      <c r="A417" s="15"/>
      <c r="B417" s="201"/>
      <c r="C417" s="15"/>
      <c r="D417" s="186" t="s">
        <v>163</v>
      </c>
      <c r="E417" s="202" t="s">
        <v>1</v>
      </c>
      <c r="F417" s="203" t="s">
        <v>170</v>
      </c>
      <c r="G417" s="15"/>
      <c r="H417" s="204">
        <v>9</v>
      </c>
      <c r="I417" s="205"/>
      <c r="J417" s="15"/>
      <c r="K417" s="15"/>
      <c r="L417" s="201"/>
      <c r="M417" s="206"/>
      <c r="N417" s="207"/>
      <c r="O417" s="207"/>
      <c r="P417" s="207"/>
      <c r="Q417" s="207"/>
      <c r="R417" s="207"/>
      <c r="S417" s="207"/>
      <c r="T417" s="20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02" t="s">
        <v>163</v>
      </c>
      <c r="AU417" s="202" t="s">
        <v>86</v>
      </c>
      <c r="AV417" s="15" t="s">
        <v>150</v>
      </c>
      <c r="AW417" s="15" t="s">
        <v>32</v>
      </c>
      <c r="AX417" s="15" t="s">
        <v>76</v>
      </c>
      <c r="AY417" s="202" t="s">
        <v>149</v>
      </c>
    </row>
    <row r="418" s="16" customFormat="1">
      <c r="A418" s="16"/>
      <c r="B418" s="209"/>
      <c r="C418" s="16"/>
      <c r="D418" s="186" t="s">
        <v>163</v>
      </c>
      <c r="E418" s="210" t="s">
        <v>1</v>
      </c>
      <c r="F418" s="211" t="s">
        <v>171</v>
      </c>
      <c r="G418" s="16"/>
      <c r="H418" s="212">
        <v>9</v>
      </c>
      <c r="I418" s="213"/>
      <c r="J418" s="16"/>
      <c r="K418" s="16"/>
      <c r="L418" s="209"/>
      <c r="M418" s="214"/>
      <c r="N418" s="215"/>
      <c r="O418" s="215"/>
      <c r="P418" s="215"/>
      <c r="Q418" s="215"/>
      <c r="R418" s="215"/>
      <c r="S418" s="215"/>
      <c r="T418" s="2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10" t="s">
        <v>163</v>
      </c>
      <c r="AU418" s="210" t="s">
        <v>86</v>
      </c>
      <c r="AV418" s="16" t="s">
        <v>157</v>
      </c>
      <c r="AW418" s="16" t="s">
        <v>32</v>
      </c>
      <c r="AX418" s="16" t="s">
        <v>84</v>
      </c>
      <c r="AY418" s="210" t="s">
        <v>149</v>
      </c>
    </row>
    <row r="419" s="2" customFormat="1" ht="24.15" customHeight="1">
      <c r="A419" s="38"/>
      <c r="B419" s="171"/>
      <c r="C419" s="172" t="s">
        <v>433</v>
      </c>
      <c r="D419" s="172" t="s">
        <v>152</v>
      </c>
      <c r="E419" s="173" t="s">
        <v>434</v>
      </c>
      <c r="F419" s="174" t="s">
        <v>435</v>
      </c>
      <c r="G419" s="175" t="s">
        <v>205</v>
      </c>
      <c r="H419" s="176">
        <v>9</v>
      </c>
      <c r="I419" s="177"/>
      <c r="J419" s="178">
        <f>ROUND(I419*H419,2)</f>
        <v>0</v>
      </c>
      <c r="K419" s="174" t="s">
        <v>156</v>
      </c>
      <c r="L419" s="39"/>
      <c r="M419" s="179" t="s">
        <v>1</v>
      </c>
      <c r="N419" s="180" t="s">
        <v>41</v>
      </c>
      <c r="O419" s="77"/>
      <c r="P419" s="181">
        <f>O419*H419</f>
        <v>0</v>
      </c>
      <c r="Q419" s="181">
        <v>0.0033600000000000001</v>
      </c>
      <c r="R419" s="181">
        <f>Q419*H419</f>
        <v>0.030240000000000003</v>
      </c>
      <c r="S419" s="181">
        <v>0</v>
      </c>
      <c r="T419" s="18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83" t="s">
        <v>157</v>
      </c>
      <c r="AT419" s="183" t="s">
        <v>152</v>
      </c>
      <c r="AU419" s="183" t="s">
        <v>86</v>
      </c>
      <c r="AY419" s="19" t="s">
        <v>149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9" t="s">
        <v>84</v>
      </c>
      <c r="BK419" s="184">
        <f>ROUND(I419*H419,2)</f>
        <v>0</v>
      </c>
      <c r="BL419" s="19" t="s">
        <v>157</v>
      </c>
      <c r="BM419" s="183" t="s">
        <v>436</v>
      </c>
    </row>
    <row r="420" s="13" customFormat="1">
      <c r="A420" s="13"/>
      <c r="B420" s="185"/>
      <c r="C420" s="13"/>
      <c r="D420" s="186" t="s">
        <v>163</v>
      </c>
      <c r="E420" s="187" t="s">
        <v>1</v>
      </c>
      <c r="F420" s="188" t="s">
        <v>417</v>
      </c>
      <c r="G420" s="13"/>
      <c r="H420" s="187" t="s">
        <v>1</v>
      </c>
      <c r="I420" s="189"/>
      <c r="J420" s="13"/>
      <c r="K420" s="13"/>
      <c r="L420" s="185"/>
      <c r="M420" s="190"/>
      <c r="N420" s="191"/>
      <c r="O420" s="191"/>
      <c r="P420" s="191"/>
      <c r="Q420" s="191"/>
      <c r="R420" s="191"/>
      <c r="S420" s="191"/>
      <c r="T420" s="19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163</v>
      </c>
      <c r="AU420" s="187" t="s">
        <v>86</v>
      </c>
      <c r="AV420" s="13" t="s">
        <v>84</v>
      </c>
      <c r="AW420" s="13" t="s">
        <v>32</v>
      </c>
      <c r="AX420" s="13" t="s">
        <v>76</v>
      </c>
      <c r="AY420" s="187" t="s">
        <v>149</v>
      </c>
    </row>
    <row r="421" s="14" customFormat="1">
      <c r="A421" s="14"/>
      <c r="B421" s="193"/>
      <c r="C421" s="14"/>
      <c r="D421" s="186" t="s">
        <v>163</v>
      </c>
      <c r="E421" s="194" t="s">
        <v>1</v>
      </c>
      <c r="F421" s="195" t="s">
        <v>418</v>
      </c>
      <c r="G421" s="14"/>
      <c r="H421" s="196">
        <v>9</v>
      </c>
      <c r="I421" s="197"/>
      <c r="J421" s="14"/>
      <c r="K421" s="14"/>
      <c r="L421" s="193"/>
      <c r="M421" s="198"/>
      <c r="N421" s="199"/>
      <c r="O421" s="199"/>
      <c r="P421" s="199"/>
      <c r="Q421" s="199"/>
      <c r="R421" s="199"/>
      <c r="S421" s="199"/>
      <c r="T421" s="20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4" t="s">
        <v>163</v>
      </c>
      <c r="AU421" s="194" t="s">
        <v>86</v>
      </c>
      <c r="AV421" s="14" t="s">
        <v>86</v>
      </c>
      <c r="AW421" s="14" t="s">
        <v>32</v>
      </c>
      <c r="AX421" s="14" t="s">
        <v>76</v>
      </c>
      <c r="AY421" s="194" t="s">
        <v>149</v>
      </c>
    </row>
    <row r="422" s="15" customFormat="1">
      <c r="A422" s="15"/>
      <c r="B422" s="201"/>
      <c r="C422" s="15"/>
      <c r="D422" s="186" t="s">
        <v>163</v>
      </c>
      <c r="E422" s="202" t="s">
        <v>1</v>
      </c>
      <c r="F422" s="203" t="s">
        <v>170</v>
      </c>
      <c r="G422" s="15"/>
      <c r="H422" s="204">
        <v>9</v>
      </c>
      <c r="I422" s="205"/>
      <c r="J422" s="15"/>
      <c r="K422" s="15"/>
      <c r="L422" s="201"/>
      <c r="M422" s="206"/>
      <c r="N422" s="207"/>
      <c r="O422" s="207"/>
      <c r="P422" s="207"/>
      <c r="Q422" s="207"/>
      <c r="R422" s="207"/>
      <c r="S422" s="207"/>
      <c r="T422" s="20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2" t="s">
        <v>163</v>
      </c>
      <c r="AU422" s="202" t="s">
        <v>86</v>
      </c>
      <c r="AV422" s="15" t="s">
        <v>150</v>
      </c>
      <c r="AW422" s="15" t="s">
        <v>32</v>
      </c>
      <c r="AX422" s="15" t="s">
        <v>76</v>
      </c>
      <c r="AY422" s="202" t="s">
        <v>149</v>
      </c>
    </row>
    <row r="423" s="16" customFormat="1">
      <c r="A423" s="16"/>
      <c r="B423" s="209"/>
      <c r="C423" s="16"/>
      <c r="D423" s="186" t="s">
        <v>163</v>
      </c>
      <c r="E423" s="210" t="s">
        <v>1</v>
      </c>
      <c r="F423" s="211" t="s">
        <v>171</v>
      </c>
      <c r="G423" s="16"/>
      <c r="H423" s="212">
        <v>9</v>
      </c>
      <c r="I423" s="213"/>
      <c r="J423" s="16"/>
      <c r="K423" s="16"/>
      <c r="L423" s="209"/>
      <c r="M423" s="214"/>
      <c r="N423" s="215"/>
      <c r="O423" s="215"/>
      <c r="P423" s="215"/>
      <c r="Q423" s="215"/>
      <c r="R423" s="215"/>
      <c r="S423" s="215"/>
      <c r="T423" s="2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10" t="s">
        <v>163</v>
      </c>
      <c r="AU423" s="210" t="s">
        <v>86</v>
      </c>
      <c r="AV423" s="16" t="s">
        <v>157</v>
      </c>
      <c r="AW423" s="16" t="s">
        <v>32</v>
      </c>
      <c r="AX423" s="16" t="s">
        <v>84</v>
      </c>
      <c r="AY423" s="210" t="s">
        <v>149</v>
      </c>
    </row>
    <row r="424" s="2" customFormat="1" ht="16.5" customHeight="1">
      <c r="A424" s="38"/>
      <c r="B424" s="171"/>
      <c r="C424" s="172" t="s">
        <v>437</v>
      </c>
      <c r="D424" s="172" t="s">
        <v>152</v>
      </c>
      <c r="E424" s="173" t="s">
        <v>438</v>
      </c>
      <c r="F424" s="174" t="s">
        <v>439</v>
      </c>
      <c r="G424" s="175" t="s">
        <v>205</v>
      </c>
      <c r="H424" s="176">
        <v>1149.751</v>
      </c>
      <c r="I424" s="177"/>
      <c r="J424" s="178">
        <f>ROUND(I424*H424,2)</f>
        <v>0</v>
      </c>
      <c r="K424" s="174" t="s">
        <v>156</v>
      </c>
      <c r="L424" s="39"/>
      <c r="M424" s="179" t="s">
        <v>1</v>
      </c>
      <c r="N424" s="180" t="s">
        <v>41</v>
      </c>
      <c r="O424" s="77"/>
      <c r="P424" s="181">
        <f>O424*H424</f>
        <v>0</v>
      </c>
      <c r="Q424" s="181">
        <v>0.00025999999999999998</v>
      </c>
      <c r="R424" s="181">
        <f>Q424*H424</f>
        <v>0.29893525999999998</v>
      </c>
      <c r="S424" s="181">
        <v>0</v>
      </c>
      <c r="T424" s="18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83" t="s">
        <v>157</v>
      </c>
      <c r="AT424" s="183" t="s">
        <v>152</v>
      </c>
      <c r="AU424" s="183" t="s">
        <v>86</v>
      </c>
      <c r="AY424" s="19" t="s">
        <v>149</v>
      </c>
      <c r="BE424" s="184">
        <f>IF(N424="základní",J424,0)</f>
        <v>0</v>
      </c>
      <c r="BF424" s="184">
        <f>IF(N424="snížená",J424,0)</f>
        <v>0</v>
      </c>
      <c r="BG424" s="184">
        <f>IF(N424="zákl. přenesená",J424,0)</f>
        <v>0</v>
      </c>
      <c r="BH424" s="184">
        <f>IF(N424="sníž. přenesená",J424,0)</f>
        <v>0</v>
      </c>
      <c r="BI424" s="184">
        <f>IF(N424="nulová",J424,0)</f>
        <v>0</v>
      </c>
      <c r="BJ424" s="19" t="s">
        <v>84</v>
      </c>
      <c r="BK424" s="184">
        <f>ROUND(I424*H424,2)</f>
        <v>0</v>
      </c>
      <c r="BL424" s="19" t="s">
        <v>157</v>
      </c>
      <c r="BM424" s="183" t="s">
        <v>440</v>
      </c>
    </row>
    <row r="425" s="2" customFormat="1" ht="24.15" customHeight="1">
      <c r="A425" s="38"/>
      <c r="B425" s="171"/>
      <c r="C425" s="172" t="s">
        <v>441</v>
      </c>
      <c r="D425" s="172" t="s">
        <v>152</v>
      </c>
      <c r="E425" s="173" t="s">
        <v>442</v>
      </c>
      <c r="F425" s="174" t="s">
        <v>443</v>
      </c>
      <c r="G425" s="175" t="s">
        <v>227</v>
      </c>
      <c r="H425" s="176">
        <v>595.22199999999998</v>
      </c>
      <c r="I425" s="177"/>
      <c r="J425" s="178">
        <f>ROUND(I425*H425,2)</f>
        <v>0</v>
      </c>
      <c r="K425" s="174" t="s">
        <v>156</v>
      </c>
      <c r="L425" s="39"/>
      <c r="M425" s="179" t="s">
        <v>1</v>
      </c>
      <c r="N425" s="180" t="s">
        <v>41</v>
      </c>
      <c r="O425" s="77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83" t="s">
        <v>157</v>
      </c>
      <c r="AT425" s="183" t="s">
        <v>152</v>
      </c>
      <c r="AU425" s="183" t="s">
        <v>86</v>
      </c>
      <c r="AY425" s="19" t="s">
        <v>149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9" t="s">
        <v>84</v>
      </c>
      <c r="BK425" s="184">
        <f>ROUND(I425*H425,2)</f>
        <v>0</v>
      </c>
      <c r="BL425" s="19" t="s">
        <v>157</v>
      </c>
      <c r="BM425" s="183" t="s">
        <v>444</v>
      </c>
    </row>
    <row r="426" s="13" customFormat="1">
      <c r="A426" s="13"/>
      <c r="B426" s="185"/>
      <c r="C426" s="13"/>
      <c r="D426" s="186" t="s">
        <v>163</v>
      </c>
      <c r="E426" s="187" t="s">
        <v>1</v>
      </c>
      <c r="F426" s="188" t="s">
        <v>445</v>
      </c>
      <c r="G426" s="13"/>
      <c r="H426" s="187" t="s">
        <v>1</v>
      </c>
      <c r="I426" s="189"/>
      <c r="J426" s="13"/>
      <c r="K426" s="13"/>
      <c r="L426" s="185"/>
      <c r="M426" s="190"/>
      <c r="N426" s="191"/>
      <c r="O426" s="191"/>
      <c r="P426" s="191"/>
      <c r="Q426" s="191"/>
      <c r="R426" s="191"/>
      <c r="S426" s="191"/>
      <c r="T426" s="19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163</v>
      </c>
      <c r="AU426" s="187" t="s">
        <v>86</v>
      </c>
      <c r="AV426" s="13" t="s">
        <v>84</v>
      </c>
      <c r="AW426" s="13" t="s">
        <v>32</v>
      </c>
      <c r="AX426" s="13" t="s">
        <v>76</v>
      </c>
      <c r="AY426" s="187" t="s">
        <v>149</v>
      </c>
    </row>
    <row r="427" s="13" customFormat="1">
      <c r="A427" s="13"/>
      <c r="B427" s="185"/>
      <c r="C427" s="13"/>
      <c r="D427" s="186" t="s">
        <v>163</v>
      </c>
      <c r="E427" s="187" t="s">
        <v>1</v>
      </c>
      <c r="F427" s="188" t="s">
        <v>176</v>
      </c>
      <c r="G427" s="13"/>
      <c r="H427" s="187" t="s">
        <v>1</v>
      </c>
      <c r="I427" s="189"/>
      <c r="J427" s="13"/>
      <c r="K427" s="13"/>
      <c r="L427" s="185"/>
      <c r="M427" s="190"/>
      <c r="N427" s="191"/>
      <c r="O427" s="191"/>
      <c r="P427" s="191"/>
      <c r="Q427" s="191"/>
      <c r="R427" s="191"/>
      <c r="S427" s="191"/>
      <c r="T427" s="19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7" t="s">
        <v>163</v>
      </c>
      <c r="AU427" s="187" t="s">
        <v>86</v>
      </c>
      <c r="AV427" s="13" t="s">
        <v>84</v>
      </c>
      <c r="AW427" s="13" t="s">
        <v>32</v>
      </c>
      <c r="AX427" s="13" t="s">
        <v>76</v>
      </c>
      <c r="AY427" s="187" t="s">
        <v>149</v>
      </c>
    </row>
    <row r="428" s="14" customFormat="1">
      <c r="A428" s="14"/>
      <c r="B428" s="193"/>
      <c r="C428" s="14"/>
      <c r="D428" s="186" t="s">
        <v>163</v>
      </c>
      <c r="E428" s="194" t="s">
        <v>1</v>
      </c>
      <c r="F428" s="195" t="s">
        <v>446</v>
      </c>
      <c r="G428" s="14"/>
      <c r="H428" s="196">
        <v>88.400000000000006</v>
      </c>
      <c r="I428" s="197"/>
      <c r="J428" s="14"/>
      <c r="K428" s="14"/>
      <c r="L428" s="193"/>
      <c r="M428" s="198"/>
      <c r="N428" s="199"/>
      <c r="O428" s="199"/>
      <c r="P428" s="199"/>
      <c r="Q428" s="199"/>
      <c r="R428" s="199"/>
      <c r="S428" s="199"/>
      <c r="T428" s="20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4" t="s">
        <v>163</v>
      </c>
      <c r="AU428" s="194" t="s">
        <v>86</v>
      </c>
      <c r="AV428" s="14" t="s">
        <v>86</v>
      </c>
      <c r="AW428" s="14" t="s">
        <v>32</v>
      </c>
      <c r="AX428" s="14" t="s">
        <v>76</v>
      </c>
      <c r="AY428" s="194" t="s">
        <v>149</v>
      </c>
    </row>
    <row r="429" s="14" customFormat="1">
      <c r="A429" s="14"/>
      <c r="B429" s="193"/>
      <c r="C429" s="14"/>
      <c r="D429" s="186" t="s">
        <v>163</v>
      </c>
      <c r="E429" s="194" t="s">
        <v>1</v>
      </c>
      <c r="F429" s="195" t="s">
        <v>447</v>
      </c>
      <c r="G429" s="14"/>
      <c r="H429" s="196">
        <v>16.100000000000001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163</v>
      </c>
      <c r="AU429" s="194" t="s">
        <v>86</v>
      </c>
      <c r="AV429" s="14" t="s">
        <v>86</v>
      </c>
      <c r="AW429" s="14" t="s">
        <v>32</v>
      </c>
      <c r="AX429" s="14" t="s">
        <v>76</v>
      </c>
      <c r="AY429" s="194" t="s">
        <v>149</v>
      </c>
    </row>
    <row r="430" s="14" customFormat="1">
      <c r="A430" s="14"/>
      <c r="B430" s="193"/>
      <c r="C430" s="14"/>
      <c r="D430" s="186" t="s">
        <v>163</v>
      </c>
      <c r="E430" s="194" t="s">
        <v>1</v>
      </c>
      <c r="F430" s="195" t="s">
        <v>448</v>
      </c>
      <c r="G430" s="14"/>
      <c r="H430" s="196">
        <v>6.5999999999999996</v>
      </c>
      <c r="I430" s="197"/>
      <c r="J430" s="14"/>
      <c r="K430" s="14"/>
      <c r="L430" s="193"/>
      <c r="M430" s="198"/>
      <c r="N430" s="199"/>
      <c r="O430" s="199"/>
      <c r="P430" s="199"/>
      <c r="Q430" s="199"/>
      <c r="R430" s="199"/>
      <c r="S430" s="199"/>
      <c r="T430" s="20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4" t="s">
        <v>163</v>
      </c>
      <c r="AU430" s="194" t="s">
        <v>86</v>
      </c>
      <c r="AV430" s="14" t="s">
        <v>86</v>
      </c>
      <c r="AW430" s="14" t="s">
        <v>32</v>
      </c>
      <c r="AX430" s="14" t="s">
        <v>76</v>
      </c>
      <c r="AY430" s="194" t="s">
        <v>149</v>
      </c>
    </row>
    <row r="431" s="14" customFormat="1">
      <c r="A431" s="14"/>
      <c r="B431" s="193"/>
      <c r="C431" s="14"/>
      <c r="D431" s="186" t="s">
        <v>163</v>
      </c>
      <c r="E431" s="194" t="s">
        <v>1</v>
      </c>
      <c r="F431" s="195" t="s">
        <v>449</v>
      </c>
      <c r="G431" s="14"/>
      <c r="H431" s="196">
        <v>11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163</v>
      </c>
      <c r="AU431" s="194" t="s">
        <v>86</v>
      </c>
      <c r="AV431" s="14" t="s">
        <v>86</v>
      </c>
      <c r="AW431" s="14" t="s">
        <v>32</v>
      </c>
      <c r="AX431" s="14" t="s">
        <v>76</v>
      </c>
      <c r="AY431" s="194" t="s">
        <v>149</v>
      </c>
    </row>
    <row r="432" s="14" customFormat="1">
      <c r="A432" s="14"/>
      <c r="B432" s="193"/>
      <c r="C432" s="14"/>
      <c r="D432" s="186" t="s">
        <v>163</v>
      </c>
      <c r="E432" s="194" t="s">
        <v>1</v>
      </c>
      <c r="F432" s="195" t="s">
        <v>450</v>
      </c>
      <c r="G432" s="14"/>
      <c r="H432" s="196">
        <v>52.799999999999997</v>
      </c>
      <c r="I432" s="197"/>
      <c r="J432" s="14"/>
      <c r="K432" s="14"/>
      <c r="L432" s="193"/>
      <c r="M432" s="198"/>
      <c r="N432" s="199"/>
      <c r="O432" s="199"/>
      <c r="P432" s="199"/>
      <c r="Q432" s="199"/>
      <c r="R432" s="199"/>
      <c r="S432" s="199"/>
      <c r="T432" s="20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4" t="s">
        <v>163</v>
      </c>
      <c r="AU432" s="194" t="s">
        <v>86</v>
      </c>
      <c r="AV432" s="14" t="s">
        <v>86</v>
      </c>
      <c r="AW432" s="14" t="s">
        <v>32</v>
      </c>
      <c r="AX432" s="14" t="s">
        <v>76</v>
      </c>
      <c r="AY432" s="194" t="s">
        <v>149</v>
      </c>
    </row>
    <row r="433" s="14" customFormat="1">
      <c r="A433" s="14"/>
      <c r="B433" s="193"/>
      <c r="C433" s="14"/>
      <c r="D433" s="186" t="s">
        <v>163</v>
      </c>
      <c r="E433" s="194" t="s">
        <v>1</v>
      </c>
      <c r="F433" s="195" t="s">
        <v>451</v>
      </c>
      <c r="G433" s="14"/>
      <c r="H433" s="196">
        <v>5.2199999999999998</v>
      </c>
      <c r="I433" s="197"/>
      <c r="J433" s="14"/>
      <c r="K433" s="14"/>
      <c r="L433" s="193"/>
      <c r="M433" s="198"/>
      <c r="N433" s="199"/>
      <c r="O433" s="199"/>
      <c r="P433" s="199"/>
      <c r="Q433" s="199"/>
      <c r="R433" s="199"/>
      <c r="S433" s="199"/>
      <c r="T433" s="20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94" t="s">
        <v>163</v>
      </c>
      <c r="AU433" s="194" t="s">
        <v>86</v>
      </c>
      <c r="AV433" s="14" t="s">
        <v>86</v>
      </c>
      <c r="AW433" s="14" t="s">
        <v>32</v>
      </c>
      <c r="AX433" s="14" t="s">
        <v>76</v>
      </c>
      <c r="AY433" s="194" t="s">
        <v>149</v>
      </c>
    </row>
    <row r="434" s="14" customFormat="1">
      <c r="A434" s="14"/>
      <c r="B434" s="193"/>
      <c r="C434" s="14"/>
      <c r="D434" s="186" t="s">
        <v>163</v>
      </c>
      <c r="E434" s="194" t="s">
        <v>1</v>
      </c>
      <c r="F434" s="195" t="s">
        <v>452</v>
      </c>
      <c r="G434" s="14"/>
      <c r="H434" s="196">
        <v>6.2750000000000004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163</v>
      </c>
      <c r="AU434" s="194" t="s">
        <v>86</v>
      </c>
      <c r="AV434" s="14" t="s">
        <v>86</v>
      </c>
      <c r="AW434" s="14" t="s">
        <v>32</v>
      </c>
      <c r="AX434" s="14" t="s">
        <v>76</v>
      </c>
      <c r="AY434" s="194" t="s">
        <v>149</v>
      </c>
    </row>
    <row r="435" s="14" customFormat="1">
      <c r="A435" s="14"/>
      <c r="B435" s="193"/>
      <c r="C435" s="14"/>
      <c r="D435" s="186" t="s">
        <v>163</v>
      </c>
      <c r="E435" s="194" t="s">
        <v>1</v>
      </c>
      <c r="F435" s="195" t="s">
        <v>453</v>
      </c>
      <c r="G435" s="14"/>
      <c r="H435" s="196">
        <v>5.4000000000000004</v>
      </c>
      <c r="I435" s="197"/>
      <c r="J435" s="14"/>
      <c r="K435" s="14"/>
      <c r="L435" s="193"/>
      <c r="M435" s="198"/>
      <c r="N435" s="199"/>
      <c r="O435" s="199"/>
      <c r="P435" s="199"/>
      <c r="Q435" s="199"/>
      <c r="R435" s="199"/>
      <c r="S435" s="199"/>
      <c r="T435" s="20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4" t="s">
        <v>163</v>
      </c>
      <c r="AU435" s="194" t="s">
        <v>86</v>
      </c>
      <c r="AV435" s="14" t="s">
        <v>86</v>
      </c>
      <c r="AW435" s="14" t="s">
        <v>32</v>
      </c>
      <c r="AX435" s="14" t="s">
        <v>76</v>
      </c>
      <c r="AY435" s="194" t="s">
        <v>149</v>
      </c>
    </row>
    <row r="436" s="14" customFormat="1">
      <c r="A436" s="14"/>
      <c r="B436" s="193"/>
      <c r="C436" s="14"/>
      <c r="D436" s="186" t="s">
        <v>163</v>
      </c>
      <c r="E436" s="194" t="s">
        <v>1</v>
      </c>
      <c r="F436" s="195" t="s">
        <v>454</v>
      </c>
      <c r="G436" s="14"/>
      <c r="H436" s="196">
        <v>2.3999999999999999</v>
      </c>
      <c r="I436" s="197"/>
      <c r="J436" s="14"/>
      <c r="K436" s="14"/>
      <c r="L436" s="193"/>
      <c r="M436" s="198"/>
      <c r="N436" s="199"/>
      <c r="O436" s="199"/>
      <c r="P436" s="199"/>
      <c r="Q436" s="199"/>
      <c r="R436" s="199"/>
      <c r="S436" s="199"/>
      <c r="T436" s="20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4" t="s">
        <v>163</v>
      </c>
      <c r="AU436" s="194" t="s">
        <v>86</v>
      </c>
      <c r="AV436" s="14" t="s">
        <v>86</v>
      </c>
      <c r="AW436" s="14" t="s">
        <v>32</v>
      </c>
      <c r="AX436" s="14" t="s">
        <v>76</v>
      </c>
      <c r="AY436" s="194" t="s">
        <v>149</v>
      </c>
    </row>
    <row r="437" s="13" customFormat="1">
      <c r="A437" s="13"/>
      <c r="B437" s="185"/>
      <c r="C437" s="13"/>
      <c r="D437" s="186" t="s">
        <v>163</v>
      </c>
      <c r="E437" s="187" t="s">
        <v>1</v>
      </c>
      <c r="F437" s="188" t="s">
        <v>177</v>
      </c>
      <c r="G437" s="13"/>
      <c r="H437" s="187" t="s">
        <v>1</v>
      </c>
      <c r="I437" s="189"/>
      <c r="J437" s="13"/>
      <c r="K437" s="13"/>
      <c r="L437" s="185"/>
      <c r="M437" s="190"/>
      <c r="N437" s="191"/>
      <c r="O437" s="191"/>
      <c r="P437" s="191"/>
      <c r="Q437" s="191"/>
      <c r="R437" s="191"/>
      <c r="S437" s="191"/>
      <c r="T437" s="19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163</v>
      </c>
      <c r="AU437" s="187" t="s">
        <v>86</v>
      </c>
      <c r="AV437" s="13" t="s">
        <v>84</v>
      </c>
      <c r="AW437" s="13" t="s">
        <v>32</v>
      </c>
      <c r="AX437" s="13" t="s">
        <v>76</v>
      </c>
      <c r="AY437" s="187" t="s">
        <v>149</v>
      </c>
    </row>
    <row r="438" s="14" customFormat="1">
      <c r="A438" s="14"/>
      <c r="B438" s="193"/>
      <c r="C438" s="14"/>
      <c r="D438" s="186" t="s">
        <v>163</v>
      </c>
      <c r="E438" s="194" t="s">
        <v>1</v>
      </c>
      <c r="F438" s="195" t="s">
        <v>455</v>
      </c>
      <c r="G438" s="14"/>
      <c r="H438" s="196">
        <v>5.5999999999999996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163</v>
      </c>
      <c r="AU438" s="194" t="s">
        <v>86</v>
      </c>
      <c r="AV438" s="14" t="s">
        <v>86</v>
      </c>
      <c r="AW438" s="14" t="s">
        <v>32</v>
      </c>
      <c r="AX438" s="14" t="s">
        <v>76</v>
      </c>
      <c r="AY438" s="194" t="s">
        <v>149</v>
      </c>
    </row>
    <row r="439" s="14" customFormat="1">
      <c r="A439" s="14"/>
      <c r="B439" s="193"/>
      <c r="C439" s="14"/>
      <c r="D439" s="186" t="s">
        <v>163</v>
      </c>
      <c r="E439" s="194" t="s">
        <v>1</v>
      </c>
      <c r="F439" s="195" t="s">
        <v>456</v>
      </c>
      <c r="G439" s="14"/>
      <c r="H439" s="196">
        <v>34.799999999999997</v>
      </c>
      <c r="I439" s="197"/>
      <c r="J439" s="14"/>
      <c r="K439" s="14"/>
      <c r="L439" s="193"/>
      <c r="M439" s="198"/>
      <c r="N439" s="199"/>
      <c r="O439" s="199"/>
      <c r="P439" s="199"/>
      <c r="Q439" s="199"/>
      <c r="R439" s="199"/>
      <c r="S439" s="199"/>
      <c r="T439" s="20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4" t="s">
        <v>163</v>
      </c>
      <c r="AU439" s="194" t="s">
        <v>86</v>
      </c>
      <c r="AV439" s="14" t="s">
        <v>86</v>
      </c>
      <c r="AW439" s="14" t="s">
        <v>32</v>
      </c>
      <c r="AX439" s="14" t="s">
        <v>76</v>
      </c>
      <c r="AY439" s="194" t="s">
        <v>149</v>
      </c>
    </row>
    <row r="440" s="14" customFormat="1">
      <c r="A440" s="14"/>
      <c r="B440" s="193"/>
      <c r="C440" s="14"/>
      <c r="D440" s="186" t="s">
        <v>163</v>
      </c>
      <c r="E440" s="194" t="s">
        <v>1</v>
      </c>
      <c r="F440" s="195" t="s">
        <v>457</v>
      </c>
      <c r="G440" s="14"/>
      <c r="H440" s="196">
        <v>12.6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163</v>
      </c>
      <c r="AU440" s="194" t="s">
        <v>86</v>
      </c>
      <c r="AV440" s="14" t="s">
        <v>86</v>
      </c>
      <c r="AW440" s="14" t="s">
        <v>32</v>
      </c>
      <c r="AX440" s="14" t="s">
        <v>76</v>
      </c>
      <c r="AY440" s="194" t="s">
        <v>149</v>
      </c>
    </row>
    <row r="441" s="14" customFormat="1">
      <c r="A441" s="14"/>
      <c r="B441" s="193"/>
      <c r="C441" s="14"/>
      <c r="D441" s="186" t="s">
        <v>163</v>
      </c>
      <c r="E441" s="194" t="s">
        <v>1</v>
      </c>
      <c r="F441" s="195" t="s">
        <v>458</v>
      </c>
      <c r="G441" s="14"/>
      <c r="H441" s="196">
        <v>36.600000000000001</v>
      </c>
      <c r="I441" s="197"/>
      <c r="J441" s="14"/>
      <c r="K441" s="14"/>
      <c r="L441" s="193"/>
      <c r="M441" s="198"/>
      <c r="N441" s="199"/>
      <c r="O441" s="199"/>
      <c r="P441" s="199"/>
      <c r="Q441" s="199"/>
      <c r="R441" s="199"/>
      <c r="S441" s="199"/>
      <c r="T441" s="20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4" t="s">
        <v>163</v>
      </c>
      <c r="AU441" s="194" t="s">
        <v>86</v>
      </c>
      <c r="AV441" s="14" t="s">
        <v>86</v>
      </c>
      <c r="AW441" s="14" t="s">
        <v>32</v>
      </c>
      <c r="AX441" s="14" t="s">
        <v>76</v>
      </c>
      <c r="AY441" s="194" t="s">
        <v>149</v>
      </c>
    </row>
    <row r="442" s="14" customFormat="1">
      <c r="A442" s="14"/>
      <c r="B442" s="193"/>
      <c r="C442" s="14"/>
      <c r="D442" s="186" t="s">
        <v>163</v>
      </c>
      <c r="E442" s="194" t="s">
        <v>1</v>
      </c>
      <c r="F442" s="195" t="s">
        <v>459</v>
      </c>
      <c r="G442" s="14"/>
      <c r="H442" s="196">
        <v>13.816000000000001</v>
      </c>
      <c r="I442" s="197"/>
      <c r="J442" s="14"/>
      <c r="K442" s="14"/>
      <c r="L442" s="193"/>
      <c r="M442" s="198"/>
      <c r="N442" s="199"/>
      <c r="O442" s="199"/>
      <c r="P442" s="199"/>
      <c r="Q442" s="199"/>
      <c r="R442" s="199"/>
      <c r="S442" s="199"/>
      <c r="T442" s="20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4" t="s">
        <v>163</v>
      </c>
      <c r="AU442" s="194" t="s">
        <v>86</v>
      </c>
      <c r="AV442" s="14" t="s">
        <v>86</v>
      </c>
      <c r="AW442" s="14" t="s">
        <v>32</v>
      </c>
      <c r="AX442" s="14" t="s">
        <v>76</v>
      </c>
      <c r="AY442" s="194" t="s">
        <v>149</v>
      </c>
    </row>
    <row r="443" s="15" customFormat="1">
      <c r="A443" s="15"/>
      <c r="B443" s="201"/>
      <c r="C443" s="15"/>
      <c r="D443" s="186" t="s">
        <v>163</v>
      </c>
      <c r="E443" s="202" t="s">
        <v>1</v>
      </c>
      <c r="F443" s="203" t="s">
        <v>170</v>
      </c>
      <c r="G443" s="15"/>
      <c r="H443" s="204">
        <v>297.61099999999993</v>
      </c>
      <c r="I443" s="205"/>
      <c r="J443" s="15"/>
      <c r="K443" s="15"/>
      <c r="L443" s="201"/>
      <c r="M443" s="206"/>
      <c r="N443" s="207"/>
      <c r="O443" s="207"/>
      <c r="P443" s="207"/>
      <c r="Q443" s="207"/>
      <c r="R443" s="207"/>
      <c r="S443" s="207"/>
      <c r="T443" s="20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2" t="s">
        <v>163</v>
      </c>
      <c r="AU443" s="202" t="s">
        <v>86</v>
      </c>
      <c r="AV443" s="15" t="s">
        <v>150</v>
      </c>
      <c r="AW443" s="15" t="s">
        <v>32</v>
      </c>
      <c r="AX443" s="15" t="s">
        <v>76</v>
      </c>
      <c r="AY443" s="202" t="s">
        <v>149</v>
      </c>
    </row>
    <row r="444" s="13" customFormat="1">
      <c r="A444" s="13"/>
      <c r="B444" s="185"/>
      <c r="C444" s="13"/>
      <c r="D444" s="186" t="s">
        <v>163</v>
      </c>
      <c r="E444" s="187" t="s">
        <v>1</v>
      </c>
      <c r="F444" s="188" t="s">
        <v>460</v>
      </c>
      <c r="G444" s="13"/>
      <c r="H444" s="187" t="s">
        <v>1</v>
      </c>
      <c r="I444" s="189"/>
      <c r="J444" s="13"/>
      <c r="K444" s="13"/>
      <c r="L444" s="185"/>
      <c r="M444" s="190"/>
      <c r="N444" s="191"/>
      <c r="O444" s="191"/>
      <c r="P444" s="191"/>
      <c r="Q444" s="191"/>
      <c r="R444" s="191"/>
      <c r="S444" s="191"/>
      <c r="T444" s="19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163</v>
      </c>
      <c r="AU444" s="187" t="s">
        <v>86</v>
      </c>
      <c r="AV444" s="13" t="s">
        <v>84</v>
      </c>
      <c r="AW444" s="13" t="s">
        <v>32</v>
      </c>
      <c r="AX444" s="13" t="s">
        <v>76</v>
      </c>
      <c r="AY444" s="187" t="s">
        <v>149</v>
      </c>
    </row>
    <row r="445" s="14" customFormat="1">
      <c r="A445" s="14"/>
      <c r="B445" s="193"/>
      <c r="C445" s="14"/>
      <c r="D445" s="186" t="s">
        <v>163</v>
      </c>
      <c r="E445" s="194" t="s">
        <v>1</v>
      </c>
      <c r="F445" s="195" t="s">
        <v>461</v>
      </c>
      <c r="G445" s="14"/>
      <c r="H445" s="196">
        <v>297.61099999999999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163</v>
      </c>
      <c r="AU445" s="194" t="s">
        <v>86</v>
      </c>
      <c r="AV445" s="14" t="s">
        <v>86</v>
      </c>
      <c r="AW445" s="14" t="s">
        <v>32</v>
      </c>
      <c r="AX445" s="14" t="s">
        <v>76</v>
      </c>
      <c r="AY445" s="194" t="s">
        <v>149</v>
      </c>
    </row>
    <row r="446" s="15" customFormat="1">
      <c r="A446" s="15"/>
      <c r="B446" s="201"/>
      <c r="C446" s="15"/>
      <c r="D446" s="186" t="s">
        <v>163</v>
      </c>
      <c r="E446" s="202" t="s">
        <v>1</v>
      </c>
      <c r="F446" s="203" t="s">
        <v>170</v>
      </c>
      <c r="G446" s="15"/>
      <c r="H446" s="204">
        <v>297.61099999999999</v>
      </c>
      <c r="I446" s="205"/>
      <c r="J446" s="15"/>
      <c r="K446" s="15"/>
      <c r="L446" s="201"/>
      <c r="M446" s="206"/>
      <c r="N446" s="207"/>
      <c r="O446" s="207"/>
      <c r="P446" s="207"/>
      <c r="Q446" s="207"/>
      <c r="R446" s="207"/>
      <c r="S446" s="207"/>
      <c r="T446" s="20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02" t="s">
        <v>163</v>
      </c>
      <c r="AU446" s="202" t="s">
        <v>86</v>
      </c>
      <c r="AV446" s="15" t="s">
        <v>150</v>
      </c>
      <c r="AW446" s="15" t="s">
        <v>32</v>
      </c>
      <c r="AX446" s="15" t="s">
        <v>76</v>
      </c>
      <c r="AY446" s="202" t="s">
        <v>149</v>
      </c>
    </row>
    <row r="447" s="16" customFormat="1">
      <c r="A447" s="16"/>
      <c r="B447" s="209"/>
      <c r="C447" s="16"/>
      <c r="D447" s="186" t="s">
        <v>163</v>
      </c>
      <c r="E447" s="210" t="s">
        <v>1</v>
      </c>
      <c r="F447" s="211" t="s">
        <v>171</v>
      </c>
      <c r="G447" s="16"/>
      <c r="H447" s="212">
        <v>595.22199999999998</v>
      </c>
      <c r="I447" s="213"/>
      <c r="J447" s="16"/>
      <c r="K447" s="16"/>
      <c r="L447" s="209"/>
      <c r="M447" s="214"/>
      <c r="N447" s="215"/>
      <c r="O447" s="215"/>
      <c r="P447" s="215"/>
      <c r="Q447" s="215"/>
      <c r="R447" s="215"/>
      <c r="S447" s="215"/>
      <c r="T447" s="2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10" t="s">
        <v>163</v>
      </c>
      <c r="AU447" s="210" t="s">
        <v>86</v>
      </c>
      <c r="AV447" s="16" t="s">
        <v>157</v>
      </c>
      <c r="AW447" s="16" t="s">
        <v>32</v>
      </c>
      <c r="AX447" s="16" t="s">
        <v>84</v>
      </c>
      <c r="AY447" s="210" t="s">
        <v>149</v>
      </c>
    </row>
    <row r="448" s="2" customFormat="1" ht="24.15" customHeight="1">
      <c r="A448" s="38"/>
      <c r="B448" s="171"/>
      <c r="C448" s="217" t="s">
        <v>462</v>
      </c>
      <c r="D448" s="217" t="s">
        <v>273</v>
      </c>
      <c r="E448" s="218" t="s">
        <v>463</v>
      </c>
      <c r="F448" s="219" t="s">
        <v>464</v>
      </c>
      <c r="G448" s="220" t="s">
        <v>227</v>
      </c>
      <c r="H448" s="221">
        <v>654.74400000000003</v>
      </c>
      <c r="I448" s="222"/>
      <c r="J448" s="223">
        <f>ROUND(I448*H448,2)</f>
        <v>0</v>
      </c>
      <c r="K448" s="219" t="s">
        <v>156</v>
      </c>
      <c r="L448" s="224"/>
      <c r="M448" s="225" t="s">
        <v>1</v>
      </c>
      <c r="N448" s="226" t="s">
        <v>41</v>
      </c>
      <c r="O448" s="77"/>
      <c r="P448" s="181">
        <f>O448*H448</f>
        <v>0</v>
      </c>
      <c r="Q448" s="181">
        <v>4.0000000000000003E-05</v>
      </c>
      <c r="R448" s="181">
        <f>Q448*H448</f>
        <v>0.026189760000000003</v>
      </c>
      <c r="S448" s="181">
        <v>0</v>
      </c>
      <c r="T448" s="18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83" t="s">
        <v>216</v>
      </c>
      <c r="AT448" s="183" t="s">
        <v>273</v>
      </c>
      <c r="AU448" s="183" t="s">
        <v>86</v>
      </c>
      <c r="AY448" s="19" t="s">
        <v>149</v>
      </c>
      <c r="BE448" s="184">
        <f>IF(N448="základní",J448,0)</f>
        <v>0</v>
      </c>
      <c r="BF448" s="184">
        <f>IF(N448="snížená",J448,0)</f>
        <v>0</v>
      </c>
      <c r="BG448" s="184">
        <f>IF(N448="zákl. přenesená",J448,0)</f>
        <v>0</v>
      </c>
      <c r="BH448" s="184">
        <f>IF(N448="sníž. přenesená",J448,0)</f>
        <v>0</v>
      </c>
      <c r="BI448" s="184">
        <f>IF(N448="nulová",J448,0)</f>
        <v>0</v>
      </c>
      <c r="BJ448" s="19" t="s">
        <v>84</v>
      </c>
      <c r="BK448" s="184">
        <f>ROUND(I448*H448,2)</f>
        <v>0</v>
      </c>
      <c r="BL448" s="19" t="s">
        <v>157</v>
      </c>
      <c r="BM448" s="183" t="s">
        <v>465</v>
      </c>
    </row>
    <row r="449" s="13" customFormat="1">
      <c r="A449" s="13"/>
      <c r="B449" s="185"/>
      <c r="C449" s="13"/>
      <c r="D449" s="186" t="s">
        <v>163</v>
      </c>
      <c r="E449" s="187" t="s">
        <v>1</v>
      </c>
      <c r="F449" s="188" t="s">
        <v>279</v>
      </c>
      <c r="G449" s="13"/>
      <c r="H449" s="187" t="s">
        <v>1</v>
      </c>
      <c r="I449" s="189"/>
      <c r="J449" s="13"/>
      <c r="K449" s="13"/>
      <c r="L449" s="185"/>
      <c r="M449" s="190"/>
      <c r="N449" s="191"/>
      <c r="O449" s="191"/>
      <c r="P449" s="191"/>
      <c r="Q449" s="191"/>
      <c r="R449" s="191"/>
      <c r="S449" s="191"/>
      <c r="T449" s="19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7" t="s">
        <v>163</v>
      </c>
      <c r="AU449" s="187" t="s">
        <v>86</v>
      </c>
      <c r="AV449" s="13" t="s">
        <v>84</v>
      </c>
      <c r="AW449" s="13" t="s">
        <v>32</v>
      </c>
      <c r="AX449" s="13" t="s">
        <v>76</v>
      </c>
      <c r="AY449" s="187" t="s">
        <v>149</v>
      </c>
    </row>
    <row r="450" s="14" customFormat="1">
      <c r="A450" s="14"/>
      <c r="B450" s="193"/>
      <c r="C450" s="14"/>
      <c r="D450" s="186" t="s">
        <v>163</v>
      </c>
      <c r="E450" s="194" t="s">
        <v>1</v>
      </c>
      <c r="F450" s="195" t="s">
        <v>466</v>
      </c>
      <c r="G450" s="14"/>
      <c r="H450" s="196">
        <v>654.74400000000003</v>
      </c>
      <c r="I450" s="197"/>
      <c r="J450" s="14"/>
      <c r="K450" s="14"/>
      <c r="L450" s="193"/>
      <c r="M450" s="198"/>
      <c r="N450" s="199"/>
      <c r="O450" s="199"/>
      <c r="P450" s="199"/>
      <c r="Q450" s="199"/>
      <c r="R450" s="199"/>
      <c r="S450" s="199"/>
      <c r="T450" s="20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4" t="s">
        <v>163</v>
      </c>
      <c r="AU450" s="194" t="s">
        <v>86</v>
      </c>
      <c r="AV450" s="14" t="s">
        <v>86</v>
      </c>
      <c r="AW450" s="14" t="s">
        <v>32</v>
      </c>
      <c r="AX450" s="14" t="s">
        <v>76</v>
      </c>
      <c r="AY450" s="194" t="s">
        <v>149</v>
      </c>
    </row>
    <row r="451" s="15" customFormat="1">
      <c r="A451" s="15"/>
      <c r="B451" s="201"/>
      <c r="C451" s="15"/>
      <c r="D451" s="186" t="s">
        <v>163</v>
      </c>
      <c r="E451" s="202" t="s">
        <v>1</v>
      </c>
      <c r="F451" s="203" t="s">
        <v>170</v>
      </c>
      <c r="G451" s="15"/>
      <c r="H451" s="204">
        <v>654.74400000000003</v>
      </c>
      <c r="I451" s="205"/>
      <c r="J451" s="15"/>
      <c r="K451" s="15"/>
      <c r="L451" s="201"/>
      <c r="M451" s="206"/>
      <c r="N451" s="207"/>
      <c r="O451" s="207"/>
      <c r="P451" s="207"/>
      <c r="Q451" s="207"/>
      <c r="R451" s="207"/>
      <c r="S451" s="207"/>
      <c r="T451" s="20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02" t="s">
        <v>163</v>
      </c>
      <c r="AU451" s="202" t="s">
        <v>86</v>
      </c>
      <c r="AV451" s="15" t="s">
        <v>150</v>
      </c>
      <c r="AW451" s="15" t="s">
        <v>32</v>
      </c>
      <c r="AX451" s="15" t="s">
        <v>76</v>
      </c>
      <c r="AY451" s="202" t="s">
        <v>149</v>
      </c>
    </row>
    <row r="452" s="16" customFormat="1">
      <c r="A452" s="16"/>
      <c r="B452" s="209"/>
      <c r="C452" s="16"/>
      <c r="D452" s="186" t="s">
        <v>163</v>
      </c>
      <c r="E452" s="210" t="s">
        <v>1</v>
      </c>
      <c r="F452" s="211" t="s">
        <v>171</v>
      </c>
      <c r="G452" s="16"/>
      <c r="H452" s="212">
        <v>654.74400000000003</v>
      </c>
      <c r="I452" s="213"/>
      <c r="J452" s="16"/>
      <c r="K452" s="16"/>
      <c r="L452" s="209"/>
      <c r="M452" s="214"/>
      <c r="N452" s="215"/>
      <c r="O452" s="215"/>
      <c r="P452" s="215"/>
      <c r="Q452" s="215"/>
      <c r="R452" s="215"/>
      <c r="S452" s="215"/>
      <c r="T452" s="2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10" t="s">
        <v>163</v>
      </c>
      <c r="AU452" s="210" t="s">
        <v>86</v>
      </c>
      <c r="AV452" s="16" t="s">
        <v>157</v>
      </c>
      <c r="AW452" s="16" t="s">
        <v>32</v>
      </c>
      <c r="AX452" s="16" t="s">
        <v>84</v>
      </c>
      <c r="AY452" s="210" t="s">
        <v>149</v>
      </c>
    </row>
    <row r="453" s="2" customFormat="1" ht="44.25" customHeight="1">
      <c r="A453" s="38"/>
      <c r="B453" s="171"/>
      <c r="C453" s="172" t="s">
        <v>467</v>
      </c>
      <c r="D453" s="172" t="s">
        <v>152</v>
      </c>
      <c r="E453" s="173" t="s">
        <v>468</v>
      </c>
      <c r="F453" s="174" t="s">
        <v>469</v>
      </c>
      <c r="G453" s="175" t="s">
        <v>205</v>
      </c>
      <c r="H453" s="176">
        <v>59.100000000000001</v>
      </c>
      <c r="I453" s="177"/>
      <c r="J453" s="178">
        <f>ROUND(I453*H453,2)</f>
        <v>0</v>
      </c>
      <c r="K453" s="174" t="s">
        <v>156</v>
      </c>
      <c r="L453" s="39"/>
      <c r="M453" s="179" t="s">
        <v>1</v>
      </c>
      <c r="N453" s="180" t="s">
        <v>41</v>
      </c>
      <c r="O453" s="77"/>
      <c r="P453" s="181">
        <f>O453*H453</f>
        <v>0</v>
      </c>
      <c r="Q453" s="181">
        <v>0.011350000000000001</v>
      </c>
      <c r="R453" s="181">
        <f>Q453*H453</f>
        <v>0.67078500000000008</v>
      </c>
      <c r="S453" s="181">
        <v>0</v>
      </c>
      <c r="T453" s="18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83" t="s">
        <v>157</v>
      </c>
      <c r="AT453" s="183" t="s">
        <v>152</v>
      </c>
      <c r="AU453" s="183" t="s">
        <v>86</v>
      </c>
      <c r="AY453" s="19" t="s">
        <v>149</v>
      </c>
      <c r="BE453" s="184">
        <f>IF(N453="základní",J453,0)</f>
        <v>0</v>
      </c>
      <c r="BF453" s="184">
        <f>IF(N453="snížená",J453,0)</f>
        <v>0</v>
      </c>
      <c r="BG453" s="184">
        <f>IF(N453="zákl. přenesená",J453,0)</f>
        <v>0</v>
      </c>
      <c r="BH453" s="184">
        <f>IF(N453="sníž. přenesená",J453,0)</f>
        <v>0</v>
      </c>
      <c r="BI453" s="184">
        <f>IF(N453="nulová",J453,0)</f>
        <v>0</v>
      </c>
      <c r="BJ453" s="19" t="s">
        <v>84</v>
      </c>
      <c r="BK453" s="184">
        <f>ROUND(I453*H453,2)</f>
        <v>0</v>
      </c>
      <c r="BL453" s="19" t="s">
        <v>157</v>
      </c>
      <c r="BM453" s="183" t="s">
        <v>470</v>
      </c>
    </row>
    <row r="454" s="13" customFormat="1">
      <c r="A454" s="13"/>
      <c r="B454" s="185"/>
      <c r="C454" s="13"/>
      <c r="D454" s="186" t="s">
        <v>163</v>
      </c>
      <c r="E454" s="187" t="s">
        <v>1</v>
      </c>
      <c r="F454" s="188" t="s">
        <v>471</v>
      </c>
      <c r="G454" s="13"/>
      <c r="H454" s="187" t="s">
        <v>1</v>
      </c>
      <c r="I454" s="189"/>
      <c r="J454" s="13"/>
      <c r="K454" s="13"/>
      <c r="L454" s="185"/>
      <c r="M454" s="190"/>
      <c r="N454" s="191"/>
      <c r="O454" s="191"/>
      <c r="P454" s="191"/>
      <c r="Q454" s="191"/>
      <c r="R454" s="191"/>
      <c r="S454" s="191"/>
      <c r="T454" s="19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7" t="s">
        <v>163</v>
      </c>
      <c r="AU454" s="187" t="s">
        <v>86</v>
      </c>
      <c r="AV454" s="13" t="s">
        <v>84</v>
      </c>
      <c r="AW454" s="13" t="s">
        <v>32</v>
      </c>
      <c r="AX454" s="13" t="s">
        <v>76</v>
      </c>
      <c r="AY454" s="187" t="s">
        <v>149</v>
      </c>
    </row>
    <row r="455" s="14" customFormat="1">
      <c r="A455" s="14"/>
      <c r="B455" s="193"/>
      <c r="C455" s="14"/>
      <c r="D455" s="186" t="s">
        <v>163</v>
      </c>
      <c r="E455" s="194" t="s">
        <v>1</v>
      </c>
      <c r="F455" s="195" t="s">
        <v>472</v>
      </c>
      <c r="G455" s="14"/>
      <c r="H455" s="196">
        <v>54.600000000000001</v>
      </c>
      <c r="I455" s="197"/>
      <c r="J455" s="14"/>
      <c r="K455" s="14"/>
      <c r="L455" s="193"/>
      <c r="M455" s="198"/>
      <c r="N455" s="199"/>
      <c r="O455" s="199"/>
      <c r="P455" s="199"/>
      <c r="Q455" s="199"/>
      <c r="R455" s="199"/>
      <c r="S455" s="199"/>
      <c r="T455" s="20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4" t="s">
        <v>163</v>
      </c>
      <c r="AU455" s="194" t="s">
        <v>86</v>
      </c>
      <c r="AV455" s="14" t="s">
        <v>86</v>
      </c>
      <c r="AW455" s="14" t="s">
        <v>32</v>
      </c>
      <c r="AX455" s="14" t="s">
        <v>76</v>
      </c>
      <c r="AY455" s="194" t="s">
        <v>149</v>
      </c>
    </row>
    <row r="456" s="13" customFormat="1">
      <c r="A456" s="13"/>
      <c r="B456" s="185"/>
      <c r="C456" s="13"/>
      <c r="D456" s="186" t="s">
        <v>163</v>
      </c>
      <c r="E456" s="187" t="s">
        <v>1</v>
      </c>
      <c r="F456" s="188" t="s">
        <v>417</v>
      </c>
      <c r="G456" s="13"/>
      <c r="H456" s="187" t="s">
        <v>1</v>
      </c>
      <c r="I456" s="189"/>
      <c r="J456" s="13"/>
      <c r="K456" s="13"/>
      <c r="L456" s="185"/>
      <c r="M456" s="190"/>
      <c r="N456" s="191"/>
      <c r="O456" s="191"/>
      <c r="P456" s="191"/>
      <c r="Q456" s="191"/>
      <c r="R456" s="191"/>
      <c r="S456" s="191"/>
      <c r="T456" s="19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163</v>
      </c>
      <c r="AU456" s="187" t="s">
        <v>86</v>
      </c>
      <c r="AV456" s="13" t="s">
        <v>84</v>
      </c>
      <c r="AW456" s="13" t="s">
        <v>32</v>
      </c>
      <c r="AX456" s="13" t="s">
        <v>76</v>
      </c>
      <c r="AY456" s="187" t="s">
        <v>149</v>
      </c>
    </row>
    <row r="457" s="14" customFormat="1">
      <c r="A457" s="14"/>
      <c r="B457" s="193"/>
      <c r="C457" s="14"/>
      <c r="D457" s="186" t="s">
        <v>163</v>
      </c>
      <c r="E457" s="194" t="s">
        <v>1</v>
      </c>
      <c r="F457" s="195" t="s">
        <v>473</v>
      </c>
      <c r="G457" s="14"/>
      <c r="H457" s="196">
        <v>4.5</v>
      </c>
      <c r="I457" s="197"/>
      <c r="J457" s="14"/>
      <c r="K457" s="14"/>
      <c r="L457" s="193"/>
      <c r="M457" s="198"/>
      <c r="N457" s="199"/>
      <c r="O457" s="199"/>
      <c r="P457" s="199"/>
      <c r="Q457" s="199"/>
      <c r="R457" s="199"/>
      <c r="S457" s="199"/>
      <c r="T457" s="20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4" t="s">
        <v>163</v>
      </c>
      <c r="AU457" s="194" t="s">
        <v>86</v>
      </c>
      <c r="AV457" s="14" t="s">
        <v>86</v>
      </c>
      <c r="AW457" s="14" t="s">
        <v>32</v>
      </c>
      <c r="AX457" s="14" t="s">
        <v>76</v>
      </c>
      <c r="AY457" s="194" t="s">
        <v>149</v>
      </c>
    </row>
    <row r="458" s="15" customFormat="1">
      <c r="A458" s="15"/>
      <c r="B458" s="201"/>
      <c r="C458" s="15"/>
      <c r="D458" s="186" t="s">
        <v>163</v>
      </c>
      <c r="E458" s="202" t="s">
        <v>1</v>
      </c>
      <c r="F458" s="203" t="s">
        <v>170</v>
      </c>
      <c r="G458" s="15"/>
      <c r="H458" s="204">
        <v>59.100000000000001</v>
      </c>
      <c r="I458" s="205"/>
      <c r="J458" s="15"/>
      <c r="K458" s="15"/>
      <c r="L458" s="201"/>
      <c r="M458" s="206"/>
      <c r="N458" s="207"/>
      <c r="O458" s="207"/>
      <c r="P458" s="207"/>
      <c r="Q458" s="207"/>
      <c r="R458" s="207"/>
      <c r="S458" s="207"/>
      <c r="T458" s="20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02" t="s">
        <v>163</v>
      </c>
      <c r="AU458" s="202" t="s">
        <v>86</v>
      </c>
      <c r="AV458" s="15" t="s">
        <v>150</v>
      </c>
      <c r="AW458" s="15" t="s">
        <v>32</v>
      </c>
      <c r="AX458" s="15" t="s">
        <v>76</v>
      </c>
      <c r="AY458" s="202" t="s">
        <v>149</v>
      </c>
    </row>
    <row r="459" s="16" customFormat="1">
      <c r="A459" s="16"/>
      <c r="B459" s="209"/>
      <c r="C459" s="16"/>
      <c r="D459" s="186" t="s">
        <v>163</v>
      </c>
      <c r="E459" s="210" t="s">
        <v>1</v>
      </c>
      <c r="F459" s="211" t="s">
        <v>171</v>
      </c>
      <c r="G459" s="16"/>
      <c r="H459" s="212">
        <v>59.100000000000001</v>
      </c>
      <c r="I459" s="213"/>
      <c r="J459" s="16"/>
      <c r="K459" s="16"/>
      <c r="L459" s="209"/>
      <c r="M459" s="214"/>
      <c r="N459" s="215"/>
      <c r="O459" s="215"/>
      <c r="P459" s="215"/>
      <c r="Q459" s="215"/>
      <c r="R459" s="215"/>
      <c r="S459" s="215"/>
      <c r="T459" s="2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10" t="s">
        <v>163</v>
      </c>
      <c r="AU459" s="210" t="s">
        <v>86</v>
      </c>
      <c r="AV459" s="16" t="s">
        <v>157</v>
      </c>
      <c r="AW459" s="16" t="s">
        <v>32</v>
      </c>
      <c r="AX459" s="16" t="s">
        <v>84</v>
      </c>
      <c r="AY459" s="210" t="s">
        <v>149</v>
      </c>
    </row>
    <row r="460" s="2" customFormat="1" ht="24.15" customHeight="1">
      <c r="A460" s="38"/>
      <c r="B460" s="171"/>
      <c r="C460" s="217" t="s">
        <v>474</v>
      </c>
      <c r="D460" s="217" t="s">
        <v>273</v>
      </c>
      <c r="E460" s="218" t="s">
        <v>475</v>
      </c>
      <c r="F460" s="219" t="s">
        <v>476</v>
      </c>
      <c r="G460" s="220" t="s">
        <v>205</v>
      </c>
      <c r="H460" s="221">
        <v>65.010000000000005</v>
      </c>
      <c r="I460" s="222"/>
      <c r="J460" s="223">
        <f>ROUND(I460*H460,2)</f>
        <v>0</v>
      </c>
      <c r="K460" s="219" t="s">
        <v>156</v>
      </c>
      <c r="L460" s="224"/>
      <c r="M460" s="225" t="s">
        <v>1</v>
      </c>
      <c r="N460" s="226" t="s">
        <v>41</v>
      </c>
      <c r="O460" s="77"/>
      <c r="P460" s="181">
        <f>O460*H460</f>
        <v>0</v>
      </c>
      <c r="Q460" s="181">
        <v>0.0050000000000000001</v>
      </c>
      <c r="R460" s="181">
        <f>Q460*H460</f>
        <v>0.32505000000000001</v>
      </c>
      <c r="S460" s="181">
        <v>0</v>
      </c>
      <c r="T460" s="18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83" t="s">
        <v>216</v>
      </c>
      <c r="AT460" s="183" t="s">
        <v>273</v>
      </c>
      <c r="AU460" s="183" t="s">
        <v>86</v>
      </c>
      <c r="AY460" s="19" t="s">
        <v>149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9" t="s">
        <v>84</v>
      </c>
      <c r="BK460" s="184">
        <f>ROUND(I460*H460,2)</f>
        <v>0</v>
      </c>
      <c r="BL460" s="19" t="s">
        <v>157</v>
      </c>
      <c r="BM460" s="183" t="s">
        <v>477</v>
      </c>
    </row>
    <row r="461" s="13" customFormat="1">
      <c r="A461" s="13"/>
      <c r="B461" s="185"/>
      <c r="C461" s="13"/>
      <c r="D461" s="186" t="s">
        <v>163</v>
      </c>
      <c r="E461" s="187" t="s">
        <v>1</v>
      </c>
      <c r="F461" s="188" t="s">
        <v>279</v>
      </c>
      <c r="G461" s="13"/>
      <c r="H461" s="187" t="s">
        <v>1</v>
      </c>
      <c r="I461" s="189"/>
      <c r="J461" s="13"/>
      <c r="K461" s="13"/>
      <c r="L461" s="185"/>
      <c r="M461" s="190"/>
      <c r="N461" s="191"/>
      <c r="O461" s="191"/>
      <c r="P461" s="191"/>
      <c r="Q461" s="191"/>
      <c r="R461" s="191"/>
      <c r="S461" s="191"/>
      <c r="T461" s="19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7" t="s">
        <v>163</v>
      </c>
      <c r="AU461" s="187" t="s">
        <v>86</v>
      </c>
      <c r="AV461" s="13" t="s">
        <v>84</v>
      </c>
      <c r="AW461" s="13" t="s">
        <v>32</v>
      </c>
      <c r="AX461" s="13" t="s">
        <v>76</v>
      </c>
      <c r="AY461" s="187" t="s">
        <v>149</v>
      </c>
    </row>
    <row r="462" s="14" customFormat="1">
      <c r="A462" s="14"/>
      <c r="B462" s="193"/>
      <c r="C462" s="14"/>
      <c r="D462" s="186" t="s">
        <v>163</v>
      </c>
      <c r="E462" s="194" t="s">
        <v>1</v>
      </c>
      <c r="F462" s="195" t="s">
        <v>478</v>
      </c>
      <c r="G462" s="14"/>
      <c r="H462" s="196">
        <v>65.010000000000005</v>
      </c>
      <c r="I462" s="197"/>
      <c r="J462" s="14"/>
      <c r="K462" s="14"/>
      <c r="L462" s="193"/>
      <c r="M462" s="198"/>
      <c r="N462" s="199"/>
      <c r="O462" s="199"/>
      <c r="P462" s="199"/>
      <c r="Q462" s="199"/>
      <c r="R462" s="199"/>
      <c r="S462" s="199"/>
      <c r="T462" s="20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4" t="s">
        <v>163</v>
      </c>
      <c r="AU462" s="194" t="s">
        <v>86</v>
      </c>
      <c r="AV462" s="14" t="s">
        <v>86</v>
      </c>
      <c r="AW462" s="14" t="s">
        <v>32</v>
      </c>
      <c r="AX462" s="14" t="s">
        <v>76</v>
      </c>
      <c r="AY462" s="194" t="s">
        <v>149</v>
      </c>
    </row>
    <row r="463" s="15" customFormat="1">
      <c r="A463" s="15"/>
      <c r="B463" s="201"/>
      <c r="C463" s="15"/>
      <c r="D463" s="186" t="s">
        <v>163</v>
      </c>
      <c r="E463" s="202" t="s">
        <v>1</v>
      </c>
      <c r="F463" s="203" t="s">
        <v>170</v>
      </c>
      <c r="G463" s="15"/>
      <c r="H463" s="204">
        <v>65.010000000000005</v>
      </c>
      <c r="I463" s="205"/>
      <c r="J463" s="15"/>
      <c r="K463" s="15"/>
      <c r="L463" s="201"/>
      <c r="M463" s="206"/>
      <c r="N463" s="207"/>
      <c r="O463" s="207"/>
      <c r="P463" s="207"/>
      <c r="Q463" s="207"/>
      <c r="R463" s="207"/>
      <c r="S463" s="207"/>
      <c r="T463" s="20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02" t="s">
        <v>163</v>
      </c>
      <c r="AU463" s="202" t="s">
        <v>86</v>
      </c>
      <c r="AV463" s="15" t="s">
        <v>150</v>
      </c>
      <c r="AW463" s="15" t="s">
        <v>32</v>
      </c>
      <c r="AX463" s="15" t="s">
        <v>76</v>
      </c>
      <c r="AY463" s="202" t="s">
        <v>149</v>
      </c>
    </row>
    <row r="464" s="16" customFormat="1">
      <c r="A464" s="16"/>
      <c r="B464" s="209"/>
      <c r="C464" s="16"/>
      <c r="D464" s="186" t="s">
        <v>163</v>
      </c>
      <c r="E464" s="210" t="s">
        <v>1</v>
      </c>
      <c r="F464" s="211" t="s">
        <v>171</v>
      </c>
      <c r="G464" s="16"/>
      <c r="H464" s="212">
        <v>65.010000000000005</v>
      </c>
      <c r="I464" s="213"/>
      <c r="J464" s="16"/>
      <c r="K464" s="16"/>
      <c r="L464" s="209"/>
      <c r="M464" s="214"/>
      <c r="N464" s="215"/>
      <c r="O464" s="215"/>
      <c r="P464" s="215"/>
      <c r="Q464" s="215"/>
      <c r="R464" s="215"/>
      <c r="S464" s="215"/>
      <c r="T464" s="2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10" t="s">
        <v>163</v>
      </c>
      <c r="AU464" s="210" t="s">
        <v>86</v>
      </c>
      <c r="AV464" s="16" t="s">
        <v>157</v>
      </c>
      <c r="AW464" s="16" t="s">
        <v>32</v>
      </c>
      <c r="AX464" s="16" t="s">
        <v>84</v>
      </c>
      <c r="AY464" s="210" t="s">
        <v>149</v>
      </c>
    </row>
    <row r="465" s="2" customFormat="1" ht="49.05" customHeight="1">
      <c r="A465" s="38"/>
      <c r="B465" s="171"/>
      <c r="C465" s="172" t="s">
        <v>479</v>
      </c>
      <c r="D465" s="172" t="s">
        <v>152</v>
      </c>
      <c r="E465" s="173" t="s">
        <v>480</v>
      </c>
      <c r="F465" s="174" t="s">
        <v>481</v>
      </c>
      <c r="G465" s="175" t="s">
        <v>205</v>
      </c>
      <c r="H465" s="176">
        <v>986.48699999999997</v>
      </c>
      <c r="I465" s="177"/>
      <c r="J465" s="178">
        <f>ROUND(I465*H465,2)</f>
        <v>0</v>
      </c>
      <c r="K465" s="174" t="s">
        <v>156</v>
      </c>
      <c r="L465" s="39"/>
      <c r="M465" s="179" t="s">
        <v>1</v>
      </c>
      <c r="N465" s="180" t="s">
        <v>41</v>
      </c>
      <c r="O465" s="77"/>
      <c r="P465" s="181">
        <f>O465*H465</f>
        <v>0</v>
      </c>
      <c r="Q465" s="181">
        <v>0.011679999999999999</v>
      </c>
      <c r="R465" s="181">
        <f>Q465*H465</f>
        <v>11.52216816</v>
      </c>
      <c r="S465" s="181">
        <v>0</v>
      </c>
      <c r="T465" s="18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83" t="s">
        <v>157</v>
      </c>
      <c r="AT465" s="183" t="s">
        <v>152</v>
      </c>
      <c r="AU465" s="183" t="s">
        <v>86</v>
      </c>
      <c r="AY465" s="19" t="s">
        <v>149</v>
      </c>
      <c r="BE465" s="184">
        <f>IF(N465="základní",J465,0)</f>
        <v>0</v>
      </c>
      <c r="BF465" s="184">
        <f>IF(N465="snížená",J465,0)</f>
        <v>0</v>
      </c>
      <c r="BG465" s="184">
        <f>IF(N465="zákl. přenesená",J465,0)</f>
        <v>0</v>
      </c>
      <c r="BH465" s="184">
        <f>IF(N465="sníž. přenesená",J465,0)</f>
        <v>0</v>
      </c>
      <c r="BI465" s="184">
        <f>IF(N465="nulová",J465,0)</f>
        <v>0</v>
      </c>
      <c r="BJ465" s="19" t="s">
        <v>84</v>
      </c>
      <c r="BK465" s="184">
        <f>ROUND(I465*H465,2)</f>
        <v>0</v>
      </c>
      <c r="BL465" s="19" t="s">
        <v>157</v>
      </c>
      <c r="BM465" s="183" t="s">
        <v>482</v>
      </c>
    </row>
    <row r="466" s="13" customFormat="1">
      <c r="A466" s="13"/>
      <c r="B466" s="185"/>
      <c r="C466" s="13"/>
      <c r="D466" s="186" t="s">
        <v>163</v>
      </c>
      <c r="E466" s="187" t="s">
        <v>1</v>
      </c>
      <c r="F466" s="188" t="s">
        <v>483</v>
      </c>
      <c r="G466" s="13"/>
      <c r="H466" s="187" t="s">
        <v>1</v>
      </c>
      <c r="I466" s="189"/>
      <c r="J466" s="13"/>
      <c r="K466" s="13"/>
      <c r="L466" s="185"/>
      <c r="M466" s="190"/>
      <c r="N466" s="191"/>
      <c r="O466" s="191"/>
      <c r="P466" s="191"/>
      <c r="Q466" s="191"/>
      <c r="R466" s="191"/>
      <c r="S466" s="191"/>
      <c r="T466" s="19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7" t="s">
        <v>163</v>
      </c>
      <c r="AU466" s="187" t="s">
        <v>86</v>
      </c>
      <c r="AV466" s="13" t="s">
        <v>84</v>
      </c>
      <c r="AW466" s="13" t="s">
        <v>32</v>
      </c>
      <c r="AX466" s="13" t="s">
        <v>76</v>
      </c>
      <c r="AY466" s="187" t="s">
        <v>149</v>
      </c>
    </row>
    <row r="467" s="13" customFormat="1">
      <c r="A467" s="13"/>
      <c r="B467" s="185"/>
      <c r="C467" s="13"/>
      <c r="D467" s="186" t="s">
        <v>163</v>
      </c>
      <c r="E467" s="187" t="s">
        <v>1</v>
      </c>
      <c r="F467" s="188" t="s">
        <v>176</v>
      </c>
      <c r="G467" s="13"/>
      <c r="H467" s="187" t="s">
        <v>1</v>
      </c>
      <c r="I467" s="189"/>
      <c r="J467" s="13"/>
      <c r="K467" s="13"/>
      <c r="L467" s="185"/>
      <c r="M467" s="190"/>
      <c r="N467" s="191"/>
      <c r="O467" s="191"/>
      <c r="P467" s="191"/>
      <c r="Q467" s="191"/>
      <c r="R467" s="191"/>
      <c r="S467" s="191"/>
      <c r="T467" s="19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7" t="s">
        <v>163</v>
      </c>
      <c r="AU467" s="187" t="s">
        <v>86</v>
      </c>
      <c r="AV467" s="13" t="s">
        <v>84</v>
      </c>
      <c r="AW467" s="13" t="s">
        <v>32</v>
      </c>
      <c r="AX467" s="13" t="s">
        <v>76</v>
      </c>
      <c r="AY467" s="187" t="s">
        <v>149</v>
      </c>
    </row>
    <row r="468" s="14" customFormat="1">
      <c r="A468" s="14"/>
      <c r="B468" s="193"/>
      <c r="C468" s="14"/>
      <c r="D468" s="186" t="s">
        <v>163</v>
      </c>
      <c r="E468" s="194" t="s">
        <v>1</v>
      </c>
      <c r="F468" s="195" t="s">
        <v>484</v>
      </c>
      <c r="G468" s="14"/>
      <c r="H468" s="196">
        <v>543.23099999999999</v>
      </c>
      <c r="I468" s="197"/>
      <c r="J468" s="14"/>
      <c r="K468" s="14"/>
      <c r="L468" s="193"/>
      <c r="M468" s="198"/>
      <c r="N468" s="199"/>
      <c r="O468" s="199"/>
      <c r="P468" s="199"/>
      <c r="Q468" s="199"/>
      <c r="R468" s="199"/>
      <c r="S468" s="199"/>
      <c r="T468" s="20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4" t="s">
        <v>163</v>
      </c>
      <c r="AU468" s="194" t="s">
        <v>86</v>
      </c>
      <c r="AV468" s="14" t="s">
        <v>86</v>
      </c>
      <c r="AW468" s="14" t="s">
        <v>32</v>
      </c>
      <c r="AX468" s="14" t="s">
        <v>76</v>
      </c>
      <c r="AY468" s="194" t="s">
        <v>149</v>
      </c>
    </row>
    <row r="469" s="13" customFormat="1">
      <c r="A469" s="13"/>
      <c r="B469" s="185"/>
      <c r="C469" s="13"/>
      <c r="D469" s="186" t="s">
        <v>163</v>
      </c>
      <c r="E469" s="187" t="s">
        <v>1</v>
      </c>
      <c r="F469" s="188" t="s">
        <v>177</v>
      </c>
      <c r="G469" s="13"/>
      <c r="H469" s="187" t="s">
        <v>1</v>
      </c>
      <c r="I469" s="189"/>
      <c r="J469" s="13"/>
      <c r="K469" s="13"/>
      <c r="L469" s="185"/>
      <c r="M469" s="190"/>
      <c r="N469" s="191"/>
      <c r="O469" s="191"/>
      <c r="P469" s="191"/>
      <c r="Q469" s="191"/>
      <c r="R469" s="191"/>
      <c r="S469" s="191"/>
      <c r="T469" s="19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7" t="s">
        <v>163</v>
      </c>
      <c r="AU469" s="187" t="s">
        <v>86</v>
      </c>
      <c r="AV469" s="13" t="s">
        <v>84</v>
      </c>
      <c r="AW469" s="13" t="s">
        <v>32</v>
      </c>
      <c r="AX469" s="13" t="s">
        <v>76</v>
      </c>
      <c r="AY469" s="187" t="s">
        <v>149</v>
      </c>
    </row>
    <row r="470" s="14" customFormat="1">
      <c r="A470" s="14"/>
      <c r="B470" s="193"/>
      <c r="C470" s="14"/>
      <c r="D470" s="186" t="s">
        <v>163</v>
      </c>
      <c r="E470" s="194" t="s">
        <v>1</v>
      </c>
      <c r="F470" s="195" t="s">
        <v>485</v>
      </c>
      <c r="G470" s="14"/>
      <c r="H470" s="196">
        <v>564.88</v>
      </c>
      <c r="I470" s="197"/>
      <c r="J470" s="14"/>
      <c r="K470" s="14"/>
      <c r="L470" s="193"/>
      <c r="M470" s="198"/>
      <c r="N470" s="199"/>
      <c r="O470" s="199"/>
      <c r="P470" s="199"/>
      <c r="Q470" s="199"/>
      <c r="R470" s="199"/>
      <c r="S470" s="199"/>
      <c r="T470" s="20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94" t="s">
        <v>163</v>
      </c>
      <c r="AU470" s="194" t="s">
        <v>86</v>
      </c>
      <c r="AV470" s="14" t="s">
        <v>86</v>
      </c>
      <c r="AW470" s="14" t="s">
        <v>32</v>
      </c>
      <c r="AX470" s="14" t="s">
        <v>76</v>
      </c>
      <c r="AY470" s="194" t="s">
        <v>149</v>
      </c>
    </row>
    <row r="471" s="13" customFormat="1">
      <c r="A471" s="13"/>
      <c r="B471" s="185"/>
      <c r="C471" s="13"/>
      <c r="D471" s="186" t="s">
        <v>163</v>
      </c>
      <c r="E471" s="187" t="s">
        <v>1</v>
      </c>
      <c r="F471" s="188" t="s">
        <v>486</v>
      </c>
      <c r="G471" s="13"/>
      <c r="H471" s="187" t="s">
        <v>1</v>
      </c>
      <c r="I471" s="189"/>
      <c r="J471" s="13"/>
      <c r="K471" s="13"/>
      <c r="L471" s="185"/>
      <c r="M471" s="190"/>
      <c r="N471" s="191"/>
      <c r="O471" s="191"/>
      <c r="P471" s="191"/>
      <c r="Q471" s="191"/>
      <c r="R471" s="191"/>
      <c r="S471" s="191"/>
      <c r="T471" s="19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7" t="s">
        <v>163</v>
      </c>
      <c r="AU471" s="187" t="s">
        <v>86</v>
      </c>
      <c r="AV471" s="13" t="s">
        <v>84</v>
      </c>
      <c r="AW471" s="13" t="s">
        <v>32</v>
      </c>
      <c r="AX471" s="13" t="s">
        <v>76</v>
      </c>
      <c r="AY471" s="187" t="s">
        <v>149</v>
      </c>
    </row>
    <row r="472" s="13" customFormat="1">
      <c r="A472" s="13"/>
      <c r="B472" s="185"/>
      <c r="C472" s="13"/>
      <c r="D472" s="186" t="s">
        <v>163</v>
      </c>
      <c r="E472" s="187" t="s">
        <v>1</v>
      </c>
      <c r="F472" s="188" t="s">
        <v>176</v>
      </c>
      <c r="G472" s="13"/>
      <c r="H472" s="187" t="s">
        <v>1</v>
      </c>
      <c r="I472" s="189"/>
      <c r="J472" s="13"/>
      <c r="K472" s="13"/>
      <c r="L472" s="185"/>
      <c r="M472" s="190"/>
      <c r="N472" s="191"/>
      <c r="O472" s="191"/>
      <c r="P472" s="191"/>
      <c r="Q472" s="191"/>
      <c r="R472" s="191"/>
      <c r="S472" s="191"/>
      <c r="T472" s="19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7" t="s">
        <v>163</v>
      </c>
      <c r="AU472" s="187" t="s">
        <v>86</v>
      </c>
      <c r="AV472" s="13" t="s">
        <v>84</v>
      </c>
      <c r="AW472" s="13" t="s">
        <v>32</v>
      </c>
      <c r="AX472" s="13" t="s">
        <v>76</v>
      </c>
      <c r="AY472" s="187" t="s">
        <v>149</v>
      </c>
    </row>
    <row r="473" s="14" customFormat="1">
      <c r="A473" s="14"/>
      <c r="B473" s="193"/>
      <c r="C473" s="14"/>
      <c r="D473" s="186" t="s">
        <v>163</v>
      </c>
      <c r="E473" s="194" t="s">
        <v>1</v>
      </c>
      <c r="F473" s="195" t="s">
        <v>487</v>
      </c>
      <c r="G473" s="14"/>
      <c r="H473" s="196">
        <v>-18.785</v>
      </c>
      <c r="I473" s="197"/>
      <c r="J473" s="14"/>
      <c r="K473" s="14"/>
      <c r="L473" s="193"/>
      <c r="M473" s="198"/>
      <c r="N473" s="199"/>
      <c r="O473" s="199"/>
      <c r="P473" s="199"/>
      <c r="Q473" s="199"/>
      <c r="R473" s="199"/>
      <c r="S473" s="199"/>
      <c r="T473" s="20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4" t="s">
        <v>163</v>
      </c>
      <c r="AU473" s="194" t="s">
        <v>86</v>
      </c>
      <c r="AV473" s="14" t="s">
        <v>86</v>
      </c>
      <c r="AW473" s="14" t="s">
        <v>32</v>
      </c>
      <c r="AX473" s="14" t="s">
        <v>76</v>
      </c>
      <c r="AY473" s="194" t="s">
        <v>149</v>
      </c>
    </row>
    <row r="474" s="14" customFormat="1">
      <c r="A474" s="14"/>
      <c r="B474" s="193"/>
      <c r="C474" s="14"/>
      <c r="D474" s="186" t="s">
        <v>163</v>
      </c>
      <c r="E474" s="194" t="s">
        <v>1</v>
      </c>
      <c r="F474" s="195" t="s">
        <v>488</v>
      </c>
      <c r="G474" s="14"/>
      <c r="H474" s="196">
        <v>-16.059999999999999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163</v>
      </c>
      <c r="AU474" s="194" t="s">
        <v>86</v>
      </c>
      <c r="AV474" s="14" t="s">
        <v>86</v>
      </c>
      <c r="AW474" s="14" t="s">
        <v>32</v>
      </c>
      <c r="AX474" s="14" t="s">
        <v>76</v>
      </c>
      <c r="AY474" s="194" t="s">
        <v>149</v>
      </c>
    </row>
    <row r="475" s="14" customFormat="1">
      <c r="A475" s="14"/>
      <c r="B475" s="193"/>
      <c r="C475" s="14"/>
      <c r="D475" s="186" t="s">
        <v>163</v>
      </c>
      <c r="E475" s="194" t="s">
        <v>1</v>
      </c>
      <c r="F475" s="195" t="s">
        <v>489</v>
      </c>
      <c r="G475" s="14"/>
      <c r="H475" s="196">
        <v>-4.3200000000000003</v>
      </c>
      <c r="I475" s="197"/>
      <c r="J475" s="14"/>
      <c r="K475" s="14"/>
      <c r="L475" s="193"/>
      <c r="M475" s="198"/>
      <c r="N475" s="199"/>
      <c r="O475" s="199"/>
      <c r="P475" s="199"/>
      <c r="Q475" s="199"/>
      <c r="R475" s="199"/>
      <c r="S475" s="199"/>
      <c r="T475" s="20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4" t="s">
        <v>163</v>
      </c>
      <c r="AU475" s="194" t="s">
        <v>86</v>
      </c>
      <c r="AV475" s="14" t="s">
        <v>86</v>
      </c>
      <c r="AW475" s="14" t="s">
        <v>32</v>
      </c>
      <c r="AX475" s="14" t="s">
        <v>76</v>
      </c>
      <c r="AY475" s="194" t="s">
        <v>149</v>
      </c>
    </row>
    <row r="476" s="14" customFormat="1">
      <c r="A476" s="14"/>
      <c r="B476" s="193"/>
      <c r="C476" s="14"/>
      <c r="D476" s="186" t="s">
        <v>163</v>
      </c>
      <c r="E476" s="194" t="s">
        <v>1</v>
      </c>
      <c r="F476" s="195" t="s">
        <v>490</v>
      </c>
      <c r="G476" s="14"/>
      <c r="H476" s="196">
        <v>-4.8399999999999999</v>
      </c>
      <c r="I476" s="197"/>
      <c r="J476" s="14"/>
      <c r="K476" s="14"/>
      <c r="L476" s="193"/>
      <c r="M476" s="198"/>
      <c r="N476" s="199"/>
      <c r="O476" s="199"/>
      <c r="P476" s="199"/>
      <c r="Q476" s="199"/>
      <c r="R476" s="199"/>
      <c r="S476" s="199"/>
      <c r="T476" s="20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94" t="s">
        <v>163</v>
      </c>
      <c r="AU476" s="194" t="s">
        <v>86</v>
      </c>
      <c r="AV476" s="14" t="s">
        <v>86</v>
      </c>
      <c r="AW476" s="14" t="s">
        <v>32</v>
      </c>
      <c r="AX476" s="14" t="s">
        <v>76</v>
      </c>
      <c r="AY476" s="194" t="s">
        <v>149</v>
      </c>
    </row>
    <row r="477" s="14" customFormat="1">
      <c r="A477" s="14"/>
      <c r="B477" s="193"/>
      <c r="C477" s="14"/>
      <c r="D477" s="186" t="s">
        <v>163</v>
      </c>
      <c r="E477" s="194" t="s">
        <v>1</v>
      </c>
      <c r="F477" s="195" t="s">
        <v>491</v>
      </c>
      <c r="G477" s="14"/>
      <c r="H477" s="196">
        <v>-34.560000000000002</v>
      </c>
      <c r="I477" s="197"/>
      <c r="J477" s="14"/>
      <c r="K477" s="14"/>
      <c r="L477" s="193"/>
      <c r="M477" s="198"/>
      <c r="N477" s="199"/>
      <c r="O477" s="199"/>
      <c r="P477" s="199"/>
      <c r="Q477" s="199"/>
      <c r="R477" s="199"/>
      <c r="S477" s="199"/>
      <c r="T477" s="20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4" t="s">
        <v>163</v>
      </c>
      <c r="AU477" s="194" t="s">
        <v>86</v>
      </c>
      <c r="AV477" s="14" t="s">
        <v>86</v>
      </c>
      <c r="AW477" s="14" t="s">
        <v>32</v>
      </c>
      <c r="AX477" s="14" t="s">
        <v>76</v>
      </c>
      <c r="AY477" s="194" t="s">
        <v>149</v>
      </c>
    </row>
    <row r="478" s="14" customFormat="1">
      <c r="A478" s="14"/>
      <c r="B478" s="193"/>
      <c r="C478" s="14"/>
      <c r="D478" s="186" t="s">
        <v>163</v>
      </c>
      <c r="E478" s="194" t="s">
        <v>1</v>
      </c>
      <c r="F478" s="195" t="s">
        <v>492</v>
      </c>
      <c r="G478" s="14"/>
      <c r="H478" s="196">
        <v>-1.665</v>
      </c>
      <c r="I478" s="197"/>
      <c r="J478" s="14"/>
      <c r="K478" s="14"/>
      <c r="L478" s="193"/>
      <c r="M478" s="198"/>
      <c r="N478" s="199"/>
      <c r="O478" s="199"/>
      <c r="P478" s="199"/>
      <c r="Q478" s="199"/>
      <c r="R478" s="199"/>
      <c r="S478" s="199"/>
      <c r="T478" s="20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4" t="s">
        <v>163</v>
      </c>
      <c r="AU478" s="194" t="s">
        <v>86</v>
      </c>
      <c r="AV478" s="14" t="s">
        <v>86</v>
      </c>
      <c r="AW478" s="14" t="s">
        <v>32</v>
      </c>
      <c r="AX478" s="14" t="s">
        <v>76</v>
      </c>
      <c r="AY478" s="194" t="s">
        <v>149</v>
      </c>
    </row>
    <row r="479" s="14" customFormat="1">
      <c r="A479" s="14"/>
      <c r="B479" s="193"/>
      <c r="C479" s="14"/>
      <c r="D479" s="186" t="s">
        <v>163</v>
      </c>
      <c r="E479" s="194" t="s">
        <v>1</v>
      </c>
      <c r="F479" s="195" t="s">
        <v>493</v>
      </c>
      <c r="G479" s="14"/>
      <c r="H479" s="196">
        <v>-4.125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163</v>
      </c>
      <c r="AU479" s="194" t="s">
        <v>86</v>
      </c>
      <c r="AV479" s="14" t="s">
        <v>86</v>
      </c>
      <c r="AW479" s="14" t="s">
        <v>32</v>
      </c>
      <c r="AX479" s="14" t="s">
        <v>76</v>
      </c>
      <c r="AY479" s="194" t="s">
        <v>149</v>
      </c>
    </row>
    <row r="480" s="14" customFormat="1">
      <c r="A480" s="14"/>
      <c r="B480" s="193"/>
      <c r="C480" s="14"/>
      <c r="D480" s="186" t="s">
        <v>163</v>
      </c>
      <c r="E480" s="194" t="s">
        <v>1</v>
      </c>
      <c r="F480" s="195" t="s">
        <v>494</v>
      </c>
      <c r="G480" s="14"/>
      <c r="H480" s="196">
        <v>-2.2000000000000002</v>
      </c>
      <c r="I480" s="197"/>
      <c r="J480" s="14"/>
      <c r="K480" s="14"/>
      <c r="L480" s="193"/>
      <c r="M480" s="198"/>
      <c r="N480" s="199"/>
      <c r="O480" s="199"/>
      <c r="P480" s="199"/>
      <c r="Q480" s="199"/>
      <c r="R480" s="199"/>
      <c r="S480" s="199"/>
      <c r="T480" s="20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4" t="s">
        <v>163</v>
      </c>
      <c r="AU480" s="194" t="s">
        <v>86</v>
      </c>
      <c r="AV480" s="14" t="s">
        <v>86</v>
      </c>
      <c r="AW480" s="14" t="s">
        <v>32</v>
      </c>
      <c r="AX480" s="14" t="s">
        <v>76</v>
      </c>
      <c r="AY480" s="194" t="s">
        <v>149</v>
      </c>
    </row>
    <row r="481" s="14" customFormat="1">
      <c r="A481" s="14"/>
      <c r="B481" s="193"/>
      <c r="C481" s="14"/>
      <c r="D481" s="186" t="s">
        <v>163</v>
      </c>
      <c r="E481" s="194" t="s">
        <v>1</v>
      </c>
      <c r="F481" s="195" t="s">
        <v>495</v>
      </c>
      <c r="G481" s="14"/>
      <c r="H481" s="196">
        <v>-0.35999999999999999</v>
      </c>
      <c r="I481" s="197"/>
      <c r="J481" s="14"/>
      <c r="K481" s="14"/>
      <c r="L481" s="193"/>
      <c r="M481" s="198"/>
      <c r="N481" s="199"/>
      <c r="O481" s="199"/>
      <c r="P481" s="199"/>
      <c r="Q481" s="199"/>
      <c r="R481" s="199"/>
      <c r="S481" s="199"/>
      <c r="T481" s="20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4" t="s">
        <v>163</v>
      </c>
      <c r="AU481" s="194" t="s">
        <v>86</v>
      </c>
      <c r="AV481" s="14" t="s">
        <v>86</v>
      </c>
      <c r="AW481" s="14" t="s">
        <v>32</v>
      </c>
      <c r="AX481" s="14" t="s">
        <v>76</v>
      </c>
      <c r="AY481" s="194" t="s">
        <v>149</v>
      </c>
    </row>
    <row r="482" s="13" customFormat="1">
      <c r="A482" s="13"/>
      <c r="B482" s="185"/>
      <c r="C482" s="13"/>
      <c r="D482" s="186" t="s">
        <v>163</v>
      </c>
      <c r="E482" s="187" t="s">
        <v>1</v>
      </c>
      <c r="F482" s="188" t="s">
        <v>177</v>
      </c>
      <c r="G482" s="13"/>
      <c r="H482" s="187" t="s">
        <v>1</v>
      </c>
      <c r="I482" s="189"/>
      <c r="J482" s="13"/>
      <c r="K482" s="13"/>
      <c r="L482" s="185"/>
      <c r="M482" s="190"/>
      <c r="N482" s="191"/>
      <c r="O482" s="191"/>
      <c r="P482" s="191"/>
      <c r="Q482" s="191"/>
      <c r="R482" s="191"/>
      <c r="S482" s="191"/>
      <c r="T482" s="19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163</v>
      </c>
      <c r="AU482" s="187" t="s">
        <v>86</v>
      </c>
      <c r="AV482" s="13" t="s">
        <v>84</v>
      </c>
      <c r="AW482" s="13" t="s">
        <v>32</v>
      </c>
      <c r="AX482" s="13" t="s">
        <v>76</v>
      </c>
      <c r="AY482" s="187" t="s">
        <v>149</v>
      </c>
    </row>
    <row r="483" s="14" customFormat="1">
      <c r="A483" s="14"/>
      <c r="B483" s="193"/>
      <c r="C483" s="14"/>
      <c r="D483" s="186" t="s">
        <v>163</v>
      </c>
      <c r="E483" s="194" t="s">
        <v>1</v>
      </c>
      <c r="F483" s="195" t="s">
        <v>496</v>
      </c>
      <c r="G483" s="14"/>
      <c r="H483" s="196">
        <v>-1.96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163</v>
      </c>
      <c r="AU483" s="194" t="s">
        <v>86</v>
      </c>
      <c r="AV483" s="14" t="s">
        <v>86</v>
      </c>
      <c r="AW483" s="14" t="s">
        <v>32</v>
      </c>
      <c r="AX483" s="14" t="s">
        <v>76</v>
      </c>
      <c r="AY483" s="194" t="s">
        <v>149</v>
      </c>
    </row>
    <row r="484" s="14" customFormat="1">
      <c r="A484" s="14"/>
      <c r="B484" s="193"/>
      <c r="C484" s="14"/>
      <c r="D484" s="186" t="s">
        <v>163</v>
      </c>
      <c r="E484" s="194" t="s">
        <v>1</v>
      </c>
      <c r="F484" s="195" t="s">
        <v>497</v>
      </c>
      <c r="G484" s="14"/>
      <c r="H484" s="196">
        <v>-12.6</v>
      </c>
      <c r="I484" s="197"/>
      <c r="J484" s="14"/>
      <c r="K484" s="14"/>
      <c r="L484" s="193"/>
      <c r="M484" s="198"/>
      <c r="N484" s="199"/>
      <c r="O484" s="199"/>
      <c r="P484" s="199"/>
      <c r="Q484" s="199"/>
      <c r="R484" s="199"/>
      <c r="S484" s="199"/>
      <c r="T484" s="20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4" t="s">
        <v>163</v>
      </c>
      <c r="AU484" s="194" t="s">
        <v>86</v>
      </c>
      <c r="AV484" s="14" t="s">
        <v>86</v>
      </c>
      <c r="AW484" s="14" t="s">
        <v>32</v>
      </c>
      <c r="AX484" s="14" t="s">
        <v>76</v>
      </c>
      <c r="AY484" s="194" t="s">
        <v>149</v>
      </c>
    </row>
    <row r="485" s="14" customFormat="1">
      <c r="A485" s="14"/>
      <c r="B485" s="193"/>
      <c r="C485" s="14"/>
      <c r="D485" s="186" t="s">
        <v>163</v>
      </c>
      <c r="E485" s="194" t="s">
        <v>1</v>
      </c>
      <c r="F485" s="195" t="s">
        <v>498</v>
      </c>
      <c r="G485" s="14"/>
      <c r="H485" s="196">
        <v>-2.7000000000000002</v>
      </c>
      <c r="I485" s="197"/>
      <c r="J485" s="14"/>
      <c r="K485" s="14"/>
      <c r="L485" s="193"/>
      <c r="M485" s="198"/>
      <c r="N485" s="199"/>
      <c r="O485" s="199"/>
      <c r="P485" s="199"/>
      <c r="Q485" s="199"/>
      <c r="R485" s="199"/>
      <c r="S485" s="199"/>
      <c r="T485" s="20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4" t="s">
        <v>163</v>
      </c>
      <c r="AU485" s="194" t="s">
        <v>86</v>
      </c>
      <c r="AV485" s="14" t="s">
        <v>86</v>
      </c>
      <c r="AW485" s="14" t="s">
        <v>32</v>
      </c>
      <c r="AX485" s="14" t="s">
        <v>76</v>
      </c>
      <c r="AY485" s="194" t="s">
        <v>149</v>
      </c>
    </row>
    <row r="486" s="14" customFormat="1">
      <c r="A486" s="14"/>
      <c r="B486" s="193"/>
      <c r="C486" s="14"/>
      <c r="D486" s="186" t="s">
        <v>163</v>
      </c>
      <c r="E486" s="194" t="s">
        <v>1</v>
      </c>
      <c r="F486" s="195" t="s">
        <v>499</v>
      </c>
      <c r="G486" s="14"/>
      <c r="H486" s="196">
        <v>-13.65</v>
      </c>
      <c r="I486" s="197"/>
      <c r="J486" s="14"/>
      <c r="K486" s="14"/>
      <c r="L486" s="193"/>
      <c r="M486" s="198"/>
      <c r="N486" s="199"/>
      <c r="O486" s="199"/>
      <c r="P486" s="199"/>
      <c r="Q486" s="199"/>
      <c r="R486" s="199"/>
      <c r="S486" s="199"/>
      <c r="T486" s="20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4" t="s">
        <v>163</v>
      </c>
      <c r="AU486" s="194" t="s">
        <v>86</v>
      </c>
      <c r="AV486" s="14" t="s">
        <v>86</v>
      </c>
      <c r="AW486" s="14" t="s">
        <v>32</v>
      </c>
      <c r="AX486" s="14" t="s">
        <v>76</v>
      </c>
      <c r="AY486" s="194" t="s">
        <v>149</v>
      </c>
    </row>
    <row r="487" s="14" customFormat="1">
      <c r="A487" s="14"/>
      <c r="B487" s="193"/>
      <c r="C487" s="14"/>
      <c r="D487" s="186" t="s">
        <v>163</v>
      </c>
      <c r="E487" s="194" t="s">
        <v>1</v>
      </c>
      <c r="F487" s="195" t="s">
        <v>500</v>
      </c>
      <c r="G487" s="14"/>
      <c r="H487" s="196">
        <v>-3.7989999999999999</v>
      </c>
      <c r="I487" s="197"/>
      <c r="J487" s="14"/>
      <c r="K487" s="14"/>
      <c r="L487" s="193"/>
      <c r="M487" s="198"/>
      <c r="N487" s="199"/>
      <c r="O487" s="199"/>
      <c r="P487" s="199"/>
      <c r="Q487" s="199"/>
      <c r="R487" s="199"/>
      <c r="S487" s="199"/>
      <c r="T487" s="20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4" t="s">
        <v>163</v>
      </c>
      <c r="AU487" s="194" t="s">
        <v>86</v>
      </c>
      <c r="AV487" s="14" t="s">
        <v>86</v>
      </c>
      <c r="AW487" s="14" t="s">
        <v>32</v>
      </c>
      <c r="AX487" s="14" t="s">
        <v>76</v>
      </c>
      <c r="AY487" s="194" t="s">
        <v>149</v>
      </c>
    </row>
    <row r="488" s="15" customFormat="1">
      <c r="A488" s="15"/>
      <c r="B488" s="201"/>
      <c r="C488" s="15"/>
      <c r="D488" s="186" t="s">
        <v>163</v>
      </c>
      <c r="E488" s="202" t="s">
        <v>1</v>
      </c>
      <c r="F488" s="203" t="s">
        <v>170</v>
      </c>
      <c r="G488" s="15"/>
      <c r="H488" s="204">
        <v>986.48699999999997</v>
      </c>
      <c r="I488" s="205"/>
      <c r="J488" s="15"/>
      <c r="K488" s="15"/>
      <c r="L488" s="201"/>
      <c r="M488" s="206"/>
      <c r="N488" s="207"/>
      <c r="O488" s="207"/>
      <c r="P488" s="207"/>
      <c r="Q488" s="207"/>
      <c r="R488" s="207"/>
      <c r="S488" s="207"/>
      <c r="T488" s="20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2" t="s">
        <v>163</v>
      </c>
      <c r="AU488" s="202" t="s">
        <v>86</v>
      </c>
      <c r="AV488" s="15" t="s">
        <v>150</v>
      </c>
      <c r="AW488" s="15" t="s">
        <v>32</v>
      </c>
      <c r="AX488" s="15" t="s">
        <v>76</v>
      </c>
      <c r="AY488" s="202" t="s">
        <v>149</v>
      </c>
    </row>
    <row r="489" s="16" customFormat="1">
      <c r="A489" s="16"/>
      <c r="B489" s="209"/>
      <c r="C489" s="16"/>
      <c r="D489" s="186" t="s">
        <v>163</v>
      </c>
      <c r="E489" s="210" t="s">
        <v>1</v>
      </c>
      <c r="F489" s="211" t="s">
        <v>171</v>
      </c>
      <c r="G489" s="16"/>
      <c r="H489" s="212">
        <v>986.48699999999997</v>
      </c>
      <c r="I489" s="213"/>
      <c r="J489" s="16"/>
      <c r="K489" s="16"/>
      <c r="L489" s="209"/>
      <c r="M489" s="214"/>
      <c r="N489" s="215"/>
      <c r="O489" s="215"/>
      <c r="P489" s="215"/>
      <c r="Q489" s="215"/>
      <c r="R489" s="215"/>
      <c r="S489" s="215"/>
      <c r="T489" s="2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10" t="s">
        <v>163</v>
      </c>
      <c r="AU489" s="210" t="s">
        <v>86</v>
      </c>
      <c r="AV489" s="16" t="s">
        <v>157</v>
      </c>
      <c r="AW489" s="16" t="s">
        <v>32</v>
      </c>
      <c r="AX489" s="16" t="s">
        <v>84</v>
      </c>
      <c r="AY489" s="210" t="s">
        <v>149</v>
      </c>
    </row>
    <row r="490" s="2" customFormat="1" ht="24.15" customHeight="1">
      <c r="A490" s="38"/>
      <c r="B490" s="171"/>
      <c r="C490" s="217" t="s">
        <v>501</v>
      </c>
      <c r="D490" s="217" t="s">
        <v>273</v>
      </c>
      <c r="E490" s="218" t="s">
        <v>502</v>
      </c>
      <c r="F490" s="219" t="s">
        <v>503</v>
      </c>
      <c r="G490" s="220" t="s">
        <v>205</v>
      </c>
      <c r="H490" s="221">
        <v>1085.136</v>
      </c>
      <c r="I490" s="222"/>
      <c r="J490" s="223">
        <f>ROUND(I490*H490,2)</f>
        <v>0</v>
      </c>
      <c r="K490" s="219" t="s">
        <v>156</v>
      </c>
      <c r="L490" s="224"/>
      <c r="M490" s="225" t="s">
        <v>1</v>
      </c>
      <c r="N490" s="226" t="s">
        <v>41</v>
      </c>
      <c r="O490" s="77"/>
      <c r="P490" s="181">
        <f>O490*H490</f>
        <v>0</v>
      </c>
      <c r="Q490" s="181">
        <v>0.017999999999999999</v>
      </c>
      <c r="R490" s="181">
        <f>Q490*H490</f>
        <v>19.532447999999999</v>
      </c>
      <c r="S490" s="181">
        <v>0</v>
      </c>
      <c r="T490" s="18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83" t="s">
        <v>216</v>
      </c>
      <c r="AT490" s="183" t="s">
        <v>273</v>
      </c>
      <c r="AU490" s="183" t="s">
        <v>86</v>
      </c>
      <c r="AY490" s="19" t="s">
        <v>149</v>
      </c>
      <c r="BE490" s="184">
        <f>IF(N490="základní",J490,0)</f>
        <v>0</v>
      </c>
      <c r="BF490" s="184">
        <f>IF(N490="snížená",J490,0)</f>
        <v>0</v>
      </c>
      <c r="BG490" s="184">
        <f>IF(N490="zákl. přenesená",J490,0)</f>
        <v>0</v>
      </c>
      <c r="BH490" s="184">
        <f>IF(N490="sníž. přenesená",J490,0)</f>
        <v>0</v>
      </c>
      <c r="BI490" s="184">
        <f>IF(N490="nulová",J490,0)</f>
        <v>0</v>
      </c>
      <c r="BJ490" s="19" t="s">
        <v>84</v>
      </c>
      <c r="BK490" s="184">
        <f>ROUND(I490*H490,2)</f>
        <v>0</v>
      </c>
      <c r="BL490" s="19" t="s">
        <v>157</v>
      </c>
      <c r="BM490" s="183" t="s">
        <v>504</v>
      </c>
    </row>
    <row r="491" s="13" customFormat="1">
      <c r="A491" s="13"/>
      <c r="B491" s="185"/>
      <c r="C491" s="13"/>
      <c r="D491" s="186" t="s">
        <v>163</v>
      </c>
      <c r="E491" s="187" t="s">
        <v>1</v>
      </c>
      <c r="F491" s="188" t="s">
        <v>279</v>
      </c>
      <c r="G491" s="13"/>
      <c r="H491" s="187" t="s">
        <v>1</v>
      </c>
      <c r="I491" s="189"/>
      <c r="J491" s="13"/>
      <c r="K491" s="13"/>
      <c r="L491" s="185"/>
      <c r="M491" s="190"/>
      <c r="N491" s="191"/>
      <c r="O491" s="191"/>
      <c r="P491" s="191"/>
      <c r="Q491" s="191"/>
      <c r="R491" s="191"/>
      <c r="S491" s="191"/>
      <c r="T491" s="19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7" t="s">
        <v>163</v>
      </c>
      <c r="AU491" s="187" t="s">
        <v>86</v>
      </c>
      <c r="AV491" s="13" t="s">
        <v>84</v>
      </c>
      <c r="AW491" s="13" t="s">
        <v>32</v>
      </c>
      <c r="AX491" s="13" t="s">
        <v>76</v>
      </c>
      <c r="AY491" s="187" t="s">
        <v>149</v>
      </c>
    </row>
    <row r="492" s="14" customFormat="1">
      <c r="A492" s="14"/>
      <c r="B492" s="193"/>
      <c r="C492" s="14"/>
      <c r="D492" s="186" t="s">
        <v>163</v>
      </c>
      <c r="E492" s="194" t="s">
        <v>1</v>
      </c>
      <c r="F492" s="195" t="s">
        <v>505</v>
      </c>
      <c r="G492" s="14"/>
      <c r="H492" s="196">
        <v>1085.136</v>
      </c>
      <c r="I492" s="197"/>
      <c r="J492" s="14"/>
      <c r="K492" s="14"/>
      <c r="L492" s="193"/>
      <c r="M492" s="198"/>
      <c r="N492" s="199"/>
      <c r="O492" s="199"/>
      <c r="P492" s="199"/>
      <c r="Q492" s="199"/>
      <c r="R492" s="199"/>
      <c r="S492" s="199"/>
      <c r="T492" s="20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4" t="s">
        <v>163</v>
      </c>
      <c r="AU492" s="194" t="s">
        <v>86</v>
      </c>
      <c r="AV492" s="14" t="s">
        <v>86</v>
      </c>
      <c r="AW492" s="14" t="s">
        <v>32</v>
      </c>
      <c r="AX492" s="14" t="s">
        <v>76</v>
      </c>
      <c r="AY492" s="194" t="s">
        <v>149</v>
      </c>
    </row>
    <row r="493" s="15" customFormat="1">
      <c r="A493" s="15"/>
      <c r="B493" s="201"/>
      <c r="C493" s="15"/>
      <c r="D493" s="186" t="s">
        <v>163</v>
      </c>
      <c r="E493" s="202" t="s">
        <v>1</v>
      </c>
      <c r="F493" s="203" t="s">
        <v>170</v>
      </c>
      <c r="G493" s="15"/>
      <c r="H493" s="204">
        <v>1085.136</v>
      </c>
      <c r="I493" s="205"/>
      <c r="J493" s="15"/>
      <c r="K493" s="15"/>
      <c r="L493" s="201"/>
      <c r="M493" s="206"/>
      <c r="N493" s="207"/>
      <c r="O493" s="207"/>
      <c r="P493" s="207"/>
      <c r="Q493" s="207"/>
      <c r="R493" s="207"/>
      <c r="S493" s="207"/>
      <c r="T493" s="20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02" t="s">
        <v>163</v>
      </c>
      <c r="AU493" s="202" t="s">
        <v>86</v>
      </c>
      <c r="AV493" s="15" t="s">
        <v>150</v>
      </c>
      <c r="AW493" s="15" t="s">
        <v>32</v>
      </c>
      <c r="AX493" s="15" t="s">
        <v>76</v>
      </c>
      <c r="AY493" s="202" t="s">
        <v>149</v>
      </c>
    </row>
    <row r="494" s="16" customFormat="1">
      <c r="A494" s="16"/>
      <c r="B494" s="209"/>
      <c r="C494" s="16"/>
      <c r="D494" s="186" t="s">
        <v>163</v>
      </c>
      <c r="E494" s="210" t="s">
        <v>1</v>
      </c>
      <c r="F494" s="211" t="s">
        <v>171</v>
      </c>
      <c r="G494" s="16"/>
      <c r="H494" s="212">
        <v>1085.136</v>
      </c>
      <c r="I494" s="213"/>
      <c r="J494" s="16"/>
      <c r="K494" s="16"/>
      <c r="L494" s="209"/>
      <c r="M494" s="214"/>
      <c r="N494" s="215"/>
      <c r="O494" s="215"/>
      <c r="P494" s="215"/>
      <c r="Q494" s="215"/>
      <c r="R494" s="215"/>
      <c r="S494" s="215"/>
      <c r="T494" s="2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10" t="s">
        <v>163</v>
      </c>
      <c r="AU494" s="210" t="s">
        <v>86</v>
      </c>
      <c r="AV494" s="16" t="s">
        <v>157</v>
      </c>
      <c r="AW494" s="16" t="s">
        <v>32</v>
      </c>
      <c r="AX494" s="16" t="s">
        <v>84</v>
      </c>
      <c r="AY494" s="210" t="s">
        <v>149</v>
      </c>
    </row>
    <row r="495" s="2" customFormat="1" ht="37.8" customHeight="1">
      <c r="A495" s="38"/>
      <c r="B495" s="171"/>
      <c r="C495" s="172" t="s">
        <v>506</v>
      </c>
      <c r="D495" s="172" t="s">
        <v>152</v>
      </c>
      <c r="E495" s="173" t="s">
        <v>507</v>
      </c>
      <c r="F495" s="174" t="s">
        <v>508</v>
      </c>
      <c r="G495" s="175" t="s">
        <v>227</v>
      </c>
      <c r="H495" s="176">
        <v>297.61099999999999</v>
      </c>
      <c r="I495" s="177"/>
      <c r="J495" s="178">
        <f>ROUND(I495*H495,2)</f>
        <v>0</v>
      </c>
      <c r="K495" s="174" t="s">
        <v>156</v>
      </c>
      <c r="L495" s="39"/>
      <c r="M495" s="179" t="s">
        <v>1</v>
      </c>
      <c r="N495" s="180" t="s">
        <v>41</v>
      </c>
      <c r="O495" s="77"/>
      <c r="P495" s="181">
        <f>O495*H495</f>
        <v>0</v>
      </c>
      <c r="Q495" s="181">
        <v>0.0033899999999999998</v>
      </c>
      <c r="R495" s="181">
        <f>Q495*H495</f>
        <v>1.0089012899999998</v>
      </c>
      <c r="S495" s="181">
        <v>0</v>
      </c>
      <c r="T495" s="18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83" t="s">
        <v>157</v>
      </c>
      <c r="AT495" s="183" t="s">
        <v>152</v>
      </c>
      <c r="AU495" s="183" t="s">
        <v>86</v>
      </c>
      <c r="AY495" s="19" t="s">
        <v>149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9" t="s">
        <v>84</v>
      </c>
      <c r="BK495" s="184">
        <f>ROUND(I495*H495,2)</f>
        <v>0</v>
      </c>
      <c r="BL495" s="19" t="s">
        <v>157</v>
      </c>
      <c r="BM495" s="183" t="s">
        <v>509</v>
      </c>
    </row>
    <row r="496" s="13" customFormat="1">
      <c r="A496" s="13"/>
      <c r="B496" s="185"/>
      <c r="C496" s="13"/>
      <c r="D496" s="186" t="s">
        <v>163</v>
      </c>
      <c r="E496" s="187" t="s">
        <v>1</v>
      </c>
      <c r="F496" s="188" t="s">
        <v>510</v>
      </c>
      <c r="G496" s="13"/>
      <c r="H496" s="187" t="s">
        <v>1</v>
      </c>
      <c r="I496" s="189"/>
      <c r="J496" s="13"/>
      <c r="K496" s="13"/>
      <c r="L496" s="185"/>
      <c r="M496" s="190"/>
      <c r="N496" s="191"/>
      <c r="O496" s="191"/>
      <c r="P496" s="191"/>
      <c r="Q496" s="191"/>
      <c r="R496" s="191"/>
      <c r="S496" s="191"/>
      <c r="T496" s="19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7" t="s">
        <v>163</v>
      </c>
      <c r="AU496" s="187" t="s">
        <v>86</v>
      </c>
      <c r="AV496" s="13" t="s">
        <v>84</v>
      </c>
      <c r="AW496" s="13" t="s">
        <v>32</v>
      </c>
      <c r="AX496" s="13" t="s">
        <v>76</v>
      </c>
      <c r="AY496" s="187" t="s">
        <v>149</v>
      </c>
    </row>
    <row r="497" s="13" customFormat="1">
      <c r="A497" s="13"/>
      <c r="B497" s="185"/>
      <c r="C497" s="13"/>
      <c r="D497" s="186" t="s">
        <v>163</v>
      </c>
      <c r="E497" s="187" t="s">
        <v>1</v>
      </c>
      <c r="F497" s="188" t="s">
        <v>176</v>
      </c>
      <c r="G497" s="13"/>
      <c r="H497" s="187" t="s">
        <v>1</v>
      </c>
      <c r="I497" s="189"/>
      <c r="J497" s="13"/>
      <c r="K497" s="13"/>
      <c r="L497" s="185"/>
      <c r="M497" s="190"/>
      <c r="N497" s="191"/>
      <c r="O497" s="191"/>
      <c r="P497" s="191"/>
      <c r="Q497" s="191"/>
      <c r="R497" s="191"/>
      <c r="S497" s="191"/>
      <c r="T497" s="19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7" t="s">
        <v>163</v>
      </c>
      <c r="AU497" s="187" t="s">
        <v>86</v>
      </c>
      <c r="AV497" s="13" t="s">
        <v>84</v>
      </c>
      <c r="AW497" s="13" t="s">
        <v>32</v>
      </c>
      <c r="AX497" s="13" t="s">
        <v>76</v>
      </c>
      <c r="AY497" s="187" t="s">
        <v>149</v>
      </c>
    </row>
    <row r="498" s="14" customFormat="1">
      <c r="A498" s="14"/>
      <c r="B498" s="193"/>
      <c r="C498" s="14"/>
      <c r="D498" s="186" t="s">
        <v>163</v>
      </c>
      <c r="E498" s="194" t="s">
        <v>1</v>
      </c>
      <c r="F498" s="195" t="s">
        <v>446</v>
      </c>
      <c r="G498" s="14"/>
      <c r="H498" s="196">
        <v>88.400000000000006</v>
      </c>
      <c r="I498" s="197"/>
      <c r="J498" s="14"/>
      <c r="K498" s="14"/>
      <c r="L498" s="193"/>
      <c r="M498" s="198"/>
      <c r="N498" s="199"/>
      <c r="O498" s="199"/>
      <c r="P498" s="199"/>
      <c r="Q498" s="199"/>
      <c r="R498" s="199"/>
      <c r="S498" s="199"/>
      <c r="T498" s="20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4" t="s">
        <v>163</v>
      </c>
      <c r="AU498" s="194" t="s">
        <v>86</v>
      </c>
      <c r="AV498" s="14" t="s">
        <v>86</v>
      </c>
      <c r="AW498" s="14" t="s">
        <v>32</v>
      </c>
      <c r="AX498" s="14" t="s">
        <v>76</v>
      </c>
      <c r="AY498" s="194" t="s">
        <v>149</v>
      </c>
    </row>
    <row r="499" s="14" customFormat="1">
      <c r="A499" s="14"/>
      <c r="B499" s="193"/>
      <c r="C499" s="14"/>
      <c r="D499" s="186" t="s">
        <v>163</v>
      </c>
      <c r="E499" s="194" t="s">
        <v>1</v>
      </c>
      <c r="F499" s="195" t="s">
        <v>447</v>
      </c>
      <c r="G499" s="14"/>
      <c r="H499" s="196">
        <v>16.100000000000001</v>
      </c>
      <c r="I499" s="197"/>
      <c r="J499" s="14"/>
      <c r="K499" s="14"/>
      <c r="L499" s="193"/>
      <c r="M499" s="198"/>
      <c r="N499" s="199"/>
      <c r="O499" s="199"/>
      <c r="P499" s="199"/>
      <c r="Q499" s="199"/>
      <c r="R499" s="199"/>
      <c r="S499" s="199"/>
      <c r="T499" s="20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4" t="s">
        <v>163</v>
      </c>
      <c r="AU499" s="194" t="s">
        <v>86</v>
      </c>
      <c r="AV499" s="14" t="s">
        <v>86</v>
      </c>
      <c r="AW499" s="14" t="s">
        <v>32</v>
      </c>
      <c r="AX499" s="14" t="s">
        <v>76</v>
      </c>
      <c r="AY499" s="194" t="s">
        <v>149</v>
      </c>
    </row>
    <row r="500" s="14" customFormat="1">
      <c r="A500" s="14"/>
      <c r="B500" s="193"/>
      <c r="C500" s="14"/>
      <c r="D500" s="186" t="s">
        <v>163</v>
      </c>
      <c r="E500" s="194" t="s">
        <v>1</v>
      </c>
      <c r="F500" s="195" t="s">
        <v>448</v>
      </c>
      <c r="G500" s="14"/>
      <c r="H500" s="196">
        <v>6.5999999999999996</v>
      </c>
      <c r="I500" s="197"/>
      <c r="J500" s="14"/>
      <c r="K500" s="14"/>
      <c r="L500" s="193"/>
      <c r="M500" s="198"/>
      <c r="N500" s="199"/>
      <c r="O500" s="199"/>
      <c r="P500" s="199"/>
      <c r="Q500" s="199"/>
      <c r="R500" s="199"/>
      <c r="S500" s="199"/>
      <c r="T500" s="20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4" t="s">
        <v>163</v>
      </c>
      <c r="AU500" s="194" t="s">
        <v>86</v>
      </c>
      <c r="AV500" s="14" t="s">
        <v>86</v>
      </c>
      <c r="AW500" s="14" t="s">
        <v>32</v>
      </c>
      <c r="AX500" s="14" t="s">
        <v>76</v>
      </c>
      <c r="AY500" s="194" t="s">
        <v>149</v>
      </c>
    </row>
    <row r="501" s="14" customFormat="1">
      <c r="A501" s="14"/>
      <c r="B501" s="193"/>
      <c r="C501" s="14"/>
      <c r="D501" s="186" t="s">
        <v>163</v>
      </c>
      <c r="E501" s="194" t="s">
        <v>1</v>
      </c>
      <c r="F501" s="195" t="s">
        <v>449</v>
      </c>
      <c r="G501" s="14"/>
      <c r="H501" s="196">
        <v>11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163</v>
      </c>
      <c r="AU501" s="194" t="s">
        <v>86</v>
      </c>
      <c r="AV501" s="14" t="s">
        <v>86</v>
      </c>
      <c r="AW501" s="14" t="s">
        <v>32</v>
      </c>
      <c r="AX501" s="14" t="s">
        <v>76</v>
      </c>
      <c r="AY501" s="194" t="s">
        <v>149</v>
      </c>
    </row>
    <row r="502" s="14" customFormat="1">
      <c r="A502" s="14"/>
      <c r="B502" s="193"/>
      <c r="C502" s="14"/>
      <c r="D502" s="186" t="s">
        <v>163</v>
      </c>
      <c r="E502" s="194" t="s">
        <v>1</v>
      </c>
      <c r="F502" s="195" t="s">
        <v>450</v>
      </c>
      <c r="G502" s="14"/>
      <c r="H502" s="196">
        <v>52.799999999999997</v>
      </c>
      <c r="I502" s="197"/>
      <c r="J502" s="14"/>
      <c r="K502" s="14"/>
      <c r="L502" s="193"/>
      <c r="M502" s="198"/>
      <c r="N502" s="199"/>
      <c r="O502" s="199"/>
      <c r="P502" s="199"/>
      <c r="Q502" s="199"/>
      <c r="R502" s="199"/>
      <c r="S502" s="199"/>
      <c r="T502" s="20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4" t="s">
        <v>163</v>
      </c>
      <c r="AU502" s="194" t="s">
        <v>86</v>
      </c>
      <c r="AV502" s="14" t="s">
        <v>86</v>
      </c>
      <c r="AW502" s="14" t="s">
        <v>32</v>
      </c>
      <c r="AX502" s="14" t="s">
        <v>76</v>
      </c>
      <c r="AY502" s="194" t="s">
        <v>149</v>
      </c>
    </row>
    <row r="503" s="14" customFormat="1">
      <c r="A503" s="14"/>
      <c r="B503" s="193"/>
      <c r="C503" s="14"/>
      <c r="D503" s="186" t="s">
        <v>163</v>
      </c>
      <c r="E503" s="194" t="s">
        <v>1</v>
      </c>
      <c r="F503" s="195" t="s">
        <v>451</v>
      </c>
      <c r="G503" s="14"/>
      <c r="H503" s="196">
        <v>5.2199999999999998</v>
      </c>
      <c r="I503" s="197"/>
      <c r="J503" s="14"/>
      <c r="K503" s="14"/>
      <c r="L503" s="193"/>
      <c r="M503" s="198"/>
      <c r="N503" s="199"/>
      <c r="O503" s="199"/>
      <c r="P503" s="199"/>
      <c r="Q503" s="199"/>
      <c r="R503" s="199"/>
      <c r="S503" s="199"/>
      <c r="T503" s="20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4" t="s">
        <v>163</v>
      </c>
      <c r="AU503" s="194" t="s">
        <v>86</v>
      </c>
      <c r="AV503" s="14" t="s">
        <v>86</v>
      </c>
      <c r="AW503" s="14" t="s">
        <v>32</v>
      </c>
      <c r="AX503" s="14" t="s">
        <v>76</v>
      </c>
      <c r="AY503" s="194" t="s">
        <v>149</v>
      </c>
    </row>
    <row r="504" s="14" customFormat="1">
      <c r="A504" s="14"/>
      <c r="B504" s="193"/>
      <c r="C504" s="14"/>
      <c r="D504" s="186" t="s">
        <v>163</v>
      </c>
      <c r="E504" s="194" t="s">
        <v>1</v>
      </c>
      <c r="F504" s="195" t="s">
        <v>452</v>
      </c>
      <c r="G504" s="14"/>
      <c r="H504" s="196">
        <v>6.2750000000000004</v>
      </c>
      <c r="I504" s="197"/>
      <c r="J504" s="14"/>
      <c r="K504" s="14"/>
      <c r="L504" s="193"/>
      <c r="M504" s="198"/>
      <c r="N504" s="199"/>
      <c r="O504" s="199"/>
      <c r="P504" s="199"/>
      <c r="Q504" s="199"/>
      <c r="R504" s="199"/>
      <c r="S504" s="199"/>
      <c r="T504" s="20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4" t="s">
        <v>163</v>
      </c>
      <c r="AU504" s="194" t="s">
        <v>86</v>
      </c>
      <c r="AV504" s="14" t="s">
        <v>86</v>
      </c>
      <c r="AW504" s="14" t="s">
        <v>32</v>
      </c>
      <c r="AX504" s="14" t="s">
        <v>76</v>
      </c>
      <c r="AY504" s="194" t="s">
        <v>149</v>
      </c>
    </row>
    <row r="505" s="14" customFormat="1">
      <c r="A505" s="14"/>
      <c r="B505" s="193"/>
      <c r="C505" s="14"/>
      <c r="D505" s="186" t="s">
        <v>163</v>
      </c>
      <c r="E505" s="194" t="s">
        <v>1</v>
      </c>
      <c r="F505" s="195" t="s">
        <v>453</v>
      </c>
      <c r="G505" s="14"/>
      <c r="H505" s="196">
        <v>5.4000000000000004</v>
      </c>
      <c r="I505" s="197"/>
      <c r="J505" s="14"/>
      <c r="K505" s="14"/>
      <c r="L505" s="193"/>
      <c r="M505" s="198"/>
      <c r="N505" s="199"/>
      <c r="O505" s="199"/>
      <c r="P505" s="199"/>
      <c r="Q505" s="199"/>
      <c r="R505" s="199"/>
      <c r="S505" s="199"/>
      <c r="T505" s="20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4" t="s">
        <v>163</v>
      </c>
      <c r="AU505" s="194" t="s">
        <v>86</v>
      </c>
      <c r="AV505" s="14" t="s">
        <v>86</v>
      </c>
      <c r="AW505" s="14" t="s">
        <v>32</v>
      </c>
      <c r="AX505" s="14" t="s">
        <v>76</v>
      </c>
      <c r="AY505" s="194" t="s">
        <v>149</v>
      </c>
    </row>
    <row r="506" s="14" customFormat="1">
      <c r="A506" s="14"/>
      <c r="B506" s="193"/>
      <c r="C506" s="14"/>
      <c r="D506" s="186" t="s">
        <v>163</v>
      </c>
      <c r="E506" s="194" t="s">
        <v>1</v>
      </c>
      <c r="F506" s="195" t="s">
        <v>454</v>
      </c>
      <c r="G506" s="14"/>
      <c r="H506" s="196">
        <v>2.3999999999999999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163</v>
      </c>
      <c r="AU506" s="194" t="s">
        <v>86</v>
      </c>
      <c r="AV506" s="14" t="s">
        <v>86</v>
      </c>
      <c r="AW506" s="14" t="s">
        <v>32</v>
      </c>
      <c r="AX506" s="14" t="s">
        <v>76</v>
      </c>
      <c r="AY506" s="194" t="s">
        <v>149</v>
      </c>
    </row>
    <row r="507" s="13" customFormat="1">
      <c r="A507" s="13"/>
      <c r="B507" s="185"/>
      <c r="C507" s="13"/>
      <c r="D507" s="186" t="s">
        <v>163</v>
      </c>
      <c r="E507" s="187" t="s">
        <v>1</v>
      </c>
      <c r="F507" s="188" t="s">
        <v>177</v>
      </c>
      <c r="G507" s="13"/>
      <c r="H507" s="187" t="s">
        <v>1</v>
      </c>
      <c r="I507" s="189"/>
      <c r="J507" s="13"/>
      <c r="K507" s="13"/>
      <c r="L507" s="185"/>
      <c r="M507" s="190"/>
      <c r="N507" s="191"/>
      <c r="O507" s="191"/>
      <c r="P507" s="191"/>
      <c r="Q507" s="191"/>
      <c r="R507" s="191"/>
      <c r="S507" s="191"/>
      <c r="T507" s="19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87" t="s">
        <v>163</v>
      </c>
      <c r="AU507" s="187" t="s">
        <v>86</v>
      </c>
      <c r="AV507" s="13" t="s">
        <v>84</v>
      </c>
      <c r="AW507" s="13" t="s">
        <v>32</v>
      </c>
      <c r="AX507" s="13" t="s">
        <v>76</v>
      </c>
      <c r="AY507" s="187" t="s">
        <v>149</v>
      </c>
    </row>
    <row r="508" s="14" customFormat="1">
      <c r="A508" s="14"/>
      <c r="B508" s="193"/>
      <c r="C508" s="14"/>
      <c r="D508" s="186" t="s">
        <v>163</v>
      </c>
      <c r="E508" s="194" t="s">
        <v>1</v>
      </c>
      <c r="F508" s="195" t="s">
        <v>455</v>
      </c>
      <c r="G508" s="14"/>
      <c r="H508" s="196">
        <v>5.5999999999999996</v>
      </c>
      <c r="I508" s="197"/>
      <c r="J508" s="14"/>
      <c r="K508" s="14"/>
      <c r="L508" s="193"/>
      <c r="M508" s="198"/>
      <c r="N508" s="199"/>
      <c r="O508" s="199"/>
      <c r="P508" s="199"/>
      <c r="Q508" s="199"/>
      <c r="R508" s="199"/>
      <c r="S508" s="199"/>
      <c r="T508" s="20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4" t="s">
        <v>163</v>
      </c>
      <c r="AU508" s="194" t="s">
        <v>86</v>
      </c>
      <c r="AV508" s="14" t="s">
        <v>86</v>
      </c>
      <c r="AW508" s="14" t="s">
        <v>32</v>
      </c>
      <c r="AX508" s="14" t="s">
        <v>76</v>
      </c>
      <c r="AY508" s="194" t="s">
        <v>149</v>
      </c>
    </row>
    <row r="509" s="14" customFormat="1">
      <c r="A509" s="14"/>
      <c r="B509" s="193"/>
      <c r="C509" s="14"/>
      <c r="D509" s="186" t="s">
        <v>163</v>
      </c>
      <c r="E509" s="194" t="s">
        <v>1</v>
      </c>
      <c r="F509" s="195" t="s">
        <v>456</v>
      </c>
      <c r="G509" s="14"/>
      <c r="H509" s="196">
        <v>34.799999999999997</v>
      </c>
      <c r="I509" s="197"/>
      <c r="J509" s="14"/>
      <c r="K509" s="14"/>
      <c r="L509" s="193"/>
      <c r="M509" s="198"/>
      <c r="N509" s="199"/>
      <c r="O509" s="199"/>
      <c r="P509" s="199"/>
      <c r="Q509" s="199"/>
      <c r="R509" s="199"/>
      <c r="S509" s="199"/>
      <c r="T509" s="20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4" t="s">
        <v>163</v>
      </c>
      <c r="AU509" s="194" t="s">
        <v>86</v>
      </c>
      <c r="AV509" s="14" t="s">
        <v>86</v>
      </c>
      <c r="AW509" s="14" t="s">
        <v>32</v>
      </c>
      <c r="AX509" s="14" t="s">
        <v>76</v>
      </c>
      <c r="AY509" s="194" t="s">
        <v>149</v>
      </c>
    </row>
    <row r="510" s="14" customFormat="1">
      <c r="A510" s="14"/>
      <c r="B510" s="193"/>
      <c r="C510" s="14"/>
      <c r="D510" s="186" t="s">
        <v>163</v>
      </c>
      <c r="E510" s="194" t="s">
        <v>1</v>
      </c>
      <c r="F510" s="195" t="s">
        <v>457</v>
      </c>
      <c r="G510" s="14"/>
      <c r="H510" s="196">
        <v>12.6</v>
      </c>
      <c r="I510" s="197"/>
      <c r="J510" s="14"/>
      <c r="K510" s="14"/>
      <c r="L510" s="193"/>
      <c r="M510" s="198"/>
      <c r="N510" s="199"/>
      <c r="O510" s="199"/>
      <c r="P510" s="199"/>
      <c r="Q510" s="199"/>
      <c r="R510" s="199"/>
      <c r="S510" s="199"/>
      <c r="T510" s="20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4" t="s">
        <v>163</v>
      </c>
      <c r="AU510" s="194" t="s">
        <v>86</v>
      </c>
      <c r="AV510" s="14" t="s">
        <v>86</v>
      </c>
      <c r="AW510" s="14" t="s">
        <v>32</v>
      </c>
      <c r="AX510" s="14" t="s">
        <v>76</v>
      </c>
      <c r="AY510" s="194" t="s">
        <v>149</v>
      </c>
    </row>
    <row r="511" s="14" customFormat="1">
      <c r="A511" s="14"/>
      <c r="B511" s="193"/>
      <c r="C511" s="14"/>
      <c r="D511" s="186" t="s">
        <v>163</v>
      </c>
      <c r="E511" s="194" t="s">
        <v>1</v>
      </c>
      <c r="F511" s="195" t="s">
        <v>458</v>
      </c>
      <c r="G511" s="14"/>
      <c r="H511" s="196">
        <v>36.600000000000001</v>
      </c>
      <c r="I511" s="197"/>
      <c r="J511" s="14"/>
      <c r="K511" s="14"/>
      <c r="L511" s="193"/>
      <c r="M511" s="198"/>
      <c r="N511" s="199"/>
      <c r="O511" s="199"/>
      <c r="P511" s="199"/>
      <c r="Q511" s="199"/>
      <c r="R511" s="199"/>
      <c r="S511" s="199"/>
      <c r="T511" s="20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194" t="s">
        <v>163</v>
      </c>
      <c r="AU511" s="194" t="s">
        <v>86</v>
      </c>
      <c r="AV511" s="14" t="s">
        <v>86</v>
      </c>
      <c r="AW511" s="14" t="s">
        <v>32</v>
      </c>
      <c r="AX511" s="14" t="s">
        <v>76</v>
      </c>
      <c r="AY511" s="194" t="s">
        <v>149</v>
      </c>
    </row>
    <row r="512" s="14" customFormat="1">
      <c r="A512" s="14"/>
      <c r="B512" s="193"/>
      <c r="C512" s="14"/>
      <c r="D512" s="186" t="s">
        <v>163</v>
      </c>
      <c r="E512" s="194" t="s">
        <v>1</v>
      </c>
      <c r="F512" s="195" t="s">
        <v>459</v>
      </c>
      <c r="G512" s="14"/>
      <c r="H512" s="196">
        <v>13.816000000000001</v>
      </c>
      <c r="I512" s="197"/>
      <c r="J512" s="14"/>
      <c r="K512" s="14"/>
      <c r="L512" s="193"/>
      <c r="M512" s="198"/>
      <c r="N512" s="199"/>
      <c r="O512" s="199"/>
      <c r="P512" s="199"/>
      <c r="Q512" s="199"/>
      <c r="R512" s="199"/>
      <c r="S512" s="199"/>
      <c r="T512" s="20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4" t="s">
        <v>163</v>
      </c>
      <c r="AU512" s="194" t="s">
        <v>86</v>
      </c>
      <c r="AV512" s="14" t="s">
        <v>86</v>
      </c>
      <c r="AW512" s="14" t="s">
        <v>32</v>
      </c>
      <c r="AX512" s="14" t="s">
        <v>76</v>
      </c>
      <c r="AY512" s="194" t="s">
        <v>149</v>
      </c>
    </row>
    <row r="513" s="15" customFormat="1">
      <c r="A513" s="15"/>
      <c r="B513" s="201"/>
      <c r="C513" s="15"/>
      <c r="D513" s="186" t="s">
        <v>163</v>
      </c>
      <c r="E513" s="202" t="s">
        <v>1</v>
      </c>
      <c r="F513" s="203" t="s">
        <v>170</v>
      </c>
      <c r="G513" s="15"/>
      <c r="H513" s="204">
        <v>297.61099999999993</v>
      </c>
      <c r="I513" s="205"/>
      <c r="J513" s="15"/>
      <c r="K513" s="15"/>
      <c r="L513" s="201"/>
      <c r="M513" s="206"/>
      <c r="N513" s="207"/>
      <c r="O513" s="207"/>
      <c r="P513" s="207"/>
      <c r="Q513" s="207"/>
      <c r="R513" s="207"/>
      <c r="S513" s="207"/>
      <c r="T513" s="20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02" t="s">
        <v>163</v>
      </c>
      <c r="AU513" s="202" t="s">
        <v>86</v>
      </c>
      <c r="AV513" s="15" t="s">
        <v>150</v>
      </c>
      <c r="AW513" s="15" t="s">
        <v>32</v>
      </c>
      <c r="AX513" s="15" t="s">
        <v>76</v>
      </c>
      <c r="AY513" s="202" t="s">
        <v>149</v>
      </c>
    </row>
    <row r="514" s="16" customFormat="1">
      <c r="A514" s="16"/>
      <c r="B514" s="209"/>
      <c r="C514" s="16"/>
      <c r="D514" s="186" t="s">
        <v>163</v>
      </c>
      <c r="E514" s="210" t="s">
        <v>1</v>
      </c>
      <c r="F514" s="211" t="s">
        <v>171</v>
      </c>
      <c r="G514" s="16"/>
      <c r="H514" s="212">
        <v>297.61099999999993</v>
      </c>
      <c r="I514" s="213"/>
      <c r="J514" s="16"/>
      <c r="K514" s="16"/>
      <c r="L514" s="209"/>
      <c r="M514" s="214"/>
      <c r="N514" s="215"/>
      <c r="O514" s="215"/>
      <c r="P514" s="215"/>
      <c r="Q514" s="215"/>
      <c r="R514" s="215"/>
      <c r="S514" s="215"/>
      <c r="T514" s="2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10" t="s">
        <v>163</v>
      </c>
      <c r="AU514" s="210" t="s">
        <v>86</v>
      </c>
      <c r="AV514" s="16" t="s">
        <v>157</v>
      </c>
      <c r="AW514" s="16" t="s">
        <v>32</v>
      </c>
      <c r="AX514" s="16" t="s">
        <v>84</v>
      </c>
      <c r="AY514" s="210" t="s">
        <v>149</v>
      </c>
    </row>
    <row r="515" s="2" customFormat="1" ht="24.15" customHeight="1">
      <c r="A515" s="38"/>
      <c r="B515" s="171"/>
      <c r="C515" s="217" t="s">
        <v>511</v>
      </c>
      <c r="D515" s="217" t="s">
        <v>273</v>
      </c>
      <c r="E515" s="218" t="s">
        <v>512</v>
      </c>
      <c r="F515" s="219" t="s">
        <v>513</v>
      </c>
      <c r="G515" s="220" t="s">
        <v>205</v>
      </c>
      <c r="H515" s="221">
        <v>114.58</v>
      </c>
      <c r="I515" s="222"/>
      <c r="J515" s="223">
        <f>ROUND(I515*H515,2)</f>
        <v>0</v>
      </c>
      <c r="K515" s="219" t="s">
        <v>156</v>
      </c>
      <c r="L515" s="224"/>
      <c r="M515" s="225" t="s">
        <v>1</v>
      </c>
      <c r="N515" s="226" t="s">
        <v>41</v>
      </c>
      <c r="O515" s="77"/>
      <c r="P515" s="181">
        <f>O515*H515</f>
        <v>0</v>
      </c>
      <c r="Q515" s="181">
        <v>0.0060000000000000001</v>
      </c>
      <c r="R515" s="181">
        <f>Q515*H515</f>
        <v>0.68747999999999998</v>
      </c>
      <c r="S515" s="181">
        <v>0</v>
      </c>
      <c r="T515" s="18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83" t="s">
        <v>216</v>
      </c>
      <c r="AT515" s="183" t="s">
        <v>273</v>
      </c>
      <c r="AU515" s="183" t="s">
        <v>86</v>
      </c>
      <c r="AY515" s="19" t="s">
        <v>149</v>
      </c>
      <c r="BE515" s="184">
        <f>IF(N515="základní",J515,0)</f>
        <v>0</v>
      </c>
      <c r="BF515" s="184">
        <f>IF(N515="snížená",J515,0)</f>
        <v>0</v>
      </c>
      <c r="BG515" s="184">
        <f>IF(N515="zákl. přenesená",J515,0)</f>
        <v>0</v>
      </c>
      <c r="BH515" s="184">
        <f>IF(N515="sníž. přenesená",J515,0)</f>
        <v>0</v>
      </c>
      <c r="BI515" s="184">
        <f>IF(N515="nulová",J515,0)</f>
        <v>0</v>
      </c>
      <c r="BJ515" s="19" t="s">
        <v>84</v>
      </c>
      <c r="BK515" s="184">
        <f>ROUND(I515*H515,2)</f>
        <v>0</v>
      </c>
      <c r="BL515" s="19" t="s">
        <v>157</v>
      </c>
      <c r="BM515" s="183" t="s">
        <v>514</v>
      </c>
    </row>
    <row r="516" s="13" customFormat="1">
      <c r="A516" s="13"/>
      <c r="B516" s="185"/>
      <c r="C516" s="13"/>
      <c r="D516" s="186" t="s">
        <v>163</v>
      </c>
      <c r="E516" s="187" t="s">
        <v>1</v>
      </c>
      <c r="F516" s="188" t="s">
        <v>279</v>
      </c>
      <c r="G516" s="13"/>
      <c r="H516" s="187" t="s">
        <v>1</v>
      </c>
      <c r="I516" s="189"/>
      <c r="J516" s="13"/>
      <c r="K516" s="13"/>
      <c r="L516" s="185"/>
      <c r="M516" s="190"/>
      <c r="N516" s="191"/>
      <c r="O516" s="191"/>
      <c r="P516" s="191"/>
      <c r="Q516" s="191"/>
      <c r="R516" s="191"/>
      <c r="S516" s="191"/>
      <c r="T516" s="19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7" t="s">
        <v>163</v>
      </c>
      <c r="AU516" s="187" t="s">
        <v>86</v>
      </c>
      <c r="AV516" s="13" t="s">
        <v>84</v>
      </c>
      <c r="AW516" s="13" t="s">
        <v>32</v>
      </c>
      <c r="AX516" s="13" t="s">
        <v>76</v>
      </c>
      <c r="AY516" s="187" t="s">
        <v>149</v>
      </c>
    </row>
    <row r="517" s="14" customFormat="1">
      <c r="A517" s="14"/>
      <c r="B517" s="193"/>
      <c r="C517" s="14"/>
      <c r="D517" s="186" t="s">
        <v>163</v>
      </c>
      <c r="E517" s="194" t="s">
        <v>1</v>
      </c>
      <c r="F517" s="195" t="s">
        <v>515</v>
      </c>
      <c r="G517" s="14"/>
      <c r="H517" s="196">
        <v>114.58</v>
      </c>
      <c r="I517" s="197"/>
      <c r="J517" s="14"/>
      <c r="K517" s="14"/>
      <c r="L517" s="193"/>
      <c r="M517" s="198"/>
      <c r="N517" s="199"/>
      <c r="O517" s="199"/>
      <c r="P517" s="199"/>
      <c r="Q517" s="199"/>
      <c r="R517" s="199"/>
      <c r="S517" s="199"/>
      <c r="T517" s="20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194" t="s">
        <v>163</v>
      </c>
      <c r="AU517" s="194" t="s">
        <v>86</v>
      </c>
      <c r="AV517" s="14" t="s">
        <v>86</v>
      </c>
      <c r="AW517" s="14" t="s">
        <v>32</v>
      </c>
      <c r="AX517" s="14" t="s">
        <v>76</v>
      </c>
      <c r="AY517" s="194" t="s">
        <v>149</v>
      </c>
    </row>
    <row r="518" s="15" customFormat="1">
      <c r="A518" s="15"/>
      <c r="B518" s="201"/>
      <c r="C518" s="15"/>
      <c r="D518" s="186" t="s">
        <v>163</v>
      </c>
      <c r="E518" s="202" t="s">
        <v>1</v>
      </c>
      <c r="F518" s="203" t="s">
        <v>170</v>
      </c>
      <c r="G518" s="15"/>
      <c r="H518" s="204">
        <v>114.58</v>
      </c>
      <c r="I518" s="205"/>
      <c r="J518" s="15"/>
      <c r="K518" s="15"/>
      <c r="L518" s="201"/>
      <c r="M518" s="206"/>
      <c r="N518" s="207"/>
      <c r="O518" s="207"/>
      <c r="P518" s="207"/>
      <c r="Q518" s="207"/>
      <c r="R518" s="207"/>
      <c r="S518" s="207"/>
      <c r="T518" s="20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02" t="s">
        <v>163</v>
      </c>
      <c r="AU518" s="202" t="s">
        <v>86</v>
      </c>
      <c r="AV518" s="15" t="s">
        <v>150</v>
      </c>
      <c r="AW518" s="15" t="s">
        <v>32</v>
      </c>
      <c r="AX518" s="15" t="s">
        <v>76</v>
      </c>
      <c r="AY518" s="202" t="s">
        <v>149</v>
      </c>
    </row>
    <row r="519" s="16" customFormat="1">
      <c r="A519" s="16"/>
      <c r="B519" s="209"/>
      <c r="C519" s="16"/>
      <c r="D519" s="186" t="s">
        <v>163</v>
      </c>
      <c r="E519" s="210" t="s">
        <v>1</v>
      </c>
      <c r="F519" s="211" t="s">
        <v>171</v>
      </c>
      <c r="G519" s="16"/>
      <c r="H519" s="212">
        <v>114.58</v>
      </c>
      <c r="I519" s="213"/>
      <c r="J519" s="16"/>
      <c r="K519" s="16"/>
      <c r="L519" s="209"/>
      <c r="M519" s="214"/>
      <c r="N519" s="215"/>
      <c r="O519" s="215"/>
      <c r="P519" s="215"/>
      <c r="Q519" s="215"/>
      <c r="R519" s="215"/>
      <c r="S519" s="215"/>
      <c r="T519" s="2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10" t="s">
        <v>163</v>
      </c>
      <c r="AU519" s="210" t="s">
        <v>86</v>
      </c>
      <c r="AV519" s="16" t="s">
        <v>157</v>
      </c>
      <c r="AW519" s="16" t="s">
        <v>32</v>
      </c>
      <c r="AX519" s="16" t="s">
        <v>84</v>
      </c>
      <c r="AY519" s="210" t="s">
        <v>149</v>
      </c>
    </row>
    <row r="520" s="2" customFormat="1" ht="37.8" customHeight="1">
      <c r="A520" s="38"/>
      <c r="B520" s="171"/>
      <c r="C520" s="172" t="s">
        <v>516</v>
      </c>
      <c r="D520" s="172" t="s">
        <v>152</v>
      </c>
      <c r="E520" s="173" t="s">
        <v>517</v>
      </c>
      <c r="F520" s="174" t="s">
        <v>518</v>
      </c>
      <c r="G520" s="175" t="s">
        <v>205</v>
      </c>
      <c r="H520" s="176">
        <v>1149.751</v>
      </c>
      <c r="I520" s="177"/>
      <c r="J520" s="178">
        <f>ROUND(I520*H520,2)</f>
        <v>0</v>
      </c>
      <c r="K520" s="174" t="s">
        <v>156</v>
      </c>
      <c r="L520" s="39"/>
      <c r="M520" s="179" t="s">
        <v>1</v>
      </c>
      <c r="N520" s="180" t="s">
        <v>41</v>
      </c>
      <c r="O520" s="77"/>
      <c r="P520" s="181">
        <f>O520*H520</f>
        <v>0</v>
      </c>
      <c r="Q520" s="181">
        <v>8.0000000000000007E-05</v>
      </c>
      <c r="R520" s="181">
        <f>Q520*H520</f>
        <v>0.091980080000000006</v>
      </c>
      <c r="S520" s="181">
        <v>0</v>
      </c>
      <c r="T520" s="18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83" t="s">
        <v>157</v>
      </c>
      <c r="AT520" s="183" t="s">
        <v>152</v>
      </c>
      <c r="AU520" s="183" t="s">
        <v>86</v>
      </c>
      <c r="AY520" s="19" t="s">
        <v>149</v>
      </c>
      <c r="BE520" s="184">
        <f>IF(N520="základní",J520,0)</f>
        <v>0</v>
      </c>
      <c r="BF520" s="184">
        <f>IF(N520="snížená",J520,0)</f>
        <v>0</v>
      </c>
      <c r="BG520" s="184">
        <f>IF(N520="zákl. přenesená",J520,0)</f>
        <v>0</v>
      </c>
      <c r="BH520" s="184">
        <f>IF(N520="sníž. přenesená",J520,0)</f>
        <v>0</v>
      </c>
      <c r="BI520" s="184">
        <f>IF(N520="nulová",J520,0)</f>
        <v>0</v>
      </c>
      <c r="BJ520" s="19" t="s">
        <v>84</v>
      </c>
      <c r="BK520" s="184">
        <f>ROUND(I520*H520,2)</f>
        <v>0</v>
      </c>
      <c r="BL520" s="19" t="s">
        <v>157</v>
      </c>
      <c r="BM520" s="183" t="s">
        <v>519</v>
      </c>
    </row>
    <row r="521" s="13" customFormat="1">
      <c r="A521" s="13"/>
      <c r="B521" s="185"/>
      <c r="C521" s="13"/>
      <c r="D521" s="186" t="s">
        <v>163</v>
      </c>
      <c r="E521" s="187" t="s">
        <v>1</v>
      </c>
      <c r="F521" s="188" t="s">
        <v>520</v>
      </c>
      <c r="G521" s="13"/>
      <c r="H521" s="187" t="s">
        <v>1</v>
      </c>
      <c r="I521" s="189"/>
      <c r="J521" s="13"/>
      <c r="K521" s="13"/>
      <c r="L521" s="185"/>
      <c r="M521" s="190"/>
      <c r="N521" s="191"/>
      <c r="O521" s="191"/>
      <c r="P521" s="191"/>
      <c r="Q521" s="191"/>
      <c r="R521" s="191"/>
      <c r="S521" s="191"/>
      <c r="T521" s="19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7" t="s">
        <v>163</v>
      </c>
      <c r="AU521" s="187" t="s">
        <v>86</v>
      </c>
      <c r="AV521" s="13" t="s">
        <v>84</v>
      </c>
      <c r="AW521" s="13" t="s">
        <v>32</v>
      </c>
      <c r="AX521" s="13" t="s">
        <v>76</v>
      </c>
      <c r="AY521" s="187" t="s">
        <v>149</v>
      </c>
    </row>
    <row r="522" s="14" customFormat="1">
      <c r="A522" s="14"/>
      <c r="B522" s="193"/>
      <c r="C522" s="14"/>
      <c r="D522" s="186" t="s">
        <v>163</v>
      </c>
      <c r="E522" s="194" t="s">
        <v>1</v>
      </c>
      <c r="F522" s="195" t="s">
        <v>521</v>
      </c>
      <c r="G522" s="14"/>
      <c r="H522" s="196">
        <v>1149.751</v>
      </c>
      <c r="I522" s="197"/>
      <c r="J522" s="14"/>
      <c r="K522" s="14"/>
      <c r="L522" s="193"/>
      <c r="M522" s="198"/>
      <c r="N522" s="199"/>
      <c r="O522" s="199"/>
      <c r="P522" s="199"/>
      <c r="Q522" s="199"/>
      <c r="R522" s="199"/>
      <c r="S522" s="199"/>
      <c r="T522" s="20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4" t="s">
        <v>163</v>
      </c>
      <c r="AU522" s="194" t="s">
        <v>86</v>
      </c>
      <c r="AV522" s="14" t="s">
        <v>86</v>
      </c>
      <c r="AW522" s="14" t="s">
        <v>32</v>
      </c>
      <c r="AX522" s="14" t="s">
        <v>76</v>
      </c>
      <c r="AY522" s="194" t="s">
        <v>149</v>
      </c>
    </row>
    <row r="523" s="15" customFormat="1">
      <c r="A523" s="15"/>
      <c r="B523" s="201"/>
      <c r="C523" s="15"/>
      <c r="D523" s="186" t="s">
        <v>163</v>
      </c>
      <c r="E523" s="202" t="s">
        <v>1</v>
      </c>
      <c r="F523" s="203" t="s">
        <v>170</v>
      </c>
      <c r="G523" s="15"/>
      <c r="H523" s="204">
        <v>1149.751</v>
      </c>
      <c r="I523" s="205"/>
      <c r="J523" s="15"/>
      <c r="K523" s="15"/>
      <c r="L523" s="201"/>
      <c r="M523" s="206"/>
      <c r="N523" s="207"/>
      <c r="O523" s="207"/>
      <c r="P523" s="207"/>
      <c r="Q523" s="207"/>
      <c r="R523" s="207"/>
      <c r="S523" s="207"/>
      <c r="T523" s="20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02" t="s">
        <v>163</v>
      </c>
      <c r="AU523" s="202" t="s">
        <v>86</v>
      </c>
      <c r="AV523" s="15" t="s">
        <v>150</v>
      </c>
      <c r="AW523" s="15" t="s">
        <v>32</v>
      </c>
      <c r="AX523" s="15" t="s">
        <v>76</v>
      </c>
      <c r="AY523" s="202" t="s">
        <v>149</v>
      </c>
    </row>
    <row r="524" s="16" customFormat="1">
      <c r="A524" s="16"/>
      <c r="B524" s="209"/>
      <c r="C524" s="16"/>
      <c r="D524" s="186" t="s">
        <v>163</v>
      </c>
      <c r="E524" s="210" t="s">
        <v>1</v>
      </c>
      <c r="F524" s="211" t="s">
        <v>171</v>
      </c>
      <c r="G524" s="16"/>
      <c r="H524" s="212">
        <v>1149.751</v>
      </c>
      <c r="I524" s="213"/>
      <c r="J524" s="16"/>
      <c r="K524" s="16"/>
      <c r="L524" s="209"/>
      <c r="M524" s="214"/>
      <c r="N524" s="215"/>
      <c r="O524" s="215"/>
      <c r="P524" s="215"/>
      <c r="Q524" s="215"/>
      <c r="R524" s="215"/>
      <c r="S524" s="215"/>
      <c r="T524" s="2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10" t="s">
        <v>163</v>
      </c>
      <c r="AU524" s="210" t="s">
        <v>86</v>
      </c>
      <c r="AV524" s="16" t="s">
        <v>157</v>
      </c>
      <c r="AW524" s="16" t="s">
        <v>32</v>
      </c>
      <c r="AX524" s="16" t="s">
        <v>84</v>
      </c>
      <c r="AY524" s="210" t="s">
        <v>149</v>
      </c>
    </row>
    <row r="525" s="2" customFormat="1" ht="24.15" customHeight="1">
      <c r="A525" s="38"/>
      <c r="B525" s="171"/>
      <c r="C525" s="172" t="s">
        <v>522</v>
      </c>
      <c r="D525" s="172" t="s">
        <v>152</v>
      </c>
      <c r="E525" s="173" t="s">
        <v>523</v>
      </c>
      <c r="F525" s="174" t="s">
        <v>524</v>
      </c>
      <c r="G525" s="175" t="s">
        <v>227</v>
      </c>
      <c r="H525" s="176">
        <v>147.09</v>
      </c>
      <c r="I525" s="177"/>
      <c r="J525" s="178">
        <f>ROUND(I525*H525,2)</f>
        <v>0</v>
      </c>
      <c r="K525" s="174" t="s">
        <v>156</v>
      </c>
      <c r="L525" s="39"/>
      <c r="M525" s="179" t="s">
        <v>1</v>
      </c>
      <c r="N525" s="180" t="s">
        <v>41</v>
      </c>
      <c r="O525" s="77"/>
      <c r="P525" s="181">
        <f>O525*H525</f>
        <v>0</v>
      </c>
      <c r="Q525" s="181">
        <v>3.0000000000000001E-05</v>
      </c>
      <c r="R525" s="181">
        <f>Q525*H525</f>
        <v>0.0044127000000000003</v>
      </c>
      <c r="S525" s="181">
        <v>0</v>
      </c>
      <c r="T525" s="18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183" t="s">
        <v>157</v>
      </c>
      <c r="AT525" s="183" t="s">
        <v>152</v>
      </c>
      <c r="AU525" s="183" t="s">
        <v>86</v>
      </c>
      <c r="AY525" s="19" t="s">
        <v>149</v>
      </c>
      <c r="BE525" s="184">
        <f>IF(N525="základní",J525,0)</f>
        <v>0</v>
      </c>
      <c r="BF525" s="184">
        <f>IF(N525="snížená",J525,0)</f>
        <v>0</v>
      </c>
      <c r="BG525" s="184">
        <f>IF(N525="zákl. přenesená",J525,0)</f>
        <v>0</v>
      </c>
      <c r="BH525" s="184">
        <f>IF(N525="sníž. přenesená",J525,0)</f>
        <v>0</v>
      </c>
      <c r="BI525" s="184">
        <f>IF(N525="nulová",J525,0)</f>
        <v>0</v>
      </c>
      <c r="BJ525" s="19" t="s">
        <v>84</v>
      </c>
      <c r="BK525" s="184">
        <f>ROUND(I525*H525,2)</f>
        <v>0</v>
      </c>
      <c r="BL525" s="19" t="s">
        <v>157</v>
      </c>
      <c r="BM525" s="183" t="s">
        <v>525</v>
      </c>
    </row>
    <row r="526" s="13" customFormat="1">
      <c r="A526" s="13"/>
      <c r="B526" s="185"/>
      <c r="C526" s="13"/>
      <c r="D526" s="186" t="s">
        <v>163</v>
      </c>
      <c r="E526" s="187" t="s">
        <v>1</v>
      </c>
      <c r="F526" s="188" t="s">
        <v>526</v>
      </c>
      <c r="G526" s="13"/>
      <c r="H526" s="187" t="s">
        <v>1</v>
      </c>
      <c r="I526" s="189"/>
      <c r="J526" s="13"/>
      <c r="K526" s="13"/>
      <c r="L526" s="185"/>
      <c r="M526" s="190"/>
      <c r="N526" s="191"/>
      <c r="O526" s="191"/>
      <c r="P526" s="191"/>
      <c r="Q526" s="191"/>
      <c r="R526" s="191"/>
      <c r="S526" s="191"/>
      <c r="T526" s="19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87" t="s">
        <v>163</v>
      </c>
      <c r="AU526" s="187" t="s">
        <v>86</v>
      </c>
      <c r="AV526" s="13" t="s">
        <v>84</v>
      </c>
      <c r="AW526" s="13" t="s">
        <v>32</v>
      </c>
      <c r="AX526" s="13" t="s">
        <v>76</v>
      </c>
      <c r="AY526" s="187" t="s">
        <v>149</v>
      </c>
    </row>
    <row r="527" s="14" customFormat="1">
      <c r="A527" s="14"/>
      <c r="B527" s="193"/>
      <c r="C527" s="14"/>
      <c r="D527" s="186" t="s">
        <v>163</v>
      </c>
      <c r="E527" s="194" t="s">
        <v>1</v>
      </c>
      <c r="F527" s="195" t="s">
        <v>527</v>
      </c>
      <c r="G527" s="14"/>
      <c r="H527" s="196">
        <v>7.7999999999999998</v>
      </c>
      <c r="I527" s="197"/>
      <c r="J527" s="14"/>
      <c r="K527" s="14"/>
      <c r="L527" s="193"/>
      <c r="M527" s="198"/>
      <c r="N527" s="199"/>
      <c r="O527" s="199"/>
      <c r="P527" s="199"/>
      <c r="Q527" s="199"/>
      <c r="R527" s="199"/>
      <c r="S527" s="199"/>
      <c r="T527" s="20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4" t="s">
        <v>163</v>
      </c>
      <c r="AU527" s="194" t="s">
        <v>86</v>
      </c>
      <c r="AV527" s="14" t="s">
        <v>86</v>
      </c>
      <c r="AW527" s="14" t="s">
        <v>32</v>
      </c>
      <c r="AX527" s="14" t="s">
        <v>76</v>
      </c>
      <c r="AY527" s="194" t="s">
        <v>149</v>
      </c>
    </row>
    <row r="528" s="15" customFormat="1">
      <c r="A528" s="15"/>
      <c r="B528" s="201"/>
      <c r="C528" s="15"/>
      <c r="D528" s="186" t="s">
        <v>163</v>
      </c>
      <c r="E528" s="202" t="s">
        <v>1</v>
      </c>
      <c r="F528" s="203" t="s">
        <v>170</v>
      </c>
      <c r="G528" s="15"/>
      <c r="H528" s="204">
        <v>7.7999999999999998</v>
      </c>
      <c r="I528" s="205"/>
      <c r="J528" s="15"/>
      <c r="K528" s="15"/>
      <c r="L528" s="201"/>
      <c r="M528" s="206"/>
      <c r="N528" s="207"/>
      <c r="O528" s="207"/>
      <c r="P528" s="207"/>
      <c r="Q528" s="207"/>
      <c r="R528" s="207"/>
      <c r="S528" s="207"/>
      <c r="T528" s="20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02" t="s">
        <v>163</v>
      </c>
      <c r="AU528" s="202" t="s">
        <v>86</v>
      </c>
      <c r="AV528" s="15" t="s">
        <v>150</v>
      </c>
      <c r="AW528" s="15" t="s">
        <v>32</v>
      </c>
      <c r="AX528" s="15" t="s">
        <v>76</v>
      </c>
      <c r="AY528" s="202" t="s">
        <v>149</v>
      </c>
    </row>
    <row r="529" s="13" customFormat="1">
      <c r="A529" s="13"/>
      <c r="B529" s="185"/>
      <c r="C529" s="13"/>
      <c r="D529" s="186" t="s">
        <v>163</v>
      </c>
      <c r="E529" s="187" t="s">
        <v>1</v>
      </c>
      <c r="F529" s="188" t="s">
        <v>528</v>
      </c>
      <c r="G529" s="13"/>
      <c r="H529" s="187" t="s">
        <v>1</v>
      </c>
      <c r="I529" s="189"/>
      <c r="J529" s="13"/>
      <c r="K529" s="13"/>
      <c r="L529" s="185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7" t="s">
        <v>163</v>
      </c>
      <c r="AU529" s="187" t="s">
        <v>86</v>
      </c>
      <c r="AV529" s="13" t="s">
        <v>84</v>
      </c>
      <c r="AW529" s="13" t="s">
        <v>32</v>
      </c>
      <c r="AX529" s="13" t="s">
        <v>76</v>
      </c>
      <c r="AY529" s="187" t="s">
        <v>149</v>
      </c>
    </row>
    <row r="530" s="14" customFormat="1">
      <c r="A530" s="14"/>
      <c r="B530" s="193"/>
      <c r="C530" s="14"/>
      <c r="D530" s="186" t="s">
        <v>163</v>
      </c>
      <c r="E530" s="194" t="s">
        <v>1</v>
      </c>
      <c r="F530" s="195" t="s">
        <v>529</v>
      </c>
      <c r="G530" s="14"/>
      <c r="H530" s="196">
        <v>139.28999999999999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163</v>
      </c>
      <c r="AU530" s="194" t="s">
        <v>86</v>
      </c>
      <c r="AV530" s="14" t="s">
        <v>86</v>
      </c>
      <c r="AW530" s="14" t="s">
        <v>32</v>
      </c>
      <c r="AX530" s="14" t="s">
        <v>76</v>
      </c>
      <c r="AY530" s="194" t="s">
        <v>149</v>
      </c>
    </row>
    <row r="531" s="15" customFormat="1">
      <c r="A531" s="15"/>
      <c r="B531" s="201"/>
      <c r="C531" s="15"/>
      <c r="D531" s="186" t="s">
        <v>163</v>
      </c>
      <c r="E531" s="202" t="s">
        <v>1</v>
      </c>
      <c r="F531" s="203" t="s">
        <v>170</v>
      </c>
      <c r="G531" s="15"/>
      <c r="H531" s="204">
        <v>139.28999999999999</v>
      </c>
      <c r="I531" s="205"/>
      <c r="J531" s="15"/>
      <c r="K531" s="15"/>
      <c r="L531" s="201"/>
      <c r="M531" s="206"/>
      <c r="N531" s="207"/>
      <c r="O531" s="207"/>
      <c r="P531" s="207"/>
      <c r="Q531" s="207"/>
      <c r="R531" s="207"/>
      <c r="S531" s="207"/>
      <c r="T531" s="20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02" t="s">
        <v>163</v>
      </c>
      <c r="AU531" s="202" t="s">
        <v>86</v>
      </c>
      <c r="AV531" s="15" t="s">
        <v>150</v>
      </c>
      <c r="AW531" s="15" t="s">
        <v>32</v>
      </c>
      <c r="AX531" s="15" t="s">
        <v>76</v>
      </c>
      <c r="AY531" s="202" t="s">
        <v>149</v>
      </c>
    </row>
    <row r="532" s="16" customFormat="1">
      <c r="A532" s="16"/>
      <c r="B532" s="209"/>
      <c r="C532" s="16"/>
      <c r="D532" s="186" t="s">
        <v>163</v>
      </c>
      <c r="E532" s="210" t="s">
        <v>1</v>
      </c>
      <c r="F532" s="211" t="s">
        <v>171</v>
      </c>
      <c r="G532" s="16"/>
      <c r="H532" s="212">
        <v>147.09</v>
      </c>
      <c r="I532" s="213"/>
      <c r="J532" s="16"/>
      <c r="K532" s="16"/>
      <c r="L532" s="209"/>
      <c r="M532" s="214"/>
      <c r="N532" s="215"/>
      <c r="O532" s="215"/>
      <c r="P532" s="215"/>
      <c r="Q532" s="215"/>
      <c r="R532" s="215"/>
      <c r="S532" s="215"/>
      <c r="T532" s="2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10" t="s">
        <v>163</v>
      </c>
      <c r="AU532" s="210" t="s">
        <v>86</v>
      </c>
      <c r="AV532" s="16" t="s">
        <v>157</v>
      </c>
      <c r="AW532" s="16" t="s">
        <v>32</v>
      </c>
      <c r="AX532" s="16" t="s">
        <v>84</v>
      </c>
      <c r="AY532" s="210" t="s">
        <v>149</v>
      </c>
    </row>
    <row r="533" s="2" customFormat="1" ht="24.15" customHeight="1">
      <c r="A533" s="38"/>
      <c r="B533" s="171"/>
      <c r="C533" s="217" t="s">
        <v>530</v>
      </c>
      <c r="D533" s="217" t="s">
        <v>273</v>
      </c>
      <c r="E533" s="218" t="s">
        <v>531</v>
      </c>
      <c r="F533" s="219" t="s">
        <v>532</v>
      </c>
      <c r="G533" s="220" t="s">
        <v>227</v>
      </c>
      <c r="H533" s="221">
        <v>153.21899999999999</v>
      </c>
      <c r="I533" s="222"/>
      <c r="J533" s="223">
        <f>ROUND(I533*H533,2)</f>
        <v>0</v>
      </c>
      <c r="K533" s="219" t="s">
        <v>156</v>
      </c>
      <c r="L533" s="224"/>
      <c r="M533" s="225" t="s">
        <v>1</v>
      </c>
      <c r="N533" s="226" t="s">
        <v>41</v>
      </c>
      <c r="O533" s="77"/>
      <c r="P533" s="181">
        <f>O533*H533</f>
        <v>0</v>
      </c>
      <c r="Q533" s="181">
        <v>0.00068000000000000005</v>
      </c>
      <c r="R533" s="181">
        <f>Q533*H533</f>
        <v>0.10418892</v>
      </c>
      <c r="S533" s="181">
        <v>0</v>
      </c>
      <c r="T533" s="18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83" t="s">
        <v>216</v>
      </c>
      <c r="AT533" s="183" t="s">
        <v>273</v>
      </c>
      <c r="AU533" s="183" t="s">
        <v>86</v>
      </c>
      <c r="AY533" s="19" t="s">
        <v>149</v>
      </c>
      <c r="BE533" s="184">
        <f>IF(N533="základní",J533,0)</f>
        <v>0</v>
      </c>
      <c r="BF533" s="184">
        <f>IF(N533="snížená",J533,0)</f>
        <v>0</v>
      </c>
      <c r="BG533" s="184">
        <f>IF(N533="zákl. přenesená",J533,0)</f>
        <v>0</v>
      </c>
      <c r="BH533" s="184">
        <f>IF(N533="sníž. přenesená",J533,0)</f>
        <v>0</v>
      </c>
      <c r="BI533" s="184">
        <f>IF(N533="nulová",J533,0)</f>
        <v>0</v>
      </c>
      <c r="BJ533" s="19" t="s">
        <v>84</v>
      </c>
      <c r="BK533" s="184">
        <f>ROUND(I533*H533,2)</f>
        <v>0</v>
      </c>
      <c r="BL533" s="19" t="s">
        <v>157</v>
      </c>
      <c r="BM533" s="183" t="s">
        <v>533</v>
      </c>
    </row>
    <row r="534" s="13" customFormat="1">
      <c r="A534" s="13"/>
      <c r="B534" s="185"/>
      <c r="C534" s="13"/>
      <c r="D534" s="186" t="s">
        <v>163</v>
      </c>
      <c r="E534" s="187" t="s">
        <v>1</v>
      </c>
      <c r="F534" s="188" t="s">
        <v>279</v>
      </c>
      <c r="G534" s="13"/>
      <c r="H534" s="187" t="s">
        <v>1</v>
      </c>
      <c r="I534" s="189"/>
      <c r="J534" s="13"/>
      <c r="K534" s="13"/>
      <c r="L534" s="185"/>
      <c r="M534" s="190"/>
      <c r="N534" s="191"/>
      <c r="O534" s="191"/>
      <c r="P534" s="191"/>
      <c r="Q534" s="191"/>
      <c r="R534" s="191"/>
      <c r="S534" s="191"/>
      <c r="T534" s="19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87" t="s">
        <v>163</v>
      </c>
      <c r="AU534" s="187" t="s">
        <v>86</v>
      </c>
      <c r="AV534" s="13" t="s">
        <v>84</v>
      </c>
      <c r="AW534" s="13" t="s">
        <v>32</v>
      </c>
      <c r="AX534" s="13" t="s">
        <v>76</v>
      </c>
      <c r="AY534" s="187" t="s">
        <v>149</v>
      </c>
    </row>
    <row r="535" s="14" customFormat="1">
      <c r="A535" s="14"/>
      <c r="B535" s="193"/>
      <c r="C535" s="14"/>
      <c r="D535" s="186" t="s">
        <v>163</v>
      </c>
      <c r="E535" s="194" t="s">
        <v>1</v>
      </c>
      <c r="F535" s="195" t="s">
        <v>534</v>
      </c>
      <c r="G535" s="14"/>
      <c r="H535" s="196">
        <v>153.21899999999999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163</v>
      </c>
      <c r="AU535" s="194" t="s">
        <v>86</v>
      </c>
      <c r="AV535" s="14" t="s">
        <v>86</v>
      </c>
      <c r="AW535" s="14" t="s">
        <v>32</v>
      </c>
      <c r="AX535" s="14" t="s">
        <v>76</v>
      </c>
      <c r="AY535" s="194" t="s">
        <v>149</v>
      </c>
    </row>
    <row r="536" s="15" customFormat="1">
      <c r="A536" s="15"/>
      <c r="B536" s="201"/>
      <c r="C536" s="15"/>
      <c r="D536" s="186" t="s">
        <v>163</v>
      </c>
      <c r="E536" s="202" t="s">
        <v>1</v>
      </c>
      <c r="F536" s="203" t="s">
        <v>170</v>
      </c>
      <c r="G536" s="15"/>
      <c r="H536" s="204">
        <v>153.21899999999999</v>
      </c>
      <c r="I536" s="205"/>
      <c r="J536" s="15"/>
      <c r="K536" s="15"/>
      <c r="L536" s="201"/>
      <c r="M536" s="206"/>
      <c r="N536" s="207"/>
      <c r="O536" s="207"/>
      <c r="P536" s="207"/>
      <c r="Q536" s="207"/>
      <c r="R536" s="207"/>
      <c r="S536" s="207"/>
      <c r="T536" s="20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02" t="s">
        <v>163</v>
      </c>
      <c r="AU536" s="202" t="s">
        <v>86</v>
      </c>
      <c r="AV536" s="15" t="s">
        <v>150</v>
      </c>
      <c r="AW536" s="15" t="s">
        <v>32</v>
      </c>
      <c r="AX536" s="15" t="s">
        <v>76</v>
      </c>
      <c r="AY536" s="202" t="s">
        <v>149</v>
      </c>
    </row>
    <row r="537" s="16" customFormat="1">
      <c r="A537" s="16"/>
      <c r="B537" s="209"/>
      <c r="C537" s="16"/>
      <c r="D537" s="186" t="s">
        <v>163</v>
      </c>
      <c r="E537" s="210" t="s">
        <v>1</v>
      </c>
      <c r="F537" s="211" t="s">
        <v>171</v>
      </c>
      <c r="G537" s="16"/>
      <c r="H537" s="212">
        <v>153.21899999999999</v>
      </c>
      <c r="I537" s="213"/>
      <c r="J537" s="16"/>
      <c r="K537" s="16"/>
      <c r="L537" s="209"/>
      <c r="M537" s="214"/>
      <c r="N537" s="215"/>
      <c r="O537" s="215"/>
      <c r="P537" s="215"/>
      <c r="Q537" s="215"/>
      <c r="R537" s="215"/>
      <c r="S537" s="215"/>
      <c r="T537" s="2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10" t="s">
        <v>163</v>
      </c>
      <c r="AU537" s="210" t="s">
        <v>86</v>
      </c>
      <c r="AV537" s="16" t="s">
        <v>157</v>
      </c>
      <c r="AW537" s="16" t="s">
        <v>32</v>
      </c>
      <c r="AX537" s="16" t="s">
        <v>84</v>
      </c>
      <c r="AY537" s="210" t="s">
        <v>149</v>
      </c>
    </row>
    <row r="538" s="2" customFormat="1" ht="24.15" customHeight="1">
      <c r="A538" s="38"/>
      <c r="B538" s="171"/>
      <c r="C538" s="217" t="s">
        <v>535</v>
      </c>
      <c r="D538" s="217" t="s">
        <v>273</v>
      </c>
      <c r="E538" s="218" t="s">
        <v>536</v>
      </c>
      <c r="F538" s="219" t="s">
        <v>537</v>
      </c>
      <c r="G538" s="220" t="s">
        <v>227</v>
      </c>
      <c r="H538" s="221">
        <v>8.5800000000000001</v>
      </c>
      <c r="I538" s="222"/>
      <c r="J538" s="223">
        <f>ROUND(I538*H538,2)</f>
        <v>0</v>
      </c>
      <c r="K538" s="219" t="s">
        <v>156</v>
      </c>
      <c r="L538" s="224"/>
      <c r="M538" s="225" t="s">
        <v>1</v>
      </c>
      <c r="N538" s="226" t="s">
        <v>41</v>
      </c>
      <c r="O538" s="77"/>
      <c r="P538" s="181">
        <f>O538*H538</f>
        <v>0</v>
      </c>
      <c r="Q538" s="181">
        <v>0.00027999999999999998</v>
      </c>
      <c r="R538" s="181">
        <f>Q538*H538</f>
        <v>0.0024023999999999998</v>
      </c>
      <c r="S538" s="181">
        <v>0</v>
      </c>
      <c r="T538" s="18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83" t="s">
        <v>216</v>
      </c>
      <c r="AT538" s="183" t="s">
        <v>273</v>
      </c>
      <c r="AU538" s="183" t="s">
        <v>86</v>
      </c>
      <c r="AY538" s="19" t="s">
        <v>149</v>
      </c>
      <c r="BE538" s="184">
        <f>IF(N538="základní",J538,0)</f>
        <v>0</v>
      </c>
      <c r="BF538" s="184">
        <f>IF(N538="snížená",J538,0)</f>
        <v>0</v>
      </c>
      <c r="BG538" s="184">
        <f>IF(N538="zákl. přenesená",J538,0)</f>
        <v>0</v>
      </c>
      <c r="BH538" s="184">
        <f>IF(N538="sníž. přenesená",J538,0)</f>
        <v>0</v>
      </c>
      <c r="BI538" s="184">
        <f>IF(N538="nulová",J538,0)</f>
        <v>0</v>
      </c>
      <c r="BJ538" s="19" t="s">
        <v>84</v>
      </c>
      <c r="BK538" s="184">
        <f>ROUND(I538*H538,2)</f>
        <v>0</v>
      </c>
      <c r="BL538" s="19" t="s">
        <v>157</v>
      </c>
      <c r="BM538" s="183" t="s">
        <v>538</v>
      </c>
    </row>
    <row r="539" s="13" customFormat="1">
      <c r="A539" s="13"/>
      <c r="B539" s="185"/>
      <c r="C539" s="13"/>
      <c r="D539" s="186" t="s">
        <v>163</v>
      </c>
      <c r="E539" s="187" t="s">
        <v>1</v>
      </c>
      <c r="F539" s="188" t="s">
        <v>279</v>
      </c>
      <c r="G539" s="13"/>
      <c r="H539" s="187" t="s">
        <v>1</v>
      </c>
      <c r="I539" s="189"/>
      <c r="J539" s="13"/>
      <c r="K539" s="13"/>
      <c r="L539" s="185"/>
      <c r="M539" s="190"/>
      <c r="N539" s="191"/>
      <c r="O539" s="191"/>
      <c r="P539" s="191"/>
      <c r="Q539" s="191"/>
      <c r="R539" s="191"/>
      <c r="S539" s="191"/>
      <c r="T539" s="19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7" t="s">
        <v>163</v>
      </c>
      <c r="AU539" s="187" t="s">
        <v>86</v>
      </c>
      <c r="AV539" s="13" t="s">
        <v>84</v>
      </c>
      <c r="AW539" s="13" t="s">
        <v>32</v>
      </c>
      <c r="AX539" s="13" t="s">
        <v>76</v>
      </c>
      <c r="AY539" s="187" t="s">
        <v>149</v>
      </c>
    </row>
    <row r="540" s="14" customFormat="1">
      <c r="A540" s="14"/>
      <c r="B540" s="193"/>
      <c r="C540" s="14"/>
      <c r="D540" s="186" t="s">
        <v>163</v>
      </c>
      <c r="E540" s="194" t="s">
        <v>1</v>
      </c>
      <c r="F540" s="195" t="s">
        <v>539</v>
      </c>
      <c r="G540" s="14"/>
      <c r="H540" s="196">
        <v>8.5800000000000001</v>
      </c>
      <c r="I540" s="197"/>
      <c r="J540" s="14"/>
      <c r="K540" s="14"/>
      <c r="L540" s="193"/>
      <c r="M540" s="198"/>
      <c r="N540" s="199"/>
      <c r="O540" s="199"/>
      <c r="P540" s="199"/>
      <c r="Q540" s="199"/>
      <c r="R540" s="199"/>
      <c r="S540" s="199"/>
      <c r="T540" s="20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4" t="s">
        <v>163</v>
      </c>
      <c r="AU540" s="194" t="s">
        <v>86</v>
      </c>
      <c r="AV540" s="14" t="s">
        <v>86</v>
      </c>
      <c r="AW540" s="14" t="s">
        <v>32</v>
      </c>
      <c r="AX540" s="14" t="s">
        <v>76</v>
      </c>
      <c r="AY540" s="194" t="s">
        <v>149</v>
      </c>
    </row>
    <row r="541" s="15" customFormat="1">
      <c r="A541" s="15"/>
      <c r="B541" s="201"/>
      <c r="C541" s="15"/>
      <c r="D541" s="186" t="s">
        <v>163</v>
      </c>
      <c r="E541" s="202" t="s">
        <v>1</v>
      </c>
      <c r="F541" s="203" t="s">
        <v>170</v>
      </c>
      <c r="G541" s="15"/>
      <c r="H541" s="204">
        <v>8.5800000000000001</v>
      </c>
      <c r="I541" s="205"/>
      <c r="J541" s="15"/>
      <c r="K541" s="15"/>
      <c r="L541" s="201"/>
      <c r="M541" s="206"/>
      <c r="N541" s="207"/>
      <c r="O541" s="207"/>
      <c r="P541" s="207"/>
      <c r="Q541" s="207"/>
      <c r="R541" s="207"/>
      <c r="S541" s="207"/>
      <c r="T541" s="20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02" t="s">
        <v>163</v>
      </c>
      <c r="AU541" s="202" t="s">
        <v>86</v>
      </c>
      <c r="AV541" s="15" t="s">
        <v>150</v>
      </c>
      <c r="AW541" s="15" t="s">
        <v>32</v>
      </c>
      <c r="AX541" s="15" t="s">
        <v>76</v>
      </c>
      <c r="AY541" s="202" t="s">
        <v>149</v>
      </c>
    </row>
    <row r="542" s="16" customFormat="1">
      <c r="A542" s="16"/>
      <c r="B542" s="209"/>
      <c r="C542" s="16"/>
      <c r="D542" s="186" t="s">
        <v>163</v>
      </c>
      <c r="E542" s="210" t="s">
        <v>1</v>
      </c>
      <c r="F542" s="211" t="s">
        <v>171</v>
      </c>
      <c r="G542" s="16"/>
      <c r="H542" s="212">
        <v>8.5800000000000001</v>
      </c>
      <c r="I542" s="213"/>
      <c r="J542" s="16"/>
      <c r="K542" s="16"/>
      <c r="L542" s="209"/>
      <c r="M542" s="214"/>
      <c r="N542" s="215"/>
      <c r="O542" s="215"/>
      <c r="P542" s="215"/>
      <c r="Q542" s="215"/>
      <c r="R542" s="215"/>
      <c r="S542" s="215"/>
      <c r="T542" s="2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10" t="s">
        <v>163</v>
      </c>
      <c r="AU542" s="210" t="s">
        <v>86</v>
      </c>
      <c r="AV542" s="16" t="s">
        <v>157</v>
      </c>
      <c r="AW542" s="16" t="s">
        <v>32</v>
      </c>
      <c r="AX542" s="16" t="s">
        <v>84</v>
      </c>
      <c r="AY542" s="210" t="s">
        <v>149</v>
      </c>
    </row>
    <row r="543" s="2" customFormat="1" ht="24.15" customHeight="1">
      <c r="A543" s="38"/>
      <c r="B543" s="171"/>
      <c r="C543" s="172" t="s">
        <v>540</v>
      </c>
      <c r="D543" s="172" t="s">
        <v>152</v>
      </c>
      <c r="E543" s="173" t="s">
        <v>541</v>
      </c>
      <c r="F543" s="174" t="s">
        <v>542</v>
      </c>
      <c r="G543" s="175" t="s">
        <v>205</v>
      </c>
      <c r="H543" s="176">
        <v>1149.5709999999999</v>
      </c>
      <c r="I543" s="177"/>
      <c r="J543" s="178">
        <f>ROUND(I543*H543,2)</f>
        <v>0</v>
      </c>
      <c r="K543" s="174" t="s">
        <v>156</v>
      </c>
      <c r="L543" s="39"/>
      <c r="M543" s="179" t="s">
        <v>1</v>
      </c>
      <c r="N543" s="180" t="s">
        <v>41</v>
      </c>
      <c r="O543" s="77"/>
      <c r="P543" s="181">
        <f>O543*H543</f>
        <v>0</v>
      </c>
      <c r="Q543" s="181">
        <v>0.01321</v>
      </c>
      <c r="R543" s="181">
        <f>Q543*H543</f>
        <v>15.185832909999999</v>
      </c>
      <c r="S543" s="181">
        <v>0</v>
      </c>
      <c r="T543" s="18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83" t="s">
        <v>157</v>
      </c>
      <c r="AT543" s="183" t="s">
        <v>152</v>
      </c>
      <c r="AU543" s="183" t="s">
        <v>86</v>
      </c>
      <c r="AY543" s="19" t="s">
        <v>149</v>
      </c>
      <c r="BE543" s="184">
        <f>IF(N543="základní",J543,0)</f>
        <v>0</v>
      </c>
      <c r="BF543" s="184">
        <f>IF(N543="snížená",J543,0)</f>
        <v>0</v>
      </c>
      <c r="BG543" s="184">
        <f>IF(N543="zákl. přenesená",J543,0)</f>
        <v>0</v>
      </c>
      <c r="BH543" s="184">
        <f>IF(N543="sníž. přenesená",J543,0)</f>
        <v>0</v>
      </c>
      <c r="BI543" s="184">
        <f>IF(N543="nulová",J543,0)</f>
        <v>0</v>
      </c>
      <c r="BJ543" s="19" t="s">
        <v>84</v>
      </c>
      <c r="BK543" s="184">
        <f>ROUND(I543*H543,2)</f>
        <v>0</v>
      </c>
      <c r="BL543" s="19" t="s">
        <v>157</v>
      </c>
      <c r="BM543" s="183" t="s">
        <v>543</v>
      </c>
    </row>
    <row r="544" s="2" customFormat="1" ht="24.15" customHeight="1">
      <c r="A544" s="38"/>
      <c r="B544" s="171"/>
      <c r="C544" s="172" t="s">
        <v>544</v>
      </c>
      <c r="D544" s="172" t="s">
        <v>152</v>
      </c>
      <c r="E544" s="173" t="s">
        <v>545</v>
      </c>
      <c r="F544" s="174" t="s">
        <v>546</v>
      </c>
      <c r="G544" s="175" t="s">
        <v>205</v>
      </c>
      <c r="H544" s="176">
        <v>1149.751</v>
      </c>
      <c r="I544" s="177"/>
      <c r="J544" s="178">
        <f>ROUND(I544*H544,2)</f>
        <v>0</v>
      </c>
      <c r="K544" s="174" t="s">
        <v>156</v>
      </c>
      <c r="L544" s="39"/>
      <c r="M544" s="179" t="s">
        <v>1</v>
      </c>
      <c r="N544" s="180" t="s">
        <v>41</v>
      </c>
      <c r="O544" s="77"/>
      <c r="P544" s="181">
        <f>O544*H544</f>
        <v>0</v>
      </c>
      <c r="Q544" s="181">
        <v>0.0033</v>
      </c>
      <c r="R544" s="181">
        <f>Q544*H544</f>
        <v>3.7941783</v>
      </c>
      <c r="S544" s="181">
        <v>0</v>
      </c>
      <c r="T544" s="18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83" t="s">
        <v>157</v>
      </c>
      <c r="AT544" s="183" t="s">
        <v>152</v>
      </c>
      <c r="AU544" s="183" t="s">
        <v>86</v>
      </c>
      <c r="AY544" s="19" t="s">
        <v>149</v>
      </c>
      <c r="BE544" s="184">
        <f>IF(N544="základní",J544,0)</f>
        <v>0</v>
      </c>
      <c r="BF544" s="184">
        <f>IF(N544="snížená",J544,0)</f>
        <v>0</v>
      </c>
      <c r="BG544" s="184">
        <f>IF(N544="zákl. přenesená",J544,0)</f>
        <v>0</v>
      </c>
      <c r="BH544" s="184">
        <f>IF(N544="sníž. přenesená",J544,0)</f>
        <v>0</v>
      </c>
      <c r="BI544" s="184">
        <f>IF(N544="nulová",J544,0)</f>
        <v>0</v>
      </c>
      <c r="BJ544" s="19" t="s">
        <v>84</v>
      </c>
      <c r="BK544" s="184">
        <f>ROUND(I544*H544,2)</f>
        <v>0</v>
      </c>
      <c r="BL544" s="19" t="s">
        <v>157</v>
      </c>
      <c r="BM544" s="183" t="s">
        <v>547</v>
      </c>
    </row>
    <row r="545" s="13" customFormat="1">
      <c r="A545" s="13"/>
      <c r="B545" s="185"/>
      <c r="C545" s="13"/>
      <c r="D545" s="186" t="s">
        <v>163</v>
      </c>
      <c r="E545" s="187" t="s">
        <v>1</v>
      </c>
      <c r="F545" s="188" t="s">
        <v>548</v>
      </c>
      <c r="G545" s="13"/>
      <c r="H545" s="187" t="s">
        <v>1</v>
      </c>
      <c r="I545" s="189"/>
      <c r="J545" s="13"/>
      <c r="K545" s="13"/>
      <c r="L545" s="185"/>
      <c r="M545" s="190"/>
      <c r="N545" s="191"/>
      <c r="O545" s="191"/>
      <c r="P545" s="191"/>
      <c r="Q545" s="191"/>
      <c r="R545" s="191"/>
      <c r="S545" s="191"/>
      <c r="T545" s="19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7" t="s">
        <v>163</v>
      </c>
      <c r="AU545" s="187" t="s">
        <v>86</v>
      </c>
      <c r="AV545" s="13" t="s">
        <v>84</v>
      </c>
      <c r="AW545" s="13" t="s">
        <v>32</v>
      </c>
      <c r="AX545" s="13" t="s">
        <v>76</v>
      </c>
      <c r="AY545" s="187" t="s">
        <v>149</v>
      </c>
    </row>
    <row r="546" s="14" customFormat="1">
      <c r="A546" s="14"/>
      <c r="B546" s="193"/>
      <c r="C546" s="14"/>
      <c r="D546" s="186" t="s">
        <v>163</v>
      </c>
      <c r="E546" s="194" t="s">
        <v>1</v>
      </c>
      <c r="F546" s="195" t="s">
        <v>472</v>
      </c>
      <c r="G546" s="14"/>
      <c r="H546" s="196">
        <v>54.600000000000001</v>
      </c>
      <c r="I546" s="197"/>
      <c r="J546" s="14"/>
      <c r="K546" s="14"/>
      <c r="L546" s="193"/>
      <c r="M546" s="198"/>
      <c r="N546" s="199"/>
      <c r="O546" s="199"/>
      <c r="P546" s="199"/>
      <c r="Q546" s="199"/>
      <c r="R546" s="199"/>
      <c r="S546" s="199"/>
      <c r="T546" s="20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4" t="s">
        <v>163</v>
      </c>
      <c r="AU546" s="194" t="s">
        <v>86</v>
      </c>
      <c r="AV546" s="14" t="s">
        <v>86</v>
      </c>
      <c r="AW546" s="14" t="s">
        <v>32</v>
      </c>
      <c r="AX546" s="14" t="s">
        <v>76</v>
      </c>
      <c r="AY546" s="194" t="s">
        <v>149</v>
      </c>
    </row>
    <row r="547" s="13" customFormat="1">
      <c r="A547" s="13"/>
      <c r="B547" s="185"/>
      <c r="C547" s="13"/>
      <c r="D547" s="186" t="s">
        <v>163</v>
      </c>
      <c r="E547" s="187" t="s">
        <v>1</v>
      </c>
      <c r="F547" s="188" t="s">
        <v>417</v>
      </c>
      <c r="G547" s="13"/>
      <c r="H547" s="187" t="s">
        <v>1</v>
      </c>
      <c r="I547" s="189"/>
      <c r="J547" s="13"/>
      <c r="K547" s="13"/>
      <c r="L547" s="185"/>
      <c r="M547" s="190"/>
      <c r="N547" s="191"/>
      <c r="O547" s="191"/>
      <c r="P547" s="191"/>
      <c r="Q547" s="191"/>
      <c r="R547" s="191"/>
      <c r="S547" s="191"/>
      <c r="T547" s="19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7" t="s">
        <v>163</v>
      </c>
      <c r="AU547" s="187" t="s">
        <v>86</v>
      </c>
      <c r="AV547" s="13" t="s">
        <v>84</v>
      </c>
      <c r="AW547" s="13" t="s">
        <v>32</v>
      </c>
      <c r="AX547" s="13" t="s">
        <v>76</v>
      </c>
      <c r="AY547" s="187" t="s">
        <v>149</v>
      </c>
    </row>
    <row r="548" s="14" customFormat="1">
      <c r="A548" s="14"/>
      <c r="B548" s="193"/>
      <c r="C548" s="14"/>
      <c r="D548" s="186" t="s">
        <v>163</v>
      </c>
      <c r="E548" s="194" t="s">
        <v>1</v>
      </c>
      <c r="F548" s="195" t="s">
        <v>473</v>
      </c>
      <c r="G548" s="14"/>
      <c r="H548" s="196">
        <v>4.5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163</v>
      </c>
      <c r="AU548" s="194" t="s">
        <v>86</v>
      </c>
      <c r="AV548" s="14" t="s">
        <v>86</v>
      </c>
      <c r="AW548" s="14" t="s">
        <v>32</v>
      </c>
      <c r="AX548" s="14" t="s">
        <v>76</v>
      </c>
      <c r="AY548" s="194" t="s">
        <v>149</v>
      </c>
    </row>
    <row r="549" s="13" customFormat="1">
      <c r="A549" s="13"/>
      <c r="B549" s="185"/>
      <c r="C549" s="13"/>
      <c r="D549" s="186" t="s">
        <v>163</v>
      </c>
      <c r="E549" s="187" t="s">
        <v>1</v>
      </c>
      <c r="F549" s="188" t="s">
        <v>549</v>
      </c>
      <c r="G549" s="13"/>
      <c r="H549" s="187" t="s">
        <v>1</v>
      </c>
      <c r="I549" s="189"/>
      <c r="J549" s="13"/>
      <c r="K549" s="13"/>
      <c r="L549" s="185"/>
      <c r="M549" s="190"/>
      <c r="N549" s="191"/>
      <c r="O549" s="191"/>
      <c r="P549" s="191"/>
      <c r="Q549" s="191"/>
      <c r="R549" s="191"/>
      <c r="S549" s="191"/>
      <c r="T549" s="19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7" t="s">
        <v>163</v>
      </c>
      <c r="AU549" s="187" t="s">
        <v>86</v>
      </c>
      <c r="AV549" s="13" t="s">
        <v>84</v>
      </c>
      <c r="AW549" s="13" t="s">
        <v>32</v>
      </c>
      <c r="AX549" s="13" t="s">
        <v>76</v>
      </c>
      <c r="AY549" s="187" t="s">
        <v>149</v>
      </c>
    </row>
    <row r="550" s="13" customFormat="1">
      <c r="A550" s="13"/>
      <c r="B550" s="185"/>
      <c r="C550" s="13"/>
      <c r="D550" s="186" t="s">
        <v>163</v>
      </c>
      <c r="E550" s="187" t="s">
        <v>1</v>
      </c>
      <c r="F550" s="188" t="s">
        <v>176</v>
      </c>
      <c r="G550" s="13"/>
      <c r="H550" s="187" t="s">
        <v>1</v>
      </c>
      <c r="I550" s="189"/>
      <c r="J550" s="13"/>
      <c r="K550" s="13"/>
      <c r="L550" s="185"/>
      <c r="M550" s="190"/>
      <c r="N550" s="191"/>
      <c r="O550" s="191"/>
      <c r="P550" s="191"/>
      <c r="Q550" s="191"/>
      <c r="R550" s="191"/>
      <c r="S550" s="191"/>
      <c r="T550" s="19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87" t="s">
        <v>163</v>
      </c>
      <c r="AU550" s="187" t="s">
        <v>86</v>
      </c>
      <c r="AV550" s="13" t="s">
        <v>84</v>
      </c>
      <c r="AW550" s="13" t="s">
        <v>32</v>
      </c>
      <c r="AX550" s="13" t="s">
        <v>76</v>
      </c>
      <c r="AY550" s="187" t="s">
        <v>149</v>
      </c>
    </row>
    <row r="551" s="14" customFormat="1">
      <c r="A551" s="14"/>
      <c r="B551" s="193"/>
      <c r="C551" s="14"/>
      <c r="D551" s="186" t="s">
        <v>163</v>
      </c>
      <c r="E551" s="194" t="s">
        <v>1</v>
      </c>
      <c r="F551" s="195" t="s">
        <v>484</v>
      </c>
      <c r="G551" s="14"/>
      <c r="H551" s="196">
        <v>543.23099999999999</v>
      </c>
      <c r="I551" s="197"/>
      <c r="J551" s="14"/>
      <c r="K551" s="14"/>
      <c r="L551" s="193"/>
      <c r="M551" s="198"/>
      <c r="N551" s="199"/>
      <c r="O551" s="199"/>
      <c r="P551" s="199"/>
      <c r="Q551" s="199"/>
      <c r="R551" s="199"/>
      <c r="S551" s="199"/>
      <c r="T551" s="20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94" t="s">
        <v>163</v>
      </c>
      <c r="AU551" s="194" t="s">
        <v>86</v>
      </c>
      <c r="AV551" s="14" t="s">
        <v>86</v>
      </c>
      <c r="AW551" s="14" t="s">
        <v>32</v>
      </c>
      <c r="AX551" s="14" t="s">
        <v>76</v>
      </c>
      <c r="AY551" s="194" t="s">
        <v>149</v>
      </c>
    </row>
    <row r="552" s="13" customFormat="1">
      <c r="A552" s="13"/>
      <c r="B552" s="185"/>
      <c r="C552" s="13"/>
      <c r="D552" s="186" t="s">
        <v>163</v>
      </c>
      <c r="E552" s="187" t="s">
        <v>1</v>
      </c>
      <c r="F552" s="188" t="s">
        <v>177</v>
      </c>
      <c r="G552" s="13"/>
      <c r="H552" s="187" t="s">
        <v>1</v>
      </c>
      <c r="I552" s="189"/>
      <c r="J552" s="13"/>
      <c r="K552" s="13"/>
      <c r="L552" s="185"/>
      <c r="M552" s="190"/>
      <c r="N552" s="191"/>
      <c r="O552" s="191"/>
      <c r="P552" s="191"/>
      <c r="Q552" s="191"/>
      <c r="R552" s="191"/>
      <c r="S552" s="191"/>
      <c r="T552" s="19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7" t="s">
        <v>163</v>
      </c>
      <c r="AU552" s="187" t="s">
        <v>86</v>
      </c>
      <c r="AV552" s="13" t="s">
        <v>84</v>
      </c>
      <c r="AW552" s="13" t="s">
        <v>32</v>
      </c>
      <c r="AX552" s="13" t="s">
        <v>76</v>
      </c>
      <c r="AY552" s="187" t="s">
        <v>149</v>
      </c>
    </row>
    <row r="553" s="14" customFormat="1">
      <c r="A553" s="14"/>
      <c r="B553" s="193"/>
      <c r="C553" s="14"/>
      <c r="D553" s="186" t="s">
        <v>163</v>
      </c>
      <c r="E553" s="194" t="s">
        <v>1</v>
      </c>
      <c r="F553" s="195" t="s">
        <v>485</v>
      </c>
      <c r="G553" s="14"/>
      <c r="H553" s="196">
        <v>564.88</v>
      </c>
      <c r="I553" s="197"/>
      <c r="J553" s="14"/>
      <c r="K553" s="14"/>
      <c r="L553" s="193"/>
      <c r="M553" s="198"/>
      <c r="N553" s="199"/>
      <c r="O553" s="199"/>
      <c r="P553" s="199"/>
      <c r="Q553" s="199"/>
      <c r="R553" s="199"/>
      <c r="S553" s="199"/>
      <c r="T553" s="20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4" t="s">
        <v>163</v>
      </c>
      <c r="AU553" s="194" t="s">
        <v>86</v>
      </c>
      <c r="AV553" s="14" t="s">
        <v>86</v>
      </c>
      <c r="AW553" s="14" t="s">
        <v>32</v>
      </c>
      <c r="AX553" s="14" t="s">
        <v>76</v>
      </c>
      <c r="AY553" s="194" t="s">
        <v>149</v>
      </c>
    </row>
    <row r="554" s="13" customFormat="1">
      <c r="A554" s="13"/>
      <c r="B554" s="185"/>
      <c r="C554" s="13"/>
      <c r="D554" s="186" t="s">
        <v>163</v>
      </c>
      <c r="E554" s="187" t="s">
        <v>1</v>
      </c>
      <c r="F554" s="188" t="s">
        <v>486</v>
      </c>
      <c r="G554" s="13"/>
      <c r="H554" s="187" t="s">
        <v>1</v>
      </c>
      <c r="I554" s="189"/>
      <c r="J554" s="13"/>
      <c r="K554" s="13"/>
      <c r="L554" s="185"/>
      <c r="M554" s="190"/>
      <c r="N554" s="191"/>
      <c r="O554" s="191"/>
      <c r="P554" s="191"/>
      <c r="Q554" s="191"/>
      <c r="R554" s="191"/>
      <c r="S554" s="191"/>
      <c r="T554" s="19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7" t="s">
        <v>163</v>
      </c>
      <c r="AU554" s="187" t="s">
        <v>86</v>
      </c>
      <c r="AV554" s="13" t="s">
        <v>84</v>
      </c>
      <c r="AW554" s="13" t="s">
        <v>32</v>
      </c>
      <c r="AX554" s="13" t="s">
        <v>76</v>
      </c>
      <c r="AY554" s="187" t="s">
        <v>149</v>
      </c>
    </row>
    <row r="555" s="13" customFormat="1">
      <c r="A555" s="13"/>
      <c r="B555" s="185"/>
      <c r="C555" s="13"/>
      <c r="D555" s="186" t="s">
        <v>163</v>
      </c>
      <c r="E555" s="187" t="s">
        <v>1</v>
      </c>
      <c r="F555" s="188" t="s">
        <v>176</v>
      </c>
      <c r="G555" s="13"/>
      <c r="H555" s="187" t="s">
        <v>1</v>
      </c>
      <c r="I555" s="189"/>
      <c r="J555" s="13"/>
      <c r="K555" s="13"/>
      <c r="L555" s="185"/>
      <c r="M555" s="190"/>
      <c r="N555" s="191"/>
      <c r="O555" s="191"/>
      <c r="P555" s="191"/>
      <c r="Q555" s="191"/>
      <c r="R555" s="191"/>
      <c r="S555" s="191"/>
      <c r="T555" s="19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7" t="s">
        <v>163</v>
      </c>
      <c r="AU555" s="187" t="s">
        <v>86</v>
      </c>
      <c r="AV555" s="13" t="s">
        <v>84</v>
      </c>
      <c r="AW555" s="13" t="s">
        <v>32</v>
      </c>
      <c r="AX555" s="13" t="s">
        <v>76</v>
      </c>
      <c r="AY555" s="187" t="s">
        <v>149</v>
      </c>
    </row>
    <row r="556" s="14" customFormat="1">
      <c r="A556" s="14"/>
      <c r="B556" s="193"/>
      <c r="C556" s="14"/>
      <c r="D556" s="186" t="s">
        <v>163</v>
      </c>
      <c r="E556" s="194" t="s">
        <v>1</v>
      </c>
      <c r="F556" s="195" t="s">
        <v>487</v>
      </c>
      <c r="G556" s="14"/>
      <c r="H556" s="196">
        <v>-18.785</v>
      </c>
      <c r="I556" s="197"/>
      <c r="J556" s="14"/>
      <c r="K556" s="14"/>
      <c r="L556" s="193"/>
      <c r="M556" s="198"/>
      <c r="N556" s="199"/>
      <c r="O556" s="199"/>
      <c r="P556" s="199"/>
      <c r="Q556" s="199"/>
      <c r="R556" s="199"/>
      <c r="S556" s="199"/>
      <c r="T556" s="20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4" t="s">
        <v>163</v>
      </c>
      <c r="AU556" s="194" t="s">
        <v>86</v>
      </c>
      <c r="AV556" s="14" t="s">
        <v>86</v>
      </c>
      <c r="AW556" s="14" t="s">
        <v>32</v>
      </c>
      <c r="AX556" s="14" t="s">
        <v>76</v>
      </c>
      <c r="AY556" s="194" t="s">
        <v>149</v>
      </c>
    </row>
    <row r="557" s="14" customFormat="1">
      <c r="A557" s="14"/>
      <c r="B557" s="193"/>
      <c r="C557" s="14"/>
      <c r="D557" s="186" t="s">
        <v>163</v>
      </c>
      <c r="E557" s="194" t="s">
        <v>1</v>
      </c>
      <c r="F557" s="195" t="s">
        <v>488</v>
      </c>
      <c r="G557" s="14"/>
      <c r="H557" s="196">
        <v>-16.059999999999999</v>
      </c>
      <c r="I557" s="197"/>
      <c r="J557" s="14"/>
      <c r="K557" s="14"/>
      <c r="L557" s="193"/>
      <c r="M557" s="198"/>
      <c r="N557" s="199"/>
      <c r="O557" s="199"/>
      <c r="P557" s="199"/>
      <c r="Q557" s="199"/>
      <c r="R557" s="199"/>
      <c r="S557" s="199"/>
      <c r="T557" s="20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4" t="s">
        <v>163</v>
      </c>
      <c r="AU557" s="194" t="s">
        <v>86</v>
      </c>
      <c r="AV557" s="14" t="s">
        <v>86</v>
      </c>
      <c r="AW557" s="14" t="s">
        <v>32</v>
      </c>
      <c r="AX557" s="14" t="s">
        <v>76</v>
      </c>
      <c r="AY557" s="194" t="s">
        <v>149</v>
      </c>
    </row>
    <row r="558" s="14" customFormat="1">
      <c r="A558" s="14"/>
      <c r="B558" s="193"/>
      <c r="C558" s="14"/>
      <c r="D558" s="186" t="s">
        <v>163</v>
      </c>
      <c r="E558" s="194" t="s">
        <v>1</v>
      </c>
      <c r="F558" s="195" t="s">
        <v>489</v>
      </c>
      <c r="G558" s="14"/>
      <c r="H558" s="196">
        <v>-4.3200000000000003</v>
      </c>
      <c r="I558" s="197"/>
      <c r="J558" s="14"/>
      <c r="K558" s="14"/>
      <c r="L558" s="193"/>
      <c r="M558" s="198"/>
      <c r="N558" s="199"/>
      <c r="O558" s="199"/>
      <c r="P558" s="199"/>
      <c r="Q558" s="199"/>
      <c r="R558" s="199"/>
      <c r="S558" s="199"/>
      <c r="T558" s="20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194" t="s">
        <v>163</v>
      </c>
      <c r="AU558" s="194" t="s">
        <v>86</v>
      </c>
      <c r="AV558" s="14" t="s">
        <v>86</v>
      </c>
      <c r="AW558" s="14" t="s">
        <v>32</v>
      </c>
      <c r="AX558" s="14" t="s">
        <v>76</v>
      </c>
      <c r="AY558" s="194" t="s">
        <v>149</v>
      </c>
    </row>
    <row r="559" s="14" customFormat="1">
      <c r="A559" s="14"/>
      <c r="B559" s="193"/>
      <c r="C559" s="14"/>
      <c r="D559" s="186" t="s">
        <v>163</v>
      </c>
      <c r="E559" s="194" t="s">
        <v>1</v>
      </c>
      <c r="F559" s="195" t="s">
        <v>490</v>
      </c>
      <c r="G559" s="14"/>
      <c r="H559" s="196">
        <v>-4.8399999999999999</v>
      </c>
      <c r="I559" s="197"/>
      <c r="J559" s="14"/>
      <c r="K559" s="14"/>
      <c r="L559" s="193"/>
      <c r="M559" s="198"/>
      <c r="N559" s="199"/>
      <c r="O559" s="199"/>
      <c r="P559" s="199"/>
      <c r="Q559" s="199"/>
      <c r="R559" s="199"/>
      <c r="S559" s="199"/>
      <c r="T559" s="20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4" t="s">
        <v>163</v>
      </c>
      <c r="AU559" s="194" t="s">
        <v>86</v>
      </c>
      <c r="AV559" s="14" t="s">
        <v>86</v>
      </c>
      <c r="AW559" s="14" t="s">
        <v>32</v>
      </c>
      <c r="AX559" s="14" t="s">
        <v>76</v>
      </c>
      <c r="AY559" s="194" t="s">
        <v>149</v>
      </c>
    </row>
    <row r="560" s="14" customFormat="1">
      <c r="A560" s="14"/>
      <c r="B560" s="193"/>
      <c r="C560" s="14"/>
      <c r="D560" s="186" t="s">
        <v>163</v>
      </c>
      <c r="E560" s="194" t="s">
        <v>1</v>
      </c>
      <c r="F560" s="195" t="s">
        <v>491</v>
      </c>
      <c r="G560" s="14"/>
      <c r="H560" s="196">
        <v>-34.560000000000002</v>
      </c>
      <c r="I560" s="197"/>
      <c r="J560" s="14"/>
      <c r="K560" s="14"/>
      <c r="L560" s="193"/>
      <c r="M560" s="198"/>
      <c r="N560" s="199"/>
      <c r="O560" s="199"/>
      <c r="P560" s="199"/>
      <c r="Q560" s="199"/>
      <c r="R560" s="199"/>
      <c r="S560" s="199"/>
      <c r="T560" s="20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94" t="s">
        <v>163</v>
      </c>
      <c r="AU560" s="194" t="s">
        <v>86</v>
      </c>
      <c r="AV560" s="14" t="s">
        <v>86</v>
      </c>
      <c r="AW560" s="14" t="s">
        <v>32</v>
      </c>
      <c r="AX560" s="14" t="s">
        <v>76</v>
      </c>
      <c r="AY560" s="194" t="s">
        <v>149</v>
      </c>
    </row>
    <row r="561" s="14" customFormat="1">
      <c r="A561" s="14"/>
      <c r="B561" s="193"/>
      <c r="C561" s="14"/>
      <c r="D561" s="186" t="s">
        <v>163</v>
      </c>
      <c r="E561" s="194" t="s">
        <v>1</v>
      </c>
      <c r="F561" s="195" t="s">
        <v>492</v>
      </c>
      <c r="G561" s="14"/>
      <c r="H561" s="196">
        <v>-1.665</v>
      </c>
      <c r="I561" s="197"/>
      <c r="J561" s="14"/>
      <c r="K561" s="14"/>
      <c r="L561" s="193"/>
      <c r="M561" s="198"/>
      <c r="N561" s="199"/>
      <c r="O561" s="199"/>
      <c r="P561" s="199"/>
      <c r="Q561" s="199"/>
      <c r="R561" s="199"/>
      <c r="S561" s="199"/>
      <c r="T561" s="20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4" t="s">
        <v>163</v>
      </c>
      <c r="AU561" s="194" t="s">
        <v>86</v>
      </c>
      <c r="AV561" s="14" t="s">
        <v>86</v>
      </c>
      <c r="AW561" s="14" t="s">
        <v>32</v>
      </c>
      <c r="AX561" s="14" t="s">
        <v>76</v>
      </c>
      <c r="AY561" s="194" t="s">
        <v>149</v>
      </c>
    </row>
    <row r="562" s="14" customFormat="1">
      <c r="A562" s="14"/>
      <c r="B562" s="193"/>
      <c r="C562" s="14"/>
      <c r="D562" s="186" t="s">
        <v>163</v>
      </c>
      <c r="E562" s="194" t="s">
        <v>1</v>
      </c>
      <c r="F562" s="195" t="s">
        <v>493</v>
      </c>
      <c r="G562" s="14"/>
      <c r="H562" s="196">
        <v>-4.125</v>
      </c>
      <c r="I562" s="197"/>
      <c r="J562" s="14"/>
      <c r="K562" s="14"/>
      <c r="L562" s="193"/>
      <c r="M562" s="198"/>
      <c r="N562" s="199"/>
      <c r="O562" s="199"/>
      <c r="P562" s="199"/>
      <c r="Q562" s="199"/>
      <c r="R562" s="199"/>
      <c r="S562" s="199"/>
      <c r="T562" s="20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4" t="s">
        <v>163</v>
      </c>
      <c r="AU562" s="194" t="s">
        <v>86</v>
      </c>
      <c r="AV562" s="14" t="s">
        <v>86</v>
      </c>
      <c r="AW562" s="14" t="s">
        <v>32</v>
      </c>
      <c r="AX562" s="14" t="s">
        <v>76</v>
      </c>
      <c r="AY562" s="194" t="s">
        <v>149</v>
      </c>
    </row>
    <row r="563" s="14" customFormat="1">
      <c r="A563" s="14"/>
      <c r="B563" s="193"/>
      <c r="C563" s="14"/>
      <c r="D563" s="186" t="s">
        <v>163</v>
      </c>
      <c r="E563" s="194" t="s">
        <v>1</v>
      </c>
      <c r="F563" s="195" t="s">
        <v>494</v>
      </c>
      <c r="G563" s="14"/>
      <c r="H563" s="196">
        <v>-2.2000000000000002</v>
      </c>
      <c r="I563" s="197"/>
      <c r="J563" s="14"/>
      <c r="K563" s="14"/>
      <c r="L563" s="193"/>
      <c r="M563" s="198"/>
      <c r="N563" s="199"/>
      <c r="O563" s="199"/>
      <c r="P563" s="199"/>
      <c r="Q563" s="199"/>
      <c r="R563" s="199"/>
      <c r="S563" s="199"/>
      <c r="T563" s="20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4" t="s">
        <v>163</v>
      </c>
      <c r="AU563" s="194" t="s">
        <v>86</v>
      </c>
      <c r="AV563" s="14" t="s">
        <v>86</v>
      </c>
      <c r="AW563" s="14" t="s">
        <v>32</v>
      </c>
      <c r="AX563" s="14" t="s">
        <v>76</v>
      </c>
      <c r="AY563" s="194" t="s">
        <v>149</v>
      </c>
    </row>
    <row r="564" s="14" customFormat="1">
      <c r="A564" s="14"/>
      <c r="B564" s="193"/>
      <c r="C564" s="14"/>
      <c r="D564" s="186" t="s">
        <v>163</v>
      </c>
      <c r="E564" s="194" t="s">
        <v>1</v>
      </c>
      <c r="F564" s="195" t="s">
        <v>495</v>
      </c>
      <c r="G564" s="14"/>
      <c r="H564" s="196">
        <v>-0.35999999999999999</v>
      </c>
      <c r="I564" s="197"/>
      <c r="J564" s="14"/>
      <c r="K564" s="14"/>
      <c r="L564" s="193"/>
      <c r="M564" s="198"/>
      <c r="N564" s="199"/>
      <c r="O564" s="199"/>
      <c r="P564" s="199"/>
      <c r="Q564" s="199"/>
      <c r="R564" s="199"/>
      <c r="S564" s="199"/>
      <c r="T564" s="20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4" t="s">
        <v>163</v>
      </c>
      <c r="AU564" s="194" t="s">
        <v>86</v>
      </c>
      <c r="AV564" s="14" t="s">
        <v>86</v>
      </c>
      <c r="AW564" s="14" t="s">
        <v>32</v>
      </c>
      <c r="AX564" s="14" t="s">
        <v>76</v>
      </c>
      <c r="AY564" s="194" t="s">
        <v>149</v>
      </c>
    </row>
    <row r="565" s="13" customFormat="1">
      <c r="A565" s="13"/>
      <c r="B565" s="185"/>
      <c r="C565" s="13"/>
      <c r="D565" s="186" t="s">
        <v>163</v>
      </c>
      <c r="E565" s="187" t="s">
        <v>1</v>
      </c>
      <c r="F565" s="188" t="s">
        <v>177</v>
      </c>
      <c r="G565" s="13"/>
      <c r="H565" s="187" t="s">
        <v>1</v>
      </c>
      <c r="I565" s="189"/>
      <c r="J565" s="13"/>
      <c r="K565" s="13"/>
      <c r="L565" s="185"/>
      <c r="M565" s="190"/>
      <c r="N565" s="191"/>
      <c r="O565" s="191"/>
      <c r="P565" s="191"/>
      <c r="Q565" s="191"/>
      <c r="R565" s="191"/>
      <c r="S565" s="191"/>
      <c r="T565" s="19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87" t="s">
        <v>163</v>
      </c>
      <c r="AU565" s="187" t="s">
        <v>86</v>
      </c>
      <c r="AV565" s="13" t="s">
        <v>84</v>
      </c>
      <c r="AW565" s="13" t="s">
        <v>32</v>
      </c>
      <c r="AX565" s="13" t="s">
        <v>76</v>
      </c>
      <c r="AY565" s="187" t="s">
        <v>149</v>
      </c>
    </row>
    <row r="566" s="14" customFormat="1">
      <c r="A566" s="14"/>
      <c r="B566" s="193"/>
      <c r="C566" s="14"/>
      <c r="D566" s="186" t="s">
        <v>163</v>
      </c>
      <c r="E566" s="194" t="s">
        <v>1</v>
      </c>
      <c r="F566" s="195" t="s">
        <v>496</v>
      </c>
      <c r="G566" s="14"/>
      <c r="H566" s="196">
        <v>-1.96</v>
      </c>
      <c r="I566" s="197"/>
      <c r="J566" s="14"/>
      <c r="K566" s="14"/>
      <c r="L566" s="193"/>
      <c r="M566" s="198"/>
      <c r="N566" s="199"/>
      <c r="O566" s="199"/>
      <c r="P566" s="199"/>
      <c r="Q566" s="199"/>
      <c r="R566" s="199"/>
      <c r="S566" s="199"/>
      <c r="T566" s="20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94" t="s">
        <v>163</v>
      </c>
      <c r="AU566" s="194" t="s">
        <v>86</v>
      </c>
      <c r="AV566" s="14" t="s">
        <v>86</v>
      </c>
      <c r="AW566" s="14" t="s">
        <v>32</v>
      </c>
      <c r="AX566" s="14" t="s">
        <v>76</v>
      </c>
      <c r="AY566" s="194" t="s">
        <v>149</v>
      </c>
    </row>
    <row r="567" s="14" customFormat="1">
      <c r="A567" s="14"/>
      <c r="B567" s="193"/>
      <c r="C567" s="14"/>
      <c r="D567" s="186" t="s">
        <v>163</v>
      </c>
      <c r="E567" s="194" t="s">
        <v>1</v>
      </c>
      <c r="F567" s="195" t="s">
        <v>497</v>
      </c>
      <c r="G567" s="14"/>
      <c r="H567" s="196">
        <v>-12.6</v>
      </c>
      <c r="I567" s="197"/>
      <c r="J567" s="14"/>
      <c r="K567" s="14"/>
      <c r="L567" s="193"/>
      <c r="M567" s="198"/>
      <c r="N567" s="199"/>
      <c r="O567" s="199"/>
      <c r="P567" s="199"/>
      <c r="Q567" s="199"/>
      <c r="R567" s="199"/>
      <c r="S567" s="199"/>
      <c r="T567" s="20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4" t="s">
        <v>163</v>
      </c>
      <c r="AU567" s="194" t="s">
        <v>86</v>
      </c>
      <c r="AV567" s="14" t="s">
        <v>86</v>
      </c>
      <c r="AW567" s="14" t="s">
        <v>32</v>
      </c>
      <c r="AX567" s="14" t="s">
        <v>76</v>
      </c>
      <c r="AY567" s="194" t="s">
        <v>149</v>
      </c>
    </row>
    <row r="568" s="14" customFormat="1">
      <c r="A568" s="14"/>
      <c r="B568" s="193"/>
      <c r="C568" s="14"/>
      <c r="D568" s="186" t="s">
        <v>163</v>
      </c>
      <c r="E568" s="194" t="s">
        <v>1</v>
      </c>
      <c r="F568" s="195" t="s">
        <v>498</v>
      </c>
      <c r="G568" s="14"/>
      <c r="H568" s="196">
        <v>-2.7000000000000002</v>
      </c>
      <c r="I568" s="197"/>
      <c r="J568" s="14"/>
      <c r="K568" s="14"/>
      <c r="L568" s="193"/>
      <c r="M568" s="198"/>
      <c r="N568" s="199"/>
      <c r="O568" s="199"/>
      <c r="P568" s="199"/>
      <c r="Q568" s="199"/>
      <c r="R568" s="199"/>
      <c r="S568" s="199"/>
      <c r="T568" s="20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94" t="s">
        <v>163</v>
      </c>
      <c r="AU568" s="194" t="s">
        <v>86</v>
      </c>
      <c r="AV568" s="14" t="s">
        <v>86</v>
      </c>
      <c r="AW568" s="14" t="s">
        <v>32</v>
      </c>
      <c r="AX568" s="14" t="s">
        <v>76</v>
      </c>
      <c r="AY568" s="194" t="s">
        <v>149</v>
      </c>
    </row>
    <row r="569" s="14" customFormat="1">
      <c r="A569" s="14"/>
      <c r="B569" s="193"/>
      <c r="C569" s="14"/>
      <c r="D569" s="186" t="s">
        <v>163</v>
      </c>
      <c r="E569" s="194" t="s">
        <v>1</v>
      </c>
      <c r="F569" s="195" t="s">
        <v>499</v>
      </c>
      <c r="G569" s="14"/>
      <c r="H569" s="196">
        <v>-13.65</v>
      </c>
      <c r="I569" s="197"/>
      <c r="J569" s="14"/>
      <c r="K569" s="14"/>
      <c r="L569" s="193"/>
      <c r="M569" s="198"/>
      <c r="N569" s="199"/>
      <c r="O569" s="199"/>
      <c r="P569" s="199"/>
      <c r="Q569" s="199"/>
      <c r="R569" s="199"/>
      <c r="S569" s="199"/>
      <c r="T569" s="20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4" t="s">
        <v>163</v>
      </c>
      <c r="AU569" s="194" t="s">
        <v>86</v>
      </c>
      <c r="AV569" s="14" t="s">
        <v>86</v>
      </c>
      <c r="AW569" s="14" t="s">
        <v>32</v>
      </c>
      <c r="AX569" s="14" t="s">
        <v>76</v>
      </c>
      <c r="AY569" s="194" t="s">
        <v>149</v>
      </c>
    </row>
    <row r="570" s="14" customFormat="1">
      <c r="A570" s="14"/>
      <c r="B570" s="193"/>
      <c r="C570" s="14"/>
      <c r="D570" s="186" t="s">
        <v>163</v>
      </c>
      <c r="E570" s="194" t="s">
        <v>1</v>
      </c>
      <c r="F570" s="195" t="s">
        <v>500</v>
      </c>
      <c r="G570" s="14"/>
      <c r="H570" s="196">
        <v>-3.7989999999999999</v>
      </c>
      <c r="I570" s="197"/>
      <c r="J570" s="14"/>
      <c r="K570" s="14"/>
      <c r="L570" s="193"/>
      <c r="M570" s="198"/>
      <c r="N570" s="199"/>
      <c r="O570" s="199"/>
      <c r="P570" s="199"/>
      <c r="Q570" s="199"/>
      <c r="R570" s="199"/>
      <c r="S570" s="199"/>
      <c r="T570" s="20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4" t="s">
        <v>163</v>
      </c>
      <c r="AU570" s="194" t="s">
        <v>86</v>
      </c>
      <c r="AV570" s="14" t="s">
        <v>86</v>
      </c>
      <c r="AW570" s="14" t="s">
        <v>32</v>
      </c>
      <c r="AX570" s="14" t="s">
        <v>76</v>
      </c>
      <c r="AY570" s="194" t="s">
        <v>149</v>
      </c>
    </row>
    <row r="571" s="15" customFormat="1">
      <c r="A571" s="15"/>
      <c r="B571" s="201"/>
      <c r="C571" s="15"/>
      <c r="D571" s="186" t="s">
        <v>163</v>
      </c>
      <c r="E571" s="202" t="s">
        <v>1</v>
      </c>
      <c r="F571" s="203" t="s">
        <v>170</v>
      </c>
      <c r="G571" s="15"/>
      <c r="H571" s="204">
        <v>1045.5870000000002</v>
      </c>
      <c r="I571" s="205"/>
      <c r="J571" s="15"/>
      <c r="K571" s="15"/>
      <c r="L571" s="201"/>
      <c r="M571" s="206"/>
      <c r="N571" s="207"/>
      <c r="O571" s="207"/>
      <c r="P571" s="207"/>
      <c r="Q571" s="207"/>
      <c r="R571" s="207"/>
      <c r="S571" s="207"/>
      <c r="T571" s="20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02" t="s">
        <v>163</v>
      </c>
      <c r="AU571" s="202" t="s">
        <v>86</v>
      </c>
      <c r="AV571" s="15" t="s">
        <v>150</v>
      </c>
      <c r="AW571" s="15" t="s">
        <v>32</v>
      </c>
      <c r="AX571" s="15" t="s">
        <v>76</v>
      </c>
      <c r="AY571" s="202" t="s">
        <v>149</v>
      </c>
    </row>
    <row r="572" s="13" customFormat="1">
      <c r="A572" s="13"/>
      <c r="B572" s="185"/>
      <c r="C572" s="13"/>
      <c r="D572" s="186" t="s">
        <v>163</v>
      </c>
      <c r="E572" s="187" t="s">
        <v>1</v>
      </c>
      <c r="F572" s="188" t="s">
        <v>510</v>
      </c>
      <c r="G572" s="13"/>
      <c r="H572" s="187" t="s">
        <v>1</v>
      </c>
      <c r="I572" s="189"/>
      <c r="J572" s="13"/>
      <c r="K572" s="13"/>
      <c r="L572" s="185"/>
      <c r="M572" s="190"/>
      <c r="N572" s="191"/>
      <c r="O572" s="191"/>
      <c r="P572" s="191"/>
      <c r="Q572" s="191"/>
      <c r="R572" s="191"/>
      <c r="S572" s="191"/>
      <c r="T572" s="19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87" t="s">
        <v>163</v>
      </c>
      <c r="AU572" s="187" t="s">
        <v>86</v>
      </c>
      <c r="AV572" s="13" t="s">
        <v>84</v>
      </c>
      <c r="AW572" s="13" t="s">
        <v>32</v>
      </c>
      <c r="AX572" s="13" t="s">
        <v>76</v>
      </c>
      <c r="AY572" s="187" t="s">
        <v>149</v>
      </c>
    </row>
    <row r="573" s="14" customFormat="1">
      <c r="A573" s="14"/>
      <c r="B573" s="193"/>
      <c r="C573" s="14"/>
      <c r="D573" s="186" t="s">
        <v>163</v>
      </c>
      <c r="E573" s="194" t="s">
        <v>1</v>
      </c>
      <c r="F573" s="195" t="s">
        <v>550</v>
      </c>
      <c r="G573" s="14"/>
      <c r="H573" s="196">
        <v>104.164</v>
      </c>
      <c r="I573" s="197"/>
      <c r="J573" s="14"/>
      <c r="K573" s="14"/>
      <c r="L573" s="193"/>
      <c r="M573" s="198"/>
      <c r="N573" s="199"/>
      <c r="O573" s="199"/>
      <c r="P573" s="199"/>
      <c r="Q573" s="199"/>
      <c r="R573" s="199"/>
      <c r="S573" s="199"/>
      <c r="T573" s="20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194" t="s">
        <v>163</v>
      </c>
      <c r="AU573" s="194" t="s">
        <v>86</v>
      </c>
      <c r="AV573" s="14" t="s">
        <v>86</v>
      </c>
      <c r="AW573" s="14" t="s">
        <v>32</v>
      </c>
      <c r="AX573" s="14" t="s">
        <v>76</v>
      </c>
      <c r="AY573" s="194" t="s">
        <v>149</v>
      </c>
    </row>
    <row r="574" s="15" customFormat="1">
      <c r="A574" s="15"/>
      <c r="B574" s="201"/>
      <c r="C574" s="15"/>
      <c r="D574" s="186" t="s">
        <v>163</v>
      </c>
      <c r="E574" s="202" t="s">
        <v>1</v>
      </c>
      <c r="F574" s="203" t="s">
        <v>170</v>
      </c>
      <c r="G574" s="15"/>
      <c r="H574" s="204">
        <v>104.164</v>
      </c>
      <c r="I574" s="205"/>
      <c r="J574" s="15"/>
      <c r="K574" s="15"/>
      <c r="L574" s="201"/>
      <c r="M574" s="206"/>
      <c r="N574" s="207"/>
      <c r="O574" s="207"/>
      <c r="P574" s="207"/>
      <c r="Q574" s="207"/>
      <c r="R574" s="207"/>
      <c r="S574" s="207"/>
      <c r="T574" s="20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02" t="s">
        <v>163</v>
      </c>
      <c r="AU574" s="202" t="s">
        <v>86</v>
      </c>
      <c r="AV574" s="15" t="s">
        <v>150</v>
      </c>
      <c r="AW574" s="15" t="s">
        <v>32</v>
      </c>
      <c r="AX574" s="15" t="s">
        <v>76</v>
      </c>
      <c r="AY574" s="202" t="s">
        <v>149</v>
      </c>
    </row>
    <row r="575" s="16" customFormat="1">
      <c r="A575" s="16"/>
      <c r="B575" s="209"/>
      <c r="C575" s="16"/>
      <c r="D575" s="186" t="s">
        <v>163</v>
      </c>
      <c r="E575" s="210" t="s">
        <v>1</v>
      </c>
      <c r="F575" s="211" t="s">
        <v>171</v>
      </c>
      <c r="G575" s="16"/>
      <c r="H575" s="212">
        <v>1149.7510000000002</v>
      </c>
      <c r="I575" s="213"/>
      <c r="J575" s="16"/>
      <c r="K575" s="16"/>
      <c r="L575" s="209"/>
      <c r="M575" s="214"/>
      <c r="N575" s="215"/>
      <c r="O575" s="215"/>
      <c r="P575" s="215"/>
      <c r="Q575" s="215"/>
      <c r="R575" s="215"/>
      <c r="S575" s="215"/>
      <c r="T575" s="2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10" t="s">
        <v>163</v>
      </c>
      <c r="AU575" s="210" t="s">
        <v>86</v>
      </c>
      <c r="AV575" s="16" t="s">
        <v>157</v>
      </c>
      <c r="AW575" s="16" t="s">
        <v>32</v>
      </c>
      <c r="AX575" s="16" t="s">
        <v>84</v>
      </c>
      <c r="AY575" s="210" t="s">
        <v>149</v>
      </c>
    </row>
    <row r="576" s="2" customFormat="1" ht="21.75" customHeight="1">
      <c r="A576" s="38"/>
      <c r="B576" s="171"/>
      <c r="C576" s="172" t="s">
        <v>551</v>
      </c>
      <c r="D576" s="172" t="s">
        <v>152</v>
      </c>
      <c r="E576" s="173" t="s">
        <v>552</v>
      </c>
      <c r="F576" s="174" t="s">
        <v>553</v>
      </c>
      <c r="G576" s="175" t="s">
        <v>205</v>
      </c>
      <c r="H576" s="176">
        <v>243.24799999999999</v>
      </c>
      <c r="I576" s="177"/>
      <c r="J576" s="178">
        <f>ROUND(I576*H576,2)</f>
        <v>0</v>
      </c>
      <c r="K576" s="174" t="s">
        <v>156</v>
      </c>
      <c r="L576" s="39"/>
      <c r="M576" s="179" t="s">
        <v>1</v>
      </c>
      <c r="N576" s="180" t="s">
        <v>41</v>
      </c>
      <c r="O576" s="77"/>
      <c r="P576" s="181">
        <f>O576*H576</f>
        <v>0</v>
      </c>
      <c r="Q576" s="181">
        <v>0</v>
      </c>
      <c r="R576" s="181">
        <f>Q576*H576</f>
        <v>0</v>
      </c>
      <c r="S576" s="181">
        <v>0</v>
      </c>
      <c r="T576" s="18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83" t="s">
        <v>157</v>
      </c>
      <c r="AT576" s="183" t="s">
        <v>152</v>
      </c>
      <c r="AU576" s="183" t="s">
        <v>86</v>
      </c>
      <c r="AY576" s="19" t="s">
        <v>149</v>
      </c>
      <c r="BE576" s="184">
        <f>IF(N576="základní",J576,0)</f>
        <v>0</v>
      </c>
      <c r="BF576" s="184">
        <f>IF(N576="snížená",J576,0)</f>
        <v>0</v>
      </c>
      <c r="BG576" s="184">
        <f>IF(N576="zákl. přenesená",J576,0)</f>
        <v>0</v>
      </c>
      <c r="BH576" s="184">
        <f>IF(N576="sníž. přenesená",J576,0)</f>
        <v>0</v>
      </c>
      <c r="BI576" s="184">
        <f>IF(N576="nulová",J576,0)</f>
        <v>0</v>
      </c>
      <c r="BJ576" s="19" t="s">
        <v>84</v>
      </c>
      <c r="BK576" s="184">
        <f>ROUND(I576*H576,2)</f>
        <v>0</v>
      </c>
      <c r="BL576" s="19" t="s">
        <v>157</v>
      </c>
      <c r="BM576" s="183" t="s">
        <v>554</v>
      </c>
    </row>
    <row r="577" s="13" customFormat="1">
      <c r="A577" s="13"/>
      <c r="B577" s="185"/>
      <c r="C577" s="13"/>
      <c r="D577" s="186" t="s">
        <v>163</v>
      </c>
      <c r="E577" s="187" t="s">
        <v>1</v>
      </c>
      <c r="F577" s="188" t="s">
        <v>555</v>
      </c>
      <c r="G577" s="13"/>
      <c r="H577" s="187" t="s">
        <v>1</v>
      </c>
      <c r="I577" s="189"/>
      <c r="J577" s="13"/>
      <c r="K577" s="13"/>
      <c r="L577" s="185"/>
      <c r="M577" s="190"/>
      <c r="N577" s="191"/>
      <c r="O577" s="191"/>
      <c r="P577" s="191"/>
      <c r="Q577" s="191"/>
      <c r="R577" s="191"/>
      <c r="S577" s="191"/>
      <c r="T577" s="19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87" t="s">
        <v>163</v>
      </c>
      <c r="AU577" s="187" t="s">
        <v>86</v>
      </c>
      <c r="AV577" s="13" t="s">
        <v>84</v>
      </c>
      <c r="AW577" s="13" t="s">
        <v>32</v>
      </c>
      <c r="AX577" s="13" t="s">
        <v>76</v>
      </c>
      <c r="AY577" s="187" t="s">
        <v>149</v>
      </c>
    </row>
    <row r="578" s="13" customFormat="1">
      <c r="A578" s="13"/>
      <c r="B578" s="185"/>
      <c r="C578" s="13"/>
      <c r="D578" s="186" t="s">
        <v>163</v>
      </c>
      <c r="E578" s="187" t="s">
        <v>1</v>
      </c>
      <c r="F578" s="188" t="s">
        <v>176</v>
      </c>
      <c r="G578" s="13"/>
      <c r="H578" s="187" t="s">
        <v>1</v>
      </c>
      <c r="I578" s="189"/>
      <c r="J578" s="13"/>
      <c r="K578" s="13"/>
      <c r="L578" s="185"/>
      <c r="M578" s="190"/>
      <c r="N578" s="191"/>
      <c r="O578" s="191"/>
      <c r="P578" s="191"/>
      <c r="Q578" s="191"/>
      <c r="R578" s="191"/>
      <c r="S578" s="191"/>
      <c r="T578" s="19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7" t="s">
        <v>163</v>
      </c>
      <c r="AU578" s="187" t="s">
        <v>86</v>
      </c>
      <c r="AV578" s="13" t="s">
        <v>84</v>
      </c>
      <c r="AW578" s="13" t="s">
        <v>32</v>
      </c>
      <c r="AX578" s="13" t="s">
        <v>76</v>
      </c>
      <c r="AY578" s="187" t="s">
        <v>149</v>
      </c>
    </row>
    <row r="579" s="14" customFormat="1">
      <c r="A579" s="14"/>
      <c r="B579" s="193"/>
      <c r="C579" s="14"/>
      <c r="D579" s="186" t="s">
        <v>163</v>
      </c>
      <c r="E579" s="194" t="s">
        <v>1</v>
      </c>
      <c r="F579" s="195" t="s">
        <v>556</v>
      </c>
      <c r="G579" s="14"/>
      <c r="H579" s="196">
        <v>18.785</v>
      </c>
      <c r="I579" s="197"/>
      <c r="J579" s="14"/>
      <c r="K579" s="14"/>
      <c r="L579" s="193"/>
      <c r="M579" s="198"/>
      <c r="N579" s="199"/>
      <c r="O579" s="199"/>
      <c r="P579" s="199"/>
      <c r="Q579" s="199"/>
      <c r="R579" s="199"/>
      <c r="S579" s="199"/>
      <c r="T579" s="20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4" t="s">
        <v>163</v>
      </c>
      <c r="AU579" s="194" t="s">
        <v>86</v>
      </c>
      <c r="AV579" s="14" t="s">
        <v>86</v>
      </c>
      <c r="AW579" s="14" t="s">
        <v>32</v>
      </c>
      <c r="AX579" s="14" t="s">
        <v>76</v>
      </c>
      <c r="AY579" s="194" t="s">
        <v>149</v>
      </c>
    </row>
    <row r="580" s="14" customFormat="1">
      <c r="A580" s="14"/>
      <c r="B580" s="193"/>
      <c r="C580" s="14"/>
      <c r="D580" s="186" t="s">
        <v>163</v>
      </c>
      <c r="E580" s="194" t="s">
        <v>1</v>
      </c>
      <c r="F580" s="195" t="s">
        <v>557</v>
      </c>
      <c r="G580" s="14"/>
      <c r="H580" s="196">
        <v>16.059999999999999</v>
      </c>
      <c r="I580" s="197"/>
      <c r="J580" s="14"/>
      <c r="K580" s="14"/>
      <c r="L580" s="193"/>
      <c r="M580" s="198"/>
      <c r="N580" s="199"/>
      <c r="O580" s="199"/>
      <c r="P580" s="199"/>
      <c r="Q580" s="199"/>
      <c r="R580" s="199"/>
      <c r="S580" s="199"/>
      <c r="T580" s="20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4" t="s">
        <v>163</v>
      </c>
      <c r="AU580" s="194" t="s">
        <v>86</v>
      </c>
      <c r="AV580" s="14" t="s">
        <v>86</v>
      </c>
      <c r="AW580" s="14" t="s">
        <v>32</v>
      </c>
      <c r="AX580" s="14" t="s">
        <v>76</v>
      </c>
      <c r="AY580" s="194" t="s">
        <v>149</v>
      </c>
    </row>
    <row r="581" s="14" customFormat="1">
      <c r="A581" s="14"/>
      <c r="B581" s="193"/>
      <c r="C581" s="14"/>
      <c r="D581" s="186" t="s">
        <v>163</v>
      </c>
      <c r="E581" s="194" t="s">
        <v>1</v>
      </c>
      <c r="F581" s="195" t="s">
        <v>558</v>
      </c>
      <c r="G581" s="14"/>
      <c r="H581" s="196">
        <v>4.3200000000000003</v>
      </c>
      <c r="I581" s="197"/>
      <c r="J581" s="14"/>
      <c r="K581" s="14"/>
      <c r="L581" s="193"/>
      <c r="M581" s="198"/>
      <c r="N581" s="199"/>
      <c r="O581" s="199"/>
      <c r="P581" s="199"/>
      <c r="Q581" s="199"/>
      <c r="R581" s="199"/>
      <c r="S581" s="199"/>
      <c r="T581" s="20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4" t="s">
        <v>163</v>
      </c>
      <c r="AU581" s="194" t="s">
        <v>86</v>
      </c>
      <c r="AV581" s="14" t="s">
        <v>86</v>
      </c>
      <c r="AW581" s="14" t="s">
        <v>32</v>
      </c>
      <c r="AX581" s="14" t="s">
        <v>76</v>
      </c>
      <c r="AY581" s="194" t="s">
        <v>149</v>
      </c>
    </row>
    <row r="582" s="14" customFormat="1">
      <c r="A582" s="14"/>
      <c r="B582" s="193"/>
      <c r="C582" s="14"/>
      <c r="D582" s="186" t="s">
        <v>163</v>
      </c>
      <c r="E582" s="194" t="s">
        <v>1</v>
      </c>
      <c r="F582" s="195" t="s">
        <v>559</v>
      </c>
      <c r="G582" s="14"/>
      <c r="H582" s="196">
        <v>4.8399999999999999</v>
      </c>
      <c r="I582" s="197"/>
      <c r="J582" s="14"/>
      <c r="K582" s="14"/>
      <c r="L582" s="193"/>
      <c r="M582" s="198"/>
      <c r="N582" s="199"/>
      <c r="O582" s="199"/>
      <c r="P582" s="199"/>
      <c r="Q582" s="199"/>
      <c r="R582" s="199"/>
      <c r="S582" s="199"/>
      <c r="T582" s="20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94" t="s">
        <v>163</v>
      </c>
      <c r="AU582" s="194" t="s">
        <v>86</v>
      </c>
      <c r="AV582" s="14" t="s">
        <v>86</v>
      </c>
      <c r="AW582" s="14" t="s">
        <v>32</v>
      </c>
      <c r="AX582" s="14" t="s">
        <v>76</v>
      </c>
      <c r="AY582" s="194" t="s">
        <v>149</v>
      </c>
    </row>
    <row r="583" s="14" customFormat="1">
      <c r="A583" s="14"/>
      <c r="B583" s="193"/>
      <c r="C583" s="14"/>
      <c r="D583" s="186" t="s">
        <v>163</v>
      </c>
      <c r="E583" s="194" t="s">
        <v>1</v>
      </c>
      <c r="F583" s="195" t="s">
        <v>560</v>
      </c>
      <c r="G583" s="14"/>
      <c r="H583" s="196">
        <v>34.560000000000002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163</v>
      </c>
      <c r="AU583" s="194" t="s">
        <v>86</v>
      </c>
      <c r="AV583" s="14" t="s">
        <v>86</v>
      </c>
      <c r="AW583" s="14" t="s">
        <v>32</v>
      </c>
      <c r="AX583" s="14" t="s">
        <v>76</v>
      </c>
      <c r="AY583" s="194" t="s">
        <v>149</v>
      </c>
    </row>
    <row r="584" s="14" customFormat="1">
      <c r="A584" s="14"/>
      <c r="B584" s="193"/>
      <c r="C584" s="14"/>
      <c r="D584" s="186" t="s">
        <v>163</v>
      </c>
      <c r="E584" s="194" t="s">
        <v>1</v>
      </c>
      <c r="F584" s="195" t="s">
        <v>561</v>
      </c>
      <c r="G584" s="14"/>
      <c r="H584" s="196">
        <v>1.665</v>
      </c>
      <c r="I584" s="197"/>
      <c r="J584" s="14"/>
      <c r="K584" s="14"/>
      <c r="L584" s="193"/>
      <c r="M584" s="198"/>
      <c r="N584" s="199"/>
      <c r="O584" s="199"/>
      <c r="P584" s="199"/>
      <c r="Q584" s="199"/>
      <c r="R584" s="199"/>
      <c r="S584" s="199"/>
      <c r="T584" s="20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4" t="s">
        <v>163</v>
      </c>
      <c r="AU584" s="194" t="s">
        <v>86</v>
      </c>
      <c r="AV584" s="14" t="s">
        <v>86</v>
      </c>
      <c r="AW584" s="14" t="s">
        <v>32</v>
      </c>
      <c r="AX584" s="14" t="s">
        <v>76</v>
      </c>
      <c r="AY584" s="194" t="s">
        <v>149</v>
      </c>
    </row>
    <row r="585" s="14" customFormat="1">
      <c r="A585" s="14"/>
      <c r="B585" s="193"/>
      <c r="C585" s="14"/>
      <c r="D585" s="186" t="s">
        <v>163</v>
      </c>
      <c r="E585" s="194" t="s">
        <v>1</v>
      </c>
      <c r="F585" s="195" t="s">
        <v>562</v>
      </c>
      <c r="G585" s="14"/>
      <c r="H585" s="196">
        <v>4.125</v>
      </c>
      <c r="I585" s="197"/>
      <c r="J585" s="14"/>
      <c r="K585" s="14"/>
      <c r="L585" s="193"/>
      <c r="M585" s="198"/>
      <c r="N585" s="199"/>
      <c r="O585" s="199"/>
      <c r="P585" s="199"/>
      <c r="Q585" s="199"/>
      <c r="R585" s="199"/>
      <c r="S585" s="199"/>
      <c r="T585" s="20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4" t="s">
        <v>163</v>
      </c>
      <c r="AU585" s="194" t="s">
        <v>86</v>
      </c>
      <c r="AV585" s="14" t="s">
        <v>86</v>
      </c>
      <c r="AW585" s="14" t="s">
        <v>32</v>
      </c>
      <c r="AX585" s="14" t="s">
        <v>76</v>
      </c>
      <c r="AY585" s="194" t="s">
        <v>149</v>
      </c>
    </row>
    <row r="586" s="14" customFormat="1">
      <c r="A586" s="14"/>
      <c r="B586" s="193"/>
      <c r="C586" s="14"/>
      <c r="D586" s="186" t="s">
        <v>163</v>
      </c>
      <c r="E586" s="194" t="s">
        <v>1</v>
      </c>
      <c r="F586" s="195" t="s">
        <v>563</v>
      </c>
      <c r="G586" s="14"/>
      <c r="H586" s="196">
        <v>2.2000000000000002</v>
      </c>
      <c r="I586" s="197"/>
      <c r="J586" s="14"/>
      <c r="K586" s="14"/>
      <c r="L586" s="193"/>
      <c r="M586" s="198"/>
      <c r="N586" s="199"/>
      <c r="O586" s="199"/>
      <c r="P586" s="199"/>
      <c r="Q586" s="199"/>
      <c r="R586" s="199"/>
      <c r="S586" s="199"/>
      <c r="T586" s="20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4" t="s">
        <v>163</v>
      </c>
      <c r="AU586" s="194" t="s">
        <v>86</v>
      </c>
      <c r="AV586" s="14" t="s">
        <v>86</v>
      </c>
      <c r="AW586" s="14" t="s">
        <v>32</v>
      </c>
      <c r="AX586" s="14" t="s">
        <v>76</v>
      </c>
      <c r="AY586" s="194" t="s">
        <v>149</v>
      </c>
    </row>
    <row r="587" s="14" customFormat="1">
      <c r="A587" s="14"/>
      <c r="B587" s="193"/>
      <c r="C587" s="14"/>
      <c r="D587" s="186" t="s">
        <v>163</v>
      </c>
      <c r="E587" s="194" t="s">
        <v>1</v>
      </c>
      <c r="F587" s="195" t="s">
        <v>564</v>
      </c>
      <c r="G587" s="14"/>
      <c r="H587" s="196">
        <v>0.35999999999999999</v>
      </c>
      <c r="I587" s="197"/>
      <c r="J587" s="14"/>
      <c r="K587" s="14"/>
      <c r="L587" s="193"/>
      <c r="M587" s="198"/>
      <c r="N587" s="199"/>
      <c r="O587" s="199"/>
      <c r="P587" s="199"/>
      <c r="Q587" s="199"/>
      <c r="R587" s="199"/>
      <c r="S587" s="199"/>
      <c r="T587" s="20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4" t="s">
        <v>163</v>
      </c>
      <c r="AU587" s="194" t="s">
        <v>86</v>
      </c>
      <c r="AV587" s="14" t="s">
        <v>86</v>
      </c>
      <c r="AW587" s="14" t="s">
        <v>32</v>
      </c>
      <c r="AX587" s="14" t="s">
        <v>76</v>
      </c>
      <c r="AY587" s="194" t="s">
        <v>149</v>
      </c>
    </row>
    <row r="588" s="13" customFormat="1">
      <c r="A588" s="13"/>
      <c r="B588" s="185"/>
      <c r="C588" s="13"/>
      <c r="D588" s="186" t="s">
        <v>163</v>
      </c>
      <c r="E588" s="187" t="s">
        <v>1</v>
      </c>
      <c r="F588" s="188" t="s">
        <v>177</v>
      </c>
      <c r="G588" s="13"/>
      <c r="H588" s="187" t="s">
        <v>1</v>
      </c>
      <c r="I588" s="189"/>
      <c r="J588" s="13"/>
      <c r="K588" s="13"/>
      <c r="L588" s="185"/>
      <c r="M588" s="190"/>
      <c r="N588" s="191"/>
      <c r="O588" s="191"/>
      <c r="P588" s="191"/>
      <c r="Q588" s="191"/>
      <c r="R588" s="191"/>
      <c r="S588" s="191"/>
      <c r="T588" s="19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7" t="s">
        <v>163</v>
      </c>
      <c r="AU588" s="187" t="s">
        <v>86</v>
      </c>
      <c r="AV588" s="13" t="s">
        <v>84</v>
      </c>
      <c r="AW588" s="13" t="s">
        <v>32</v>
      </c>
      <c r="AX588" s="13" t="s">
        <v>76</v>
      </c>
      <c r="AY588" s="187" t="s">
        <v>149</v>
      </c>
    </row>
    <row r="589" s="14" customFormat="1">
      <c r="A589" s="14"/>
      <c r="B589" s="193"/>
      <c r="C589" s="14"/>
      <c r="D589" s="186" t="s">
        <v>163</v>
      </c>
      <c r="E589" s="194" t="s">
        <v>1</v>
      </c>
      <c r="F589" s="195" t="s">
        <v>565</v>
      </c>
      <c r="G589" s="14"/>
      <c r="H589" s="196">
        <v>1.96</v>
      </c>
      <c r="I589" s="197"/>
      <c r="J589" s="14"/>
      <c r="K589" s="14"/>
      <c r="L589" s="193"/>
      <c r="M589" s="198"/>
      <c r="N589" s="199"/>
      <c r="O589" s="199"/>
      <c r="P589" s="199"/>
      <c r="Q589" s="199"/>
      <c r="R589" s="199"/>
      <c r="S589" s="199"/>
      <c r="T589" s="20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4" t="s">
        <v>163</v>
      </c>
      <c r="AU589" s="194" t="s">
        <v>86</v>
      </c>
      <c r="AV589" s="14" t="s">
        <v>86</v>
      </c>
      <c r="AW589" s="14" t="s">
        <v>32</v>
      </c>
      <c r="AX589" s="14" t="s">
        <v>76</v>
      </c>
      <c r="AY589" s="194" t="s">
        <v>149</v>
      </c>
    </row>
    <row r="590" s="14" customFormat="1">
      <c r="A590" s="14"/>
      <c r="B590" s="193"/>
      <c r="C590" s="14"/>
      <c r="D590" s="186" t="s">
        <v>163</v>
      </c>
      <c r="E590" s="194" t="s">
        <v>1</v>
      </c>
      <c r="F590" s="195" t="s">
        <v>566</v>
      </c>
      <c r="G590" s="14"/>
      <c r="H590" s="196">
        <v>12.6</v>
      </c>
      <c r="I590" s="197"/>
      <c r="J590" s="14"/>
      <c r="K590" s="14"/>
      <c r="L590" s="193"/>
      <c r="M590" s="198"/>
      <c r="N590" s="199"/>
      <c r="O590" s="199"/>
      <c r="P590" s="199"/>
      <c r="Q590" s="199"/>
      <c r="R590" s="199"/>
      <c r="S590" s="199"/>
      <c r="T590" s="20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4" t="s">
        <v>163</v>
      </c>
      <c r="AU590" s="194" t="s">
        <v>86</v>
      </c>
      <c r="AV590" s="14" t="s">
        <v>86</v>
      </c>
      <c r="AW590" s="14" t="s">
        <v>32</v>
      </c>
      <c r="AX590" s="14" t="s">
        <v>76</v>
      </c>
      <c r="AY590" s="194" t="s">
        <v>149</v>
      </c>
    </row>
    <row r="591" s="14" customFormat="1">
      <c r="A591" s="14"/>
      <c r="B591" s="193"/>
      <c r="C591" s="14"/>
      <c r="D591" s="186" t="s">
        <v>163</v>
      </c>
      <c r="E591" s="194" t="s">
        <v>1</v>
      </c>
      <c r="F591" s="195" t="s">
        <v>567</v>
      </c>
      <c r="G591" s="14"/>
      <c r="H591" s="196">
        <v>2.7000000000000002</v>
      </c>
      <c r="I591" s="197"/>
      <c r="J591" s="14"/>
      <c r="K591" s="14"/>
      <c r="L591" s="193"/>
      <c r="M591" s="198"/>
      <c r="N591" s="199"/>
      <c r="O591" s="199"/>
      <c r="P591" s="199"/>
      <c r="Q591" s="199"/>
      <c r="R591" s="199"/>
      <c r="S591" s="199"/>
      <c r="T591" s="20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4" t="s">
        <v>163</v>
      </c>
      <c r="AU591" s="194" t="s">
        <v>86</v>
      </c>
      <c r="AV591" s="14" t="s">
        <v>86</v>
      </c>
      <c r="AW591" s="14" t="s">
        <v>32</v>
      </c>
      <c r="AX591" s="14" t="s">
        <v>76</v>
      </c>
      <c r="AY591" s="194" t="s">
        <v>149</v>
      </c>
    </row>
    <row r="592" s="14" customFormat="1">
      <c r="A592" s="14"/>
      <c r="B592" s="193"/>
      <c r="C592" s="14"/>
      <c r="D592" s="186" t="s">
        <v>163</v>
      </c>
      <c r="E592" s="194" t="s">
        <v>1</v>
      </c>
      <c r="F592" s="195" t="s">
        <v>568</v>
      </c>
      <c r="G592" s="14"/>
      <c r="H592" s="196">
        <v>13.65</v>
      </c>
      <c r="I592" s="197"/>
      <c r="J592" s="14"/>
      <c r="K592" s="14"/>
      <c r="L592" s="193"/>
      <c r="M592" s="198"/>
      <c r="N592" s="199"/>
      <c r="O592" s="199"/>
      <c r="P592" s="199"/>
      <c r="Q592" s="199"/>
      <c r="R592" s="199"/>
      <c r="S592" s="199"/>
      <c r="T592" s="20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94" t="s">
        <v>163</v>
      </c>
      <c r="AU592" s="194" t="s">
        <v>86</v>
      </c>
      <c r="AV592" s="14" t="s">
        <v>86</v>
      </c>
      <c r="AW592" s="14" t="s">
        <v>32</v>
      </c>
      <c r="AX592" s="14" t="s">
        <v>76</v>
      </c>
      <c r="AY592" s="194" t="s">
        <v>149</v>
      </c>
    </row>
    <row r="593" s="14" customFormat="1">
      <c r="A593" s="14"/>
      <c r="B593" s="193"/>
      <c r="C593" s="14"/>
      <c r="D593" s="186" t="s">
        <v>163</v>
      </c>
      <c r="E593" s="194" t="s">
        <v>1</v>
      </c>
      <c r="F593" s="195" t="s">
        <v>569</v>
      </c>
      <c r="G593" s="14"/>
      <c r="H593" s="196">
        <v>3.7989999999999999</v>
      </c>
      <c r="I593" s="197"/>
      <c r="J593" s="14"/>
      <c r="K593" s="14"/>
      <c r="L593" s="193"/>
      <c r="M593" s="198"/>
      <c r="N593" s="199"/>
      <c r="O593" s="199"/>
      <c r="P593" s="199"/>
      <c r="Q593" s="199"/>
      <c r="R593" s="199"/>
      <c r="S593" s="199"/>
      <c r="T593" s="20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4" t="s">
        <v>163</v>
      </c>
      <c r="AU593" s="194" t="s">
        <v>86</v>
      </c>
      <c r="AV593" s="14" t="s">
        <v>86</v>
      </c>
      <c r="AW593" s="14" t="s">
        <v>32</v>
      </c>
      <c r="AX593" s="14" t="s">
        <v>76</v>
      </c>
      <c r="AY593" s="194" t="s">
        <v>149</v>
      </c>
    </row>
    <row r="594" s="15" customFormat="1">
      <c r="A594" s="15"/>
      <c r="B594" s="201"/>
      <c r="C594" s="15"/>
      <c r="D594" s="186" t="s">
        <v>163</v>
      </c>
      <c r="E594" s="202" t="s">
        <v>1</v>
      </c>
      <c r="F594" s="203" t="s">
        <v>170</v>
      </c>
      <c r="G594" s="15"/>
      <c r="H594" s="204">
        <v>121.62400000000001</v>
      </c>
      <c r="I594" s="205"/>
      <c r="J594" s="15"/>
      <c r="K594" s="15"/>
      <c r="L594" s="201"/>
      <c r="M594" s="206"/>
      <c r="N594" s="207"/>
      <c r="O594" s="207"/>
      <c r="P594" s="207"/>
      <c r="Q594" s="207"/>
      <c r="R594" s="207"/>
      <c r="S594" s="207"/>
      <c r="T594" s="20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02" t="s">
        <v>163</v>
      </c>
      <c r="AU594" s="202" t="s">
        <v>86</v>
      </c>
      <c r="AV594" s="15" t="s">
        <v>150</v>
      </c>
      <c r="AW594" s="15" t="s">
        <v>32</v>
      </c>
      <c r="AX594" s="15" t="s">
        <v>76</v>
      </c>
      <c r="AY594" s="202" t="s">
        <v>149</v>
      </c>
    </row>
    <row r="595" s="13" customFormat="1">
      <c r="A595" s="13"/>
      <c r="B595" s="185"/>
      <c r="C595" s="13"/>
      <c r="D595" s="186" t="s">
        <v>163</v>
      </c>
      <c r="E595" s="187" t="s">
        <v>1</v>
      </c>
      <c r="F595" s="188" t="s">
        <v>460</v>
      </c>
      <c r="G595" s="13"/>
      <c r="H595" s="187" t="s">
        <v>1</v>
      </c>
      <c r="I595" s="189"/>
      <c r="J595" s="13"/>
      <c r="K595" s="13"/>
      <c r="L595" s="185"/>
      <c r="M595" s="190"/>
      <c r="N595" s="191"/>
      <c r="O595" s="191"/>
      <c r="P595" s="191"/>
      <c r="Q595" s="191"/>
      <c r="R595" s="191"/>
      <c r="S595" s="191"/>
      <c r="T595" s="19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87" t="s">
        <v>163</v>
      </c>
      <c r="AU595" s="187" t="s">
        <v>86</v>
      </c>
      <c r="AV595" s="13" t="s">
        <v>84</v>
      </c>
      <c r="AW595" s="13" t="s">
        <v>32</v>
      </c>
      <c r="AX595" s="13" t="s">
        <v>76</v>
      </c>
      <c r="AY595" s="187" t="s">
        <v>149</v>
      </c>
    </row>
    <row r="596" s="14" customFormat="1">
      <c r="A596" s="14"/>
      <c r="B596" s="193"/>
      <c r="C596" s="14"/>
      <c r="D596" s="186" t="s">
        <v>163</v>
      </c>
      <c r="E596" s="194" t="s">
        <v>1</v>
      </c>
      <c r="F596" s="195" t="s">
        <v>570</v>
      </c>
      <c r="G596" s="14"/>
      <c r="H596" s="196">
        <v>121.624</v>
      </c>
      <c r="I596" s="197"/>
      <c r="J596" s="14"/>
      <c r="K596" s="14"/>
      <c r="L596" s="193"/>
      <c r="M596" s="198"/>
      <c r="N596" s="199"/>
      <c r="O596" s="199"/>
      <c r="P596" s="199"/>
      <c r="Q596" s="199"/>
      <c r="R596" s="199"/>
      <c r="S596" s="199"/>
      <c r="T596" s="20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94" t="s">
        <v>163</v>
      </c>
      <c r="AU596" s="194" t="s">
        <v>86</v>
      </c>
      <c r="AV596" s="14" t="s">
        <v>86</v>
      </c>
      <c r="AW596" s="14" t="s">
        <v>32</v>
      </c>
      <c r="AX596" s="14" t="s">
        <v>76</v>
      </c>
      <c r="AY596" s="194" t="s">
        <v>149</v>
      </c>
    </row>
    <row r="597" s="15" customFormat="1">
      <c r="A597" s="15"/>
      <c r="B597" s="201"/>
      <c r="C597" s="15"/>
      <c r="D597" s="186" t="s">
        <v>163</v>
      </c>
      <c r="E597" s="202" t="s">
        <v>1</v>
      </c>
      <c r="F597" s="203" t="s">
        <v>170</v>
      </c>
      <c r="G597" s="15"/>
      <c r="H597" s="204">
        <v>121.624</v>
      </c>
      <c r="I597" s="205"/>
      <c r="J597" s="15"/>
      <c r="K597" s="15"/>
      <c r="L597" s="201"/>
      <c r="M597" s="206"/>
      <c r="N597" s="207"/>
      <c r="O597" s="207"/>
      <c r="P597" s="207"/>
      <c r="Q597" s="207"/>
      <c r="R597" s="207"/>
      <c r="S597" s="207"/>
      <c r="T597" s="20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02" t="s">
        <v>163</v>
      </c>
      <c r="AU597" s="202" t="s">
        <v>86</v>
      </c>
      <c r="AV597" s="15" t="s">
        <v>150</v>
      </c>
      <c r="AW597" s="15" t="s">
        <v>32</v>
      </c>
      <c r="AX597" s="15" t="s">
        <v>76</v>
      </c>
      <c r="AY597" s="202" t="s">
        <v>149</v>
      </c>
    </row>
    <row r="598" s="16" customFormat="1">
      <c r="A598" s="16"/>
      <c r="B598" s="209"/>
      <c r="C598" s="16"/>
      <c r="D598" s="186" t="s">
        <v>163</v>
      </c>
      <c r="E598" s="210" t="s">
        <v>1</v>
      </c>
      <c r="F598" s="211" t="s">
        <v>171</v>
      </c>
      <c r="G598" s="16"/>
      <c r="H598" s="212">
        <v>243.24799999999999</v>
      </c>
      <c r="I598" s="213"/>
      <c r="J598" s="16"/>
      <c r="K598" s="16"/>
      <c r="L598" s="209"/>
      <c r="M598" s="214"/>
      <c r="N598" s="215"/>
      <c r="O598" s="215"/>
      <c r="P598" s="215"/>
      <c r="Q598" s="215"/>
      <c r="R598" s="215"/>
      <c r="S598" s="215"/>
      <c r="T598" s="2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10" t="s">
        <v>163</v>
      </c>
      <c r="AU598" s="210" t="s">
        <v>86</v>
      </c>
      <c r="AV598" s="16" t="s">
        <v>157</v>
      </c>
      <c r="AW598" s="16" t="s">
        <v>32</v>
      </c>
      <c r="AX598" s="16" t="s">
        <v>84</v>
      </c>
      <c r="AY598" s="210" t="s">
        <v>149</v>
      </c>
    </row>
    <row r="599" s="2" customFormat="1" ht="33" customHeight="1">
      <c r="A599" s="38"/>
      <c r="B599" s="171"/>
      <c r="C599" s="172" t="s">
        <v>571</v>
      </c>
      <c r="D599" s="172" t="s">
        <v>152</v>
      </c>
      <c r="E599" s="173" t="s">
        <v>572</v>
      </c>
      <c r="F599" s="174" t="s">
        <v>573</v>
      </c>
      <c r="G599" s="175" t="s">
        <v>161</v>
      </c>
      <c r="H599" s="176">
        <v>5.0519999999999996</v>
      </c>
      <c r="I599" s="177"/>
      <c r="J599" s="178">
        <f>ROUND(I599*H599,2)</f>
        <v>0</v>
      </c>
      <c r="K599" s="174" t="s">
        <v>156</v>
      </c>
      <c r="L599" s="39"/>
      <c r="M599" s="179" t="s">
        <v>1</v>
      </c>
      <c r="N599" s="180" t="s">
        <v>41</v>
      </c>
      <c r="O599" s="77"/>
      <c r="P599" s="181">
        <f>O599*H599</f>
        <v>0</v>
      </c>
      <c r="Q599" s="181">
        <v>2.3010199999999998</v>
      </c>
      <c r="R599" s="181">
        <f>Q599*H599</f>
        <v>11.624753039999998</v>
      </c>
      <c r="S599" s="181">
        <v>0</v>
      </c>
      <c r="T599" s="18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83" t="s">
        <v>157</v>
      </c>
      <c r="AT599" s="183" t="s">
        <v>152</v>
      </c>
      <c r="AU599" s="183" t="s">
        <v>86</v>
      </c>
      <c r="AY599" s="19" t="s">
        <v>149</v>
      </c>
      <c r="BE599" s="184">
        <f>IF(N599="základní",J599,0)</f>
        <v>0</v>
      </c>
      <c r="BF599" s="184">
        <f>IF(N599="snížená",J599,0)</f>
        <v>0</v>
      </c>
      <c r="BG599" s="184">
        <f>IF(N599="zákl. přenesená",J599,0)</f>
        <v>0</v>
      </c>
      <c r="BH599" s="184">
        <f>IF(N599="sníž. přenesená",J599,0)</f>
        <v>0</v>
      </c>
      <c r="BI599" s="184">
        <f>IF(N599="nulová",J599,0)</f>
        <v>0</v>
      </c>
      <c r="BJ599" s="19" t="s">
        <v>84</v>
      </c>
      <c r="BK599" s="184">
        <f>ROUND(I599*H599,2)</f>
        <v>0</v>
      </c>
      <c r="BL599" s="19" t="s">
        <v>157</v>
      </c>
      <c r="BM599" s="183" t="s">
        <v>574</v>
      </c>
    </row>
    <row r="600" s="13" customFormat="1">
      <c r="A600" s="13"/>
      <c r="B600" s="185"/>
      <c r="C600" s="13"/>
      <c r="D600" s="186" t="s">
        <v>163</v>
      </c>
      <c r="E600" s="187" t="s">
        <v>1</v>
      </c>
      <c r="F600" s="188" t="s">
        <v>575</v>
      </c>
      <c r="G600" s="13"/>
      <c r="H600" s="187" t="s">
        <v>1</v>
      </c>
      <c r="I600" s="189"/>
      <c r="J600" s="13"/>
      <c r="K600" s="13"/>
      <c r="L600" s="185"/>
      <c r="M600" s="190"/>
      <c r="N600" s="191"/>
      <c r="O600" s="191"/>
      <c r="P600" s="191"/>
      <c r="Q600" s="191"/>
      <c r="R600" s="191"/>
      <c r="S600" s="191"/>
      <c r="T600" s="19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7" t="s">
        <v>163</v>
      </c>
      <c r="AU600" s="187" t="s">
        <v>86</v>
      </c>
      <c r="AV600" s="13" t="s">
        <v>84</v>
      </c>
      <c r="AW600" s="13" t="s">
        <v>32</v>
      </c>
      <c r="AX600" s="13" t="s">
        <v>76</v>
      </c>
      <c r="AY600" s="187" t="s">
        <v>149</v>
      </c>
    </row>
    <row r="601" s="14" customFormat="1">
      <c r="A601" s="14"/>
      <c r="B601" s="193"/>
      <c r="C601" s="14"/>
      <c r="D601" s="186" t="s">
        <v>163</v>
      </c>
      <c r="E601" s="194" t="s">
        <v>1</v>
      </c>
      <c r="F601" s="195" t="s">
        <v>576</v>
      </c>
      <c r="G601" s="14"/>
      <c r="H601" s="196">
        <v>2.0830000000000002</v>
      </c>
      <c r="I601" s="197"/>
      <c r="J601" s="14"/>
      <c r="K601" s="14"/>
      <c r="L601" s="193"/>
      <c r="M601" s="198"/>
      <c r="N601" s="199"/>
      <c r="O601" s="199"/>
      <c r="P601" s="199"/>
      <c r="Q601" s="199"/>
      <c r="R601" s="199"/>
      <c r="S601" s="199"/>
      <c r="T601" s="20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4" t="s">
        <v>163</v>
      </c>
      <c r="AU601" s="194" t="s">
        <v>86</v>
      </c>
      <c r="AV601" s="14" t="s">
        <v>86</v>
      </c>
      <c r="AW601" s="14" t="s">
        <v>32</v>
      </c>
      <c r="AX601" s="14" t="s">
        <v>76</v>
      </c>
      <c r="AY601" s="194" t="s">
        <v>149</v>
      </c>
    </row>
    <row r="602" s="14" customFormat="1">
      <c r="A602" s="14"/>
      <c r="B602" s="193"/>
      <c r="C602" s="14"/>
      <c r="D602" s="186" t="s">
        <v>163</v>
      </c>
      <c r="E602" s="194" t="s">
        <v>1</v>
      </c>
      <c r="F602" s="195" t="s">
        <v>577</v>
      </c>
      <c r="G602" s="14"/>
      <c r="H602" s="196">
        <v>2.778</v>
      </c>
      <c r="I602" s="197"/>
      <c r="J602" s="14"/>
      <c r="K602" s="14"/>
      <c r="L602" s="193"/>
      <c r="M602" s="198"/>
      <c r="N602" s="199"/>
      <c r="O602" s="199"/>
      <c r="P602" s="199"/>
      <c r="Q602" s="199"/>
      <c r="R602" s="199"/>
      <c r="S602" s="199"/>
      <c r="T602" s="20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4" t="s">
        <v>163</v>
      </c>
      <c r="AU602" s="194" t="s">
        <v>86</v>
      </c>
      <c r="AV602" s="14" t="s">
        <v>86</v>
      </c>
      <c r="AW602" s="14" t="s">
        <v>32</v>
      </c>
      <c r="AX602" s="14" t="s">
        <v>76</v>
      </c>
      <c r="AY602" s="194" t="s">
        <v>149</v>
      </c>
    </row>
    <row r="603" s="13" customFormat="1">
      <c r="A603" s="13"/>
      <c r="B603" s="185"/>
      <c r="C603" s="13"/>
      <c r="D603" s="186" t="s">
        <v>163</v>
      </c>
      <c r="E603" s="187" t="s">
        <v>1</v>
      </c>
      <c r="F603" s="188" t="s">
        <v>578</v>
      </c>
      <c r="G603" s="13"/>
      <c r="H603" s="187" t="s">
        <v>1</v>
      </c>
      <c r="I603" s="189"/>
      <c r="J603" s="13"/>
      <c r="K603" s="13"/>
      <c r="L603" s="185"/>
      <c r="M603" s="190"/>
      <c r="N603" s="191"/>
      <c r="O603" s="191"/>
      <c r="P603" s="191"/>
      <c r="Q603" s="191"/>
      <c r="R603" s="191"/>
      <c r="S603" s="191"/>
      <c r="T603" s="19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87" t="s">
        <v>163</v>
      </c>
      <c r="AU603" s="187" t="s">
        <v>86</v>
      </c>
      <c r="AV603" s="13" t="s">
        <v>84</v>
      </c>
      <c r="AW603" s="13" t="s">
        <v>32</v>
      </c>
      <c r="AX603" s="13" t="s">
        <v>76</v>
      </c>
      <c r="AY603" s="187" t="s">
        <v>149</v>
      </c>
    </row>
    <row r="604" s="14" customFormat="1">
      <c r="A604" s="14"/>
      <c r="B604" s="193"/>
      <c r="C604" s="14"/>
      <c r="D604" s="186" t="s">
        <v>163</v>
      </c>
      <c r="E604" s="194" t="s">
        <v>1</v>
      </c>
      <c r="F604" s="195" t="s">
        <v>579</v>
      </c>
      <c r="G604" s="14"/>
      <c r="H604" s="196">
        <v>0.191</v>
      </c>
      <c r="I604" s="197"/>
      <c r="J604" s="14"/>
      <c r="K604" s="14"/>
      <c r="L604" s="193"/>
      <c r="M604" s="198"/>
      <c r="N604" s="199"/>
      <c r="O604" s="199"/>
      <c r="P604" s="199"/>
      <c r="Q604" s="199"/>
      <c r="R604" s="199"/>
      <c r="S604" s="199"/>
      <c r="T604" s="20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4" t="s">
        <v>163</v>
      </c>
      <c r="AU604" s="194" t="s">
        <v>86</v>
      </c>
      <c r="AV604" s="14" t="s">
        <v>86</v>
      </c>
      <c r="AW604" s="14" t="s">
        <v>32</v>
      </c>
      <c r="AX604" s="14" t="s">
        <v>76</v>
      </c>
      <c r="AY604" s="194" t="s">
        <v>149</v>
      </c>
    </row>
    <row r="605" s="15" customFormat="1">
      <c r="A605" s="15"/>
      <c r="B605" s="201"/>
      <c r="C605" s="15"/>
      <c r="D605" s="186" t="s">
        <v>163</v>
      </c>
      <c r="E605" s="202" t="s">
        <v>1</v>
      </c>
      <c r="F605" s="203" t="s">
        <v>170</v>
      </c>
      <c r="G605" s="15"/>
      <c r="H605" s="204">
        <v>5.0520000000000005</v>
      </c>
      <c r="I605" s="205"/>
      <c r="J605" s="15"/>
      <c r="K605" s="15"/>
      <c r="L605" s="201"/>
      <c r="M605" s="206"/>
      <c r="N605" s="207"/>
      <c r="O605" s="207"/>
      <c r="P605" s="207"/>
      <c r="Q605" s="207"/>
      <c r="R605" s="207"/>
      <c r="S605" s="207"/>
      <c r="T605" s="20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02" t="s">
        <v>163</v>
      </c>
      <c r="AU605" s="202" t="s">
        <v>86</v>
      </c>
      <c r="AV605" s="15" t="s">
        <v>150</v>
      </c>
      <c r="AW605" s="15" t="s">
        <v>32</v>
      </c>
      <c r="AX605" s="15" t="s">
        <v>76</v>
      </c>
      <c r="AY605" s="202" t="s">
        <v>149</v>
      </c>
    </row>
    <row r="606" s="16" customFormat="1">
      <c r="A606" s="16"/>
      <c r="B606" s="209"/>
      <c r="C606" s="16"/>
      <c r="D606" s="186" t="s">
        <v>163</v>
      </c>
      <c r="E606" s="210" t="s">
        <v>1</v>
      </c>
      <c r="F606" s="211" t="s">
        <v>171</v>
      </c>
      <c r="G606" s="16"/>
      <c r="H606" s="212">
        <v>5.0520000000000005</v>
      </c>
      <c r="I606" s="213"/>
      <c r="J606" s="16"/>
      <c r="K606" s="16"/>
      <c r="L606" s="209"/>
      <c r="M606" s="214"/>
      <c r="N606" s="215"/>
      <c r="O606" s="215"/>
      <c r="P606" s="215"/>
      <c r="Q606" s="215"/>
      <c r="R606" s="215"/>
      <c r="S606" s="215"/>
      <c r="T606" s="2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10" t="s">
        <v>163</v>
      </c>
      <c r="AU606" s="210" t="s">
        <v>86</v>
      </c>
      <c r="AV606" s="16" t="s">
        <v>157</v>
      </c>
      <c r="AW606" s="16" t="s">
        <v>32</v>
      </c>
      <c r="AX606" s="16" t="s">
        <v>84</v>
      </c>
      <c r="AY606" s="210" t="s">
        <v>149</v>
      </c>
    </row>
    <row r="607" s="2" customFormat="1" ht="16.5" customHeight="1">
      <c r="A607" s="38"/>
      <c r="B607" s="171"/>
      <c r="C607" s="172" t="s">
        <v>580</v>
      </c>
      <c r="D607" s="172" t="s">
        <v>152</v>
      </c>
      <c r="E607" s="173" t="s">
        <v>581</v>
      </c>
      <c r="F607" s="174" t="s">
        <v>582</v>
      </c>
      <c r="G607" s="175" t="s">
        <v>192</v>
      </c>
      <c r="H607" s="176">
        <v>0.23400000000000001</v>
      </c>
      <c r="I607" s="177"/>
      <c r="J607" s="178">
        <f>ROUND(I607*H607,2)</f>
        <v>0</v>
      </c>
      <c r="K607" s="174" t="s">
        <v>156</v>
      </c>
      <c r="L607" s="39"/>
      <c r="M607" s="179" t="s">
        <v>1</v>
      </c>
      <c r="N607" s="180" t="s">
        <v>41</v>
      </c>
      <c r="O607" s="77"/>
      <c r="P607" s="181">
        <f>O607*H607</f>
        <v>0</v>
      </c>
      <c r="Q607" s="181">
        <v>1.06277</v>
      </c>
      <c r="R607" s="181">
        <f>Q607*H607</f>
        <v>0.24868818000000001</v>
      </c>
      <c r="S607" s="181">
        <v>0</v>
      </c>
      <c r="T607" s="18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83" t="s">
        <v>157</v>
      </c>
      <c r="AT607" s="183" t="s">
        <v>152</v>
      </c>
      <c r="AU607" s="183" t="s">
        <v>86</v>
      </c>
      <c r="AY607" s="19" t="s">
        <v>149</v>
      </c>
      <c r="BE607" s="184">
        <f>IF(N607="základní",J607,0)</f>
        <v>0</v>
      </c>
      <c r="BF607" s="184">
        <f>IF(N607="snížená",J607,0)</f>
        <v>0</v>
      </c>
      <c r="BG607" s="184">
        <f>IF(N607="zákl. přenesená",J607,0)</f>
        <v>0</v>
      </c>
      <c r="BH607" s="184">
        <f>IF(N607="sníž. přenesená",J607,0)</f>
        <v>0</v>
      </c>
      <c r="BI607" s="184">
        <f>IF(N607="nulová",J607,0)</f>
        <v>0</v>
      </c>
      <c r="BJ607" s="19" t="s">
        <v>84</v>
      </c>
      <c r="BK607" s="184">
        <f>ROUND(I607*H607,2)</f>
        <v>0</v>
      </c>
      <c r="BL607" s="19" t="s">
        <v>157</v>
      </c>
      <c r="BM607" s="183" t="s">
        <v>583</v>
      </c>
    </row>
    <row r="608" s="13" customFormat="1">
      <c r="A608" s="13"/>
      <c r="B608" s="185"/>
      <c r="C608" s="13"/>
      <c r="D608" s="186" t="s">
        <v>163</v>
      </c>
      <c r="E608" s="187" t="s">
        <v>1</v>
      </c>
      <c r="F608" s="188" t="s">
        <v>584</v>
      </c>
      <c r="G608" s="13"/>
      <c r="H608" s="187" t="s">
        <v>1</v>
      </c>
      <c r="I608" s="189"/>
      <c r="J608" s="13"/>
      <c r="K608" s="13"/>
      <c r="L608" s="185"/>
      <c r="M608" s="190"/>
      <c r="N608" s="191"/>
      <c r="O608" s="191"/>
      <c r="P608" s="191"/>
      <c r="Q608" s="191"/>
      <c r="R608" s="191"/>
      <c r="S608" s="191"/>
      <c r="T608" s="19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87" t="s">
        <v>163</v>
      </c>
      <c r="AU608" s="187" t="s">
        <v>86</v>
      </c>
      <c r="AV608" s="13" t="s">
        <v>84</v>
      </c>
      <c r="AW608" s="13" t="s">
        <v>32</v>
      </c>
      <c r="AX608" s="13" t="s">
        <v>76</v>
      </c>
      <c r="AY608" s="187" t="s">
        <v>149</v>
      </c>
    </row>
    <row r="609" s="14" customFormat="1">
      <c r="A609" s="14"/>
      <c r="B609" s="193"/>
      <c r="C609" s="14"/>
      <c r="D609" s="186" t="s">
        <v>163</v>
      </c>
      <c r="E609" s="194" t="s">
        <v>1</v>
      </c>
      <c r="F609" s="195" t="s">
        <v>585</v>
      </c>
      <c r="G609" s="14"/>
      <c r="H609" s="196">
        <v>0.219</v>
      </c>
      <c r="I609" s="197"/>
      <c r="J609" s="14"/>
      <c r="K609" s="14"/>
      <c r="L609" s="193"/>
      <c r="M609" s="198"/>
      <c r="N609" s="199"/>
      <c r="O609" s="199"/>
      <c r="P609" s="199"/>
      <c r="Q609" s="199"/>
      <c r="R609" s="199"/>
      <c r="S609" s="199"/>
      <c r="T609" s="20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4" t="s">
        <v>163</v>
      </c>
      <c r="AU609" s="194" t="s">
        <v>86</v>
      </c>
      <c r="AV609" s="14" t="s">
        <v>86</v>
      </c>
      <c r="AW609" s="14" t="s">
        <v>32</v>
      </c>
      <c r="AX609" s="14" t="s">
        <v>76</v>
      </c>
      <c r="AY609" s="194" t="s">
        <v>149</v>
      </c>
    </row>
    <row r="610" s="13" customFormat="1">
      <c r="A610" s="13"/>
      <c r="B610" s="185"/>
      <c r="C610" s="13"/>
      <c r="D610" s="186" t="s">
        <v>163</v>
      </c>
      <c r="E610" s="187" t="s">
        <v>1</v>
      </c>
      <c r="F610" s="188" t="s">
        <v>578</v>
      </c>
      <c r="G610" s="13"/>
      <c r="H610" s="187" t="s">
        <v>1</v>
      </c>
      <c r="I610" s="189"/>
      <c r="J610" s="13"/>
      <c r="K610" s="13"/>
      <c r="L610" s="185"/>
      <c r="M610" s="190"/>
      <c r="N610" s="191"/>
      <c r="O610" s="191"/>
      <c r="P610" s="191"/>
      <c r="Q610" s="191"/>
      <c r="R610" s="191"/>
      <c r="S610" s="191"/>
      <c r="T610" s="19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7" t="s">
        <v>163</v>
      </c>
      <c r="AU610" s="187" t="s">
        <v>86</v>
      </c>
      <c r="AV610" s="13" t="s">
        <v>84</v>
      </c>
      <c r="AW610" s="13" t="s">
        <v>32</v>
      </c>
      <c r="AX610" s="13" t="s">
        <v>76</v>
      </c>
      <c r="AY610" s="187" t="s">
        <v>149</v>
      </c>
    </row>
    <row r="611" s="14" customFormat="1">
      <c r="A611" s="14"/>
      <c r="B611" s="193"/>
      <c r="C611" s="14"/>
      <c r="D611" s="186" t="s">
        <v>163</v>
      </c>
      <c r="E611" s="194" t="s">
        <v>1</v>
      </c>
      <c r="F611" s="195" t="s">
        <v>586</v>
      </c>
      <c r="G611" s="14"/>
      <c r="H611" s="196">
        <v>0.014999999999999999</v>
      </c>
      <c r="I611" s="197"/>
      <c r="J611" s="14"/>
      <c r="K611" s="14"/>
      <c r="L611" s="193"/>
      <c r="M611" s="198"/>
      <c r="N611" s="199"/>
      <c r="O611" s="199"/>
      <c r="P611" s="199"/>
      <c r="Q611" s="199"/>
      <c r="R611" s="199"/>
      <c r="S611" s="199"/>
      <c r="T611" s="20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4" t="s">
        <v>163</v>
      </c>
      <c r="AU611" s="194" t="s">
        <v>86</v>
      </c>
      <c r="AV611" s="14" t="s">
        <v>86</v>
      </c>
      <c r="AW611" s="14" t="s">
        <v>32</v>
      </c>
      <c r="AX611" s="14" t="s">
        <v>76</v>
      </c>
      <c r="AY611" s="194" t="s">
        <v>149</v>
      </c>
    </row>
    <row r="612" s="15" customFormat="1">
      <c r="A612" s="15"/>
      <c r="B612" s="201"/>
      <c r="C612" s="15"/>
      <c r="D612" s="186" t="s">
        <v>163</v>
      </c>
      <c r="E612" s="202" t="s">
        <v>1</v>
      </c>
      <c r="F612" s="203" t="s">
        <v>170</v>
      </c>
      <c r="G612" s="15"/>
      <c r="H612" s="204">
        <v>0.23399999999999999</v>
      </c>
      <c r="I612" s="205"/>
      <c r="J612" s="15"/>
      <c r="K612" s="15"/>
      <c r="L612" s="201"/>
      <c r="M612" s="206"/>
      <c r="N612" s="207"/>
      <c r="O612" s="207"/>
      <c r="P612" s="207"/>
      <c r="Q612" s="207"/>
      <c r="R612" s="207"/>
      <c r="S612" s="207"/>
      <c r="T612" s="20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02" t="s">
        <v>163</v>
      </c>
      <c r="AU612" s="202" t="s">
        <v>86</v>
      </c>
      <c r="AV612" s="15" t="s">
        <v>150</v>
      </c>
      <c r="AW612" s="15" t="s">
        <v>32</v>
      </c>
      <c r="AX612" s="15" t="s">
        <v>76</v>
      </c>
      <c r="AY612" s="202" t="s">
        <v>149</v>
      </c>
    </row>
    <row r="613" s="16" customFormat="1">
      <c r="A613" s="16"/>
      <c r="B613" s="209"/>
      <c r="C613" s="16"/>
      <c r="D613" s="186" t="s">
        <v>163</v>
      </c>
      <c r="E613" s="210" t="s">
        <v>1</v>
      </c>
      <c r="F613" s="211" t="s">
        <v>171</v>
      </c>
      <c r="G613" s="16"/>
      <c r="H613" s="212">
        <v>0.23399999999999999</v>
      </c>
      <c r="I613" s="213"/>
      <c r="J613" s="16"/>
      <c r="K613" s="16"/>
      <c r="L613" s="209"/>
      <c r="M613" s="214"/>
      <c r="N613" s="215"/>
      <c r="O613" s="215"/>
      <c r="P613" s="215"/>
      <c r="Q613" s="215"/>
      <c r="R613" s="215"/>
      <c r="S613" s="215"/>
      <c r="T613" s="2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10" t="s">
        <v>163</v>
      </c>
      <c r="AU613" s="210" t="s">
        <v>86</v>
      </c>
      <c r="AV613" s="16" t="s">
        <v>157</v>
      </c>
      <c r="AW613" s="16" t="s">
        <v>32</v>
      </c>
      <c r="AX613" s="16" t="s">
        <v>84</v>
      </c>
      <c r="AY613" s="210" t="s">
        <v>149</v>
      </c>
    </row>
    <row r="614" s="2" customFormat="1" ht="16.5" customHeight="1">
      <c r="A614" s="38"/>
      <c r="B614" s="171"/>
      <c r="C614" s="172" t="s">
        <v>587</v>
      </c>
      <c r="D614" s="172" t="s">
        <v>152</v>
      </c>
      <c r="E614" s="173" t="s">
        <v>588</v>
      </c>
      <c r="F614" s="174" t="s">
        <v>589</v>
      </c>
      <c r="G614" s="175" t="s">
        <v>155</v>
      </c>
      <c r="H614" s="176">
        <v>1</v>
      </c>
      <c r="I614" s="177"/>
      <c r="J614" s="178">
        <f>ROUND(I614*H614,2)</f>
        <v>0</v>
      </c>
      <c r="K614" s="174" t="s">
        <v>1</v>
      </c>
      <c r="L614" s="39"/>
      <c r="M614" s="179" t="s">
        <v>1</v>
      </c>
      <c r="N614" s="180" t="s">
        <v>41</v>
      </c>
      <c r="O614" s="77"/>
      <c r="P614" s="181">
        <f>O614*H614</f>
        <v>0</v>
      </c>
      <c r="Q614" s="181">
        <v>0</v>
      </c>
      <c r="R614" s="181">
        <f>Q614*H614</f>
        <v>0</v>
      </c>
      <c r="S614" s="181">
        <v>0</v>
      </c>
      <c r="T614" s="18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83" t="s">
        <v>157</v>
      </c>
      <c r="AT614" s="183" t="s">
        <v>152</v>
      </c>
      <c r="AU614" s="183" t="s">
        <v>86</v>
      </c>
      <c r="AY614" s="19" t="s">
        <v>149</v>
      </c>
      <c r="BE614" s="184">
        <f>IF(N614="základní",J614,0)</f>
        <v>0</v>
      </c>
      <c r="BF614" s="184">
        <f>IF(N614="snížená",J614,0)</f>
        <v>0</v>
      </c>
      <c r="BG614" s="184">
        <f>IF(N614="zákl. přenesená",J614,0)</f>
        <v>0</v>
      </c>
      <c r="BH614" s="184">
        <f>IF(N614="sníž. přenesená",J614,0)</f>
        <v>0</v>
      </c>
      <c r="BI614" s="184">
        <f>IF(N614="nulová",J614,0)</f>
        <v>0</v>
      </c>
      <c r="BJ614" s="19" t="s">
        <v>84</v>
      </c>
      <c r="BK614" s="184">
        <f>ROUND(I614*H614,2)</f>
        <v>0</v>
      </c>
      <c r="BL614" s="19" t="s">
        <v>157</v>
      </c>
      <c r="BM614" s="183" t="s">
        <v>590</v>
      </c>
    </row>
    <row r="615" s="2" customFormat="1" ht="16.5" customHeight="1">
      <c r="A615" s="38"/>
      <c r="B615" s="171"/>
      <c r="C615" s="172" t="s">
        <v>591</v>
      </c>
      <c r="D615" s="172" t="s">
        <v>152</v>
      </c>
      <c r="E615" s="173" t="s">
        <v>592</v>
      </c>
      <c r="F615" s="174" t="s">
        <v>593</v>
      </c>
      <c r="G615" s="175" t="s">
        <v>227</v>
      </c>
      <c r="H615" s="176">
        <v>63.299999999999997</v>
      </c>
      <c r="I615" s="177"/>
      <c r="J615" s="178">
        <f>ROUND(I615*H615,2)</f>
        <v>0</v>
      </c>
      <c r="K615" s="174" t="s">
        <v>1</v>
      </c>
      <c r="L615" s="39"/>
      <c r="M615" s="179" t="s">
        <v>1</v>
      </c>
      <c r="N615" s="180" t="s">
        <v>41</v>
      </c>
      <c r="O615" s="77"/>
      <c r="P615" s="181">
        <f>O615*H615</f>
        <v>0</v>
      </c>
      <c r="Q615" s="181">
        <v>0</v>
      </c>
      <c r="R615" s="181">
        <f>Q615*H615</f>
        <v>0</v>
      </c>
      <c r="S615" s="181">
        <v>0</v>
      </c>
      <c r="T615" s="18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83" t="s">
        <v>157</v>
      </c>
      <c r="AT615" s="183" t="s">
        <v>152</v>
      </c>
      <c r="AU615" s="183" t="s">
        <v>86</v>
      </c>
      <c r="AY615" s="19" t="s">
        <v>149</v>
      </c>
      <c r="BE615" s="184">
        <f>IF(N615="základní",J615,0)</f>
        <v>0</v>
      </c>
      <c r="BF615" s="184">
        <f>IF(N615="snížená",J615,0)</f>
        <v>0</v>
      </c>
      <c r="BG615" s="184">
        <f>IF(N615="zákl. přenesená",J615,0)</f>
        <v>0</v>
      </c>
      <c r="BH615" s="184">
        <f>IF(N615="sníž. přenesená",J615,0)</f>
        <v>0</v>
      </c>
      <c r="BI615" s="184">
        <f>IF(N615="nulová",J615,0)</f>
        <v>0</v>
      </c>
      <c r="BJ615" s="19" t="s">
        <v>84</v>
      </c>
      <c r="BK615" s="184">
        <f>ROUND(I615*H615,2)</f>
        <v>0</v>
      </c>
      <c r="BL615" s="19" t="s">
        <v>157</v>
      </c>
      <c r="BM615" s="183" t="s">
        <v>594</v>
      </c>
    </row>
    <row r="616" s="13" customFormat="1">
      <c r="A616" s="13"/>
      <c r="B616" s="185"/>
      <c r="C616" s="13"/>
      <c r="D616" s="186" t="s">
        <v>163</v>
      </c>
      <c r="E616" s="187" t="s">
        <v>1</v>
      </c>
      <c r="F616" s="188" t="s">
        <v>593</v>
      </c>
      <c r="G616" s="13"/>
      <c r="H616" s="187" t="s">
        <v>1</v>
      </c>
      <c r="I616" s="189"/>
      <c r="J616" s="13"/>
      <c r="K616" s="13"/>
      <c r="L616" s="185"/>
      <c r="M616" s="190"/>
      <c r="N616" s="191"/>
      <c r="O616" s="191"/>
      <c r="P616" s="191"/>
      <c r="Q616" s="191"/>
      <c r="R616" s="191"/>
      <c r="S616" s="191"/>
      <c r="T616" s="19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7" t="s">
        <v>163</v>
      </c>
      <c r="AU616" s="187" t="s">
        <v>86</v>
      </c>
      <c r="AV616" s="13" t="s">
        <v>84</v>
      </c>
      <c r="AW616" s="13" t="s">
        <v>32</v>
      </c>
      <c r="AX616" s="13" t="s">
        <v>76</v>
      </c>
      <c r="AY616" s="187" t="s">
        <v>149</v>
      </c>
    </row>
    <row r="617" s="14" customFormat="1">
      <c r="A617" s="14"/>
      <c r="B617" s="193"/>
      <c r="C617" s="14"/>
      <c r="D617" s="186" t="s">
        <v>163</v>
      </c>
      <c r="E617" s="194" t="s">
        <v>1</v>
      </c>
      <c r="F617" s="195" t="s">
        <v>595</v>
      </c>
      <c r="G617" s="14"/>
      <c r="H617" s="196">
        <v>63.299999999999997</v>
      </c>
      <c r="I617" s="197"/>
      <c r="J617" s="14"/>
      <c r="K617" s="14"/>
      <c r="L617" s="193"/>
      <c r="M617" s="198"/>
      <c r="N617" s="199"/>
      <c r="O617" s="199"/>
      <c r="P617" s="199"/>
      <c r="Q617" s="199"/>
      <c r="R617" s="199"/>
      <c r="S617" s="199"/>
      <c r="T617" s="20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4" t="s">
        <v>163</v>
      </c>
      <c r="AU617" s="194" t="s">
        <v>86</v>
      </c>
      <c r="AV617" s="14" t="s">
        <v>86</v>
      </c>
      <c r="AW617" s="14" t="s">
        <v>32</v>
      </c>
      <c r="AX617" s="14" t="s">
        <v>76</v>
      </c>
      <c r="AY617" s="194" t="s">
        <v>149</v>
      </c>
    </row>
    <row r="618" s="15" customFormat="1">
      <c r="A618" s="15"/>
      <c r="B618" s="201"/>
      <c r="C618" s="15"/>
      <c r="D618" s="186" t="s">
        <v>163</v>
      </c>
      <c r="E618" s="202" t="s">
        <v>1</v>
      </c>
      <c r="F618" s="203" t="s">
        <v>170</v>
      </c>
      <c r="G618" s="15"/>
      <c r="H618" s="204">
        <v>63.299999999999997</v>
      </c>
      <c r="I618" s="205"/>
      <c r="J618" s="15"/>
      <c r="K618" s="15"/>
      <c r="L618" s="201"/>
      <c r="M618" s="206"/>
      <c r="N618" s="207"/>
      <c r="O618" s="207"/>
      <c r="P618" s="207"/>
      <c r="Q618" s="207"/>
      <c r="R618" s="207"/>
      <c r="S618" s="207"/>
      <c r="T618" s="20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02" t="s">
        <v>163</v>
      </c>
      <c r="AU618" s="202" t="s">
        <v>86</v>
      </c>
      <c r="AV618" s="15" t="s">
        <v>150</v>
      </c>
      <c r="AW618" s="15" t="s">
        <v>32</v>
      </c>
      <c r="AX618" s="15" t="s">
        <v>76</v>
      </c>
      <c r="AY618" s="202" t="s">
        <v>149</v>
      </c>
    </row>
    <row r="619" s="16" customFormat="1">
      <c r="A619" s="16"/>
      <c r="B619" s="209"/>
      <c r="C619" s="16"/>
      <c r="D619" s="186" t="s">
        <v>163</v>
      </c>
      <c r="E619" s="210" t="s">
        <v>1</v>
      </c>
      <c r="F619" s="211" t="s">
        <v>171</v>
      </c>
      <c r="G619" s="16"/>
      <c r="H619" s="212">
        <v>63.299999999999997</v>
      </c>
      <c r="I619" s="213"/>
      <c r="J619" s="16"/>
      <c r="K619" s="16"/>
      <c r="L619" s="209"/>
      <c r="M619" s="214"/>
      <c r="N619" s="215"/>
      <c r="O619" s="215"/>
      <c r="P619" s="215"/>
      <c r="Q619" s="215"/>
      <c r="R619" s="215"/>
      <c r="S619" s="215"/>
      <c r="T619" s="2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10" t="s">
        <v>163</v>
      </c>
      <c r="AU619" s="210" t="s">
        <v>86</v>
      </c>
      <c r="AV619" s="16" t="s">
        <v>157</v>
      </c>
      <c r="AW619" s="16" t="s">
        <v>32</v>
      </c>
      <c r="AX619" s="16" t="s">
        <v>84</v>
      </c>
      <c r="AY619" s="210" t="s">
        <v>149</v>
      </c>
    </row>
    <row r="620" s="12" customFormat="1" ht="22.8" customHeight="1">
      <c r="A620" s="12"/>
      <c r="B620" s="158"/>
      <c r="C620" s="12"/>
      <c r="D620" s="159" t="s">
        <v>75</v>
      </c>
      <c r="E620" s="169" t="s">
        <v>224</v>
      </c>
      <c r="F620" s="169" t="s">
        <v>596</v>
      </c>
      <c r="G620" s="12"/>
      <c r="H620" s="12"/>
      <c r="I620" s="161"/>
      <c r="J620" s="170">
        <f>BK620</f>
        <v>0</v>
      </c>
      <c r="K620" s="12"/>
      <c r="L620" s="158"/>
      <c r="M620" s="163"/>
      <c r="N620" s="164"/>
      <c r="O620" s="164"/>
      <c r="P620" s="165">
        <f>SUM(P621:P758)</f>
        <v>0</v>
      </c>
      <c r="Q620" s="164"/>
      <c r="R620" s="165">
        <f>SUM(R621:R758)</f>
        <v>1.1101399999999999</v>
      </c>
      <c r="S620" s="164"/>
      <c r="T620" s="166">
        <f>SUM(T621:T758)</f>
        <v>158.46523300000004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59" t="s">
        <v>84</v>
      </c>
      <c r="AT620" s="167" t="s">
        <v>75</v>
      </c>
      <c r="AU620" s="167" t="s">
        <v>84</v>
      </c>
      <c r="AY620" s="159" t="s">
        <v>149</v>
      </c>
      <c r="BK620" s="168">
        <f>SUM(BK621:BK758)</f>
        <v>0</v>
      </c>
    </row>
    <row r="621" s="2" customFormat="1" ht="33" customHeight="1">
      <c r="A621" s="38"/>
      <c r="B621" s="171"/>
      <c r="C621" s="172" t="s">
        <v>597</v>
      </c>
      <c r="D621" s="172" t="s">
        <v>152</v>
      </c>
      <c r="E621" s="173" t="s">
        <v>598</v>
      </c>
      <c r="F621" s="174" t="s">
        <v>599</v>
      </c>
      <c r="G621" s="175" t="s">
        <v>205</v>
      </c>
      <c r="H621" s="176">
        <v>1108.1110000000001</v>
      </c>
      <c r="I621" s="177"/>
      <c r="J621" s="178">
        <f>ROUND(I621*H621,2)</f>
        <v>0</v>
      </c>
      <c r="K621" s="174" t="s">
        <v>156</v>
      </c>
      <c r="L621" s="39"/>
      <c r="M621" s="179" t="s">
        <v>1</v>
      </c>
      <c r="N621" s="180" t="s">
        <v>41</v>
      </c>
      <c r="O621" s="77"/>
      <c r="P621" s="181">
        <f>O621*H621</f>
        <v>0</v>
      </c>
      <c r="Q621" s="181">
        <v>0</v>
      </c>
      <c r="R621" s="181">
        <f>Q621*H621</f>
        <v>0</v>
      </c>
      <c r="S621" s="181">
        <v>0</v>
      </c>
      <c r="T621" s="18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83" t="s">
        <v>157</v>
      </c>
      <c r="AT621" s="183" t="s">
        <v>152</v>
      </c>
      <c r="AU621" s="183" t="s">
        <v>86</v>
      </c>
      <c r="AY621" s="19" t="s">
        <v>149</v>
      </c>
      <c r="BE621" s="184">
        <f>IF(N621="základní",J621,0)</f>
        <v>0</v>
      </c>
      <c r="BF621" s="184">
        <f>IF(N621="snížená",J621,0)</f>
        <v>0</v>
      </c>
      <c r="BG621" s="184">
        <f>IF(N621="zákl. přenesená",J621,0)</f>
        <v>0</v>
      </c>
      <c r="BH621" s="184">
        <f>IF(N621="sníž. přenesená",J621,0)</f>
        <v>0</v>
      </c>
      <c r="BI621" s="184">
        <f>IF(N621="nulová",J621,0)</f>
        <v>0</v>
      </c>
      <c r="BJ621" s="19" t="s">
        <v>84</v>
      </c>
      <c r="BK621" s="184">
        <f>ROUND(I621*H621,2)</f>
        <v>0</v>
      </c>
      <c r="BL621" s="19" t="s">
        <v>157</v>
      </c>
      <c r="BM621" s="183" t="s">
        <v>600</v>
      </c>
    </row>
    <row r="622" s="13" customFormat="1">
      <c r="A622" s="13"/>
      <c r="B622" s="185"/>
      <c r="C622" s="13"/>
      <c r="D622" s="186" t="s">
        <v>163</v>
      </c>
      <c r="E622" s="187" t="s">
        <v>1</v>
      </c>
      <c r="F622" s="188" t="s">
        <v>601</v>
      </c>
      <c r="G622" s="13"/>
      <c r="H622" s="187" t="s">
        <v>1</v>
      </c>
      <c r="I622" s="189"/>
      <c r="J622" s="13"/>
      <c r="K622" s="13"/>
      <c r="L622" s="185"/>
      <c r="M622" s="190"/>
      <c r="N622" s="191"/>
      <c r="O622" s="191"/>
      <c r="P622" s="191"/>
      <c r="Q622" s="191"/>
      <c r="R622" s="191"/>
      <c r="S622" s="191"/>
      <c r="T622" s="19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7" t="s">
        <v>163</v>
      </c>
      <c r="AU622" s="187" t="s">
        <v>86</v>
      </c>
      <c r="AV622" s="13" t="s">
        <v>84</v>
      </c>
      <c r="AW622" s="13" t="s">
        <v>32</v>
      </c>
      <c r="AX622" s="13" t="s">
        <v>76</v>
      </c>
      <c r="AY622" s="187" t="s">
        <v>149</v>
      </c>
    </row>
    <row r="623" s="13" customFormat="1">
      <c r="A623" s="13"/>
      <c r="B623" s="185"/>
      <c r="C623" s="13"/>
      <c r="D623" s="186" t="s">
        <v>163</v>
      </c>
      <c r="E623" s="187" t="s">
        <v>1</v>
      </c>
      <c r="F623" s="188" t="s">
        <v>176</v>
      </c>
      <c r="G623" s="13"/>
      <c r="H623" s="187" t="s">
        <v>1</v>
      </c>
      <c r="I623" s="189"/>
      <c r="J623" s="13"/>
      <c r="K623" s="13"/>
      <c r="L623" s="185"/>
      <c r="M623" s="190"/>
      <c r="N623" s="191"/>
      <c r="O623" s="191"/>
      <c r="P623" s="191"/>
      <c r="Q623" s="191"/>
      <c r="R623" s="191"/>
      <c r="S623" s="191"/>
      <c r="T623" s="19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87" t="s">
        <v>163</v>
      </c>
      <c r="AU623" s="187" t="s">
        <v>86</v>
      </c>
      <c r="AV623" s="13" t="s">
        <v>84</v>
      </c>
      <c r="AW623" s="13" t="s">
        <v>32</v>
      </c>
      <c r="AX623" s="13" t="s">
        <v>76</v>
      </c>
      <c r="AY623" s="187" t="s">
        <v>149</v>
      </c>
    </row>
    <row r="624" s="14" customFormat="1">
      <c r="A624" s="14"/>
      <c r="B624" s="193"/>
      <c r="C624" s="14"/>
      <c r="D624" s="186" t="s">
        <v>163</v>
      </c>
      <c r="E624" s="194" t="s">
        <v>1</v>
      </c>
      <c r="F624" s="195" t="s">
        <v>484</v>
      </c>
      <c r="G624" s="14"/>
      <c r="H624" s="196">
        <v>543.23099999999999</v>
      </c>
      <c r="I624" s="197"/>
      <c r="J624" s="14"/>
      <c r="K624" s="14"/>
      <c r="L624" s="193"/>
      <c r="M624" s="198"/>
      <c r="N624" s="199"/>
      <c r="O624" s="199"/>
      <c r="P624" s="199"/>
      <c r="Q624" s="199"/>
      <c r="R624" s="199"/>
      <c r="S624" s="199"/>
      <c r="T624" s="20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4" t="s">
        <v>163</v>
      </c>
      <c r="AU624" s="194" t="s">
        <v>86</v>
      </c>
      <c r="AV624" s="14" t="s">
        <v>86</v>
      </c>
      <c r="AW624" s="14" t="s">
        <v>32</v>
      </c>
      <c r="AX624" s="14" t="s">
        <v>76</v>
      </c>
      <c r="AY624" s="194" t="s">
        <v>149</v>
      </c>
    </row>
    <row r="625" s="13" customFormat="1">
      <c r="A625" s="13"/>
      <c r="B625" s="185"/>
      <c r="C625" s="13"/>
      <c r="D625" s="186" t="s">
        <v>163</v>
      </c>
      <c r="E625" s="187" t="s">
        <v>1</v>
      </c>
      <c r="F625" s="188" t="s">
        <v>177</v>
      </c>
      <c r="G625" s="13"/>
      <c r="H625" s="187" t="s">
        <v>1</v>
      </c>
      <c r="I625" s="189"/>
      <c r="J625" s="13"/>
      <c r="K625" s="13"/>
      <c r="L625" s="185"/>
      <c r="M625" s="190"/>
      <c r="N625" s="191"/>
      <c r="O625" s="191"/>
      <c r="P625" s="191"/>
      <c r="Q625" s="191"/>
      <c r="R625" s="191"/>
      <c r="S625" s="191"/>
      <c r="T625" s="19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87" t="s">
        <v>163</v>
      </c>
      <c r="AU625" s="187" t="s">
        <v>86</v>
      </c>
      <c r="AV625" s="13" t="s">
        <v>84</v>
      </c>
      <c r="AW625" s="13" t="s">
        <v>32</v>
      </c>
      <c r="AX625" s="13" t="s">
        <v>76</v>
      </c>
      <c r="AY625" s="187" t="s">
        <v>149</v>
      </c>
    </row>
    <row r="626" s="14" customFormat="1">
      <c r="A626" s="14"/>
      <c r="B626" s="193"/>
      <c r="C626" s="14"/>
      <c r="D626" s="186" t="s">
        <v>163</v>
      </c>
      <c r="E626" s="194" t="s">
        <v>1</v>
      </c>
      <c r="F626" s="195" t="s">
        <v>485</v>
      </c>
      <c r="G626" s="14"/>
      <c r="H626" s="196">
        <v>564.88</v>
      </c>
      <c r="I626" s="197"/>
      <c r="J626" s="14"/>
      <c r="K626" s="14"/>
      <c r="L626" s="193"/>
      <c r="M626" s="198"/>
      <c r="N626" s="199"/>
      <c r="O626" s="199"/>
      <c r="P626" s="199"/>
      <c r="Q626" s="199"/>
      <c r="R626" s="199"/>
      <c r="S626" s="199"/>
      <c r="T626" s="20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4" t="s">
        <v>163</v>
      </c>
      <c r="AU626" s="194" t="s">
        <v>86</v>
      </c>
      <c r="AV626" s="14" t="s">
        <v>86</v>
      </c>
      <c r="AW626" s="14" t="s">
        <v>32</v>
      </c>
      <c r="AX626" s="14" t="s">
        <v>76</v>
      </c>
      <c r="AY626" s="194" t="s">
        <v>149</v>
      </c>
    </row>
    <row r="627" s="15" customFormat="1">
      <c r="A627" s="15"/>
      <c r="B627" s="201"/>
      <c r="C627" s="15"/>
      <c r="D627" s="186" t="s">
        <v>163</v>
      </c>
      <c r="E627" s="202" t="s">
        <v>1</v>
      </c>
      <c r="F627" s="203" t="s">
        <v>170</v>
      </c>
      <c r="G627" s="15"/>
      <c r="H627" s="204">
        <v>1108.1109999999999</v>
      </c>
      <c r="I627" s="205"/>
      <c r="J627" s="15"/>
      <c r="K627" s="15"/>
      <c r="L627" s="201"/>
      <c r="M627" s="206"/>
      <c r="N627" s="207"/>
      <c r="O627" s="207"/>
      <c r="P627" s="207"/>
      <c r="Q627" s="207"/>
      <c r="R627" s="207"/>
      <c r="S627" s="207"/>
      <c r="T627" s="20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02" t="s">
        <v>163</v>
      </c>
      <c r="AU627" s="202" t="s">
        <v>86</v>
      </c>
      <c r="AV627" s="15" t="s">
        <v>150</v>
      </c>
      <c r="AW627" s="15" t="s">
        <v>32</v>
      </c>
      <c r="AX627" s="15" t="s">
        <v>76</v>
      </c>
      <c r="AY627" s="202" t="s">
        <v>149</v>
      </c>
    </row>
    <row r="628" s="16" customFormat="1">
      <c r="A628" s="16"/>
      <c r="B628" s="209"/>
      <c r="C628" s="16"/>
      <c r="D628" s="186" t="s">
        <v>163</v>
      </c>
      <c r="E628" s="210" t="s">
        <v>1</v>
      </c>
      <c r="F628" s="211" t="s">
        <v>171</v>
      </c>
      <c r="G628" s="16"/>
      <c r="H628" s="212">
        <v>1108.1109999999999</v>
      </c>
      <c r="I628" s="213"/>
      <c r="J628" s="16"/>
      <c r="K628" s="16"/>
      <c r="L628" s="209"/>
      <c r="M628" s="214"/>
      <c r="N628" s="215"/>
      <c r="O628" s="215"/>
      <c r="P628" s="215"/>
      <c r="Q628" s="215"/>
      <c r="R628" s="215"/>
      <c r="S628" s="215"/>
      <c r="T628" s="2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10" t="s">
        <v>163</v>
      </c>
      <c r="AU628" s="210" t="s">
        <v>86</v>
      </c>
      <c r="AV628" s="16" t="s">
        <v>157</v>
      </c>
      <c r="AW628" s="16" t="s">
        <v>32</v>
      </c>
      <c r="AX628" s="16" t="s">
        <v>84</v>
      </c>
      <c r="AY628" s="210" t="s">
        <v>149</v>
      </c>
    </row>
    <row r="629" s="2" customFormat="1" ht="33" customHeight="1">
      <c r="A629" s="38"/>
      <c r="B629" s="171"/>
      <c r="C629" s="172" t="s">
        <v>602</v>
      </c>
      <c r="D629" s="172" t="s">
        <v>152</v>
      </c>
      <c r="E629" s="173" t="s">
        <v>603</v>
      </c>
      <c r="F629" s="174" t="s">
        <v>604</v>
      </c>
      <c r="G629" s="175" t="s">
        <v>205</v>
      </c>
      <c r="H629" s="176">
        <v>166216.64999999999</v>
      </c>
      <c r="I629" s="177"/>
      <c r="J629" s="178">
        <f>ROUND(I629*H629,2)</f>
        <v>0</v>
      </c>
      <c r="K629" s="174" t="s">
        <v>156</v>
      </c>
      <c r="L629" s="39"/>
      <c r="M629" s="179" t="s">
        <v>1</v>
      </c>
      <c r="N629" s="180" t="s">
        <v>41</v>
      </c>
      <c r="O629" s="77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183" t="s">
        <v>157</v>
      </c>
      <c r="AT629" s="183" t="s">
        <v>152</v>
      </c>
      <c r="AU629" s="183" t="s">
        <v>86</v>
      </c>
      <c r="AY629" s="19" t="s">
        <v>149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9" t="s">
        <v>84</v>
      </c>
      <c r="BK629" s="184">
        <f>ROUND(I629*H629,2)</f>
        <v>0</v>
      </c>
      <c r="BL629" s="19" t="s">
        <v>157</v>
      </c>
      <c r="BM629" s="183" t="s">
        <v>605</v>
      </c>
    </row>
    <row r="630" s="13" customFormat="1">
      <c r="A630" s="13"/>
      <c r="B630" s="185"/>
      <c r="C630" s="13"/>
      <c r="D630" s="186" t="s">
        <v>163</v>
      </c>
      <c r="E630" s="187" t="s">
        <v>1</v>
      </c>
      <c r="F630" s="188" t="s">
        <v>606</v>
      </c>
      <c r="G630" s="13"/>
      <c r="H630" s="187" t="s">
        <v>1</v>
      </c>
      <c r="I630" s="189"/>
      <c r="J630" s="13"/>
      <c r="K630" s="13"/>
      <c r="L630" s="185"/>
      <c r="M630" s="190"/>
      <c r="N630" s="191"/>
      <c r="O630" s="191"/>
      <c r="P630" s="191"/>
      <c r="Q630" s="191"/>
      <c r="R630" s="191"/>
      <c r="S630" s="191"/>
      <c r="T630" s="19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87" t="s">
        <v>163</v>
      </c>
      <c r="AU630" s="187" t="s">
        <v>86</v>
      </c>
      <c r="AV630" s="13" t="s">
        <v>84</v>
      </c>
      <c r="AW630" s="13" t="s">
        <v>32</v>
      </c>
      <c r="AX630" s="13" t="s">
        <v>76</v>
      </c>
      <c r="AY630" s="187" t="s">
        <v>149</v>
      </c>
    </row>
    <row r="631" s="14" customFormat="1">
      <c r="A631" s="14"/>
      <c r="B631" s="193"/>
      <c r="C631" s="14"/>
      <c r="D631" s="186" t="s">
        <v>163</v>
      </c>
      <c r="E631" s="194" t="s">
        <v>1</v>
      </c>
      <c r="F631" s="195" t="s">
        <v>607</v>
      </c>
      <c r="G631" s="14"/>
      <c r="H631" s="196">
        <v>166216.64999999999</v>
      </c>
      <c r="I631" s="197"/>
      <c r="J631" s="14"/>
      <c r="K631" s="14"/>
      <c r="L631" s="193"/>
      <c r="M631" s="198"/>
      <c r="N631" s="199"/>
      <c r="O631" s="199"/>
      <c r="P631" s="199"/>
      <c r="Q631" s="199"/>
      <c r="R631" s="199"/>
      <c r="S631" s="199"/>
      <c r="T631" s="20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4" t="s">
        <v>163</v>
      </c>
      <c r="AU631" s="194" t="s">
        <v>86</v>
      </c>
      <c r="AV631" s="14" t="s">
        <v>86</v>
      </c>
      <c r="AW631" s="14" t="s">
        <v>32</v>
      </c>
      <c r="AX631" s="14" t="s">
        <v>76</v>
      </c>
      <c r="AY631" s="194" t="s">
        <v>149</v>
      </c>
    </row>
    <row r="632" s="15" customFormat="1">
      <c r="A632" s="15"/>
      <c r="B632" s="201"/>
      <c r="C632" s="15"/>
      <c r="D632" s="186" t="s">
        <v>163</v>
      </c>
      <c r="E632" s="202" t="s">
        <v>1</v>
      </c>
      <c r="F632" s="203" t="s">
        <v>170</v>
      </c>
      <c r="G632" s="15"/>
      <c r="H632" s="204">
        <v>166216.64999999999</v>
      </c>
      <c r="I632" s="205"/>
      <c r="J632" s="15"/>
      <c r="K632" s="15"/>
      <c r="L632" s="201"/>
      <c r="M632" s="206"/>
      <c r="N632" s="207"/>
      <c r="O632" s="207"/>
      <c r="P632" s="207"/>
      <c r="Q632" s="207"/>
      <c r="R632" s="207"/>
      <c r="S632" s="207"/>
      <c r="T632" s="20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02" t="s">
        <v>163</v>
      </c>
      <c r="AU632" s="202" t="s">
        <v>86</v>
      </c>
      <c r="AV632" s="15" t="s">
        <v>150</v>
      </c>
      <c r="AW632" s="15" t="s">
        <v>32</v>
      </c>
      <c r="AX632" s="15" t="s">
        <v>76</v>
      </c>
      <c r="AY632" s="202" t="s">
        <v>149</v>
      </c>
    </row>
    <row r="633" s="16" customFormat="1">
      <c r="A633" s="16"/>
      <c r="B633" s="209"/>
      <c r="C633" s="16"/>
      <c r="D633" s="186" t="s">
        <v>163</v>
      </c>
      <c r="E633" s="210" t="s">
        <v>1</v>
      </c>
      <c r="F633" s="211" t="s">
        <v>171</v>
      </c>
      <c r="G633" s="16"/>
      <c r="H633" s="212">
        <v>166216.64999999999</v>
      </c>
      <c r="I633" s="213"/>
      <c r="J633" s="16"/>
      <c r="K633" s="16"/>
      <c r="L633" s="209"/>
      <c r="M633" s="214"/>
      <c r="N633" s="215"/>
      <c r="O633" s="215"/>
      <c r="P633" s="215"/>
      <c r="Q633" s="215"/>
      <c r="R633" s="215"/>
      <c r="S633" s="215"/>
      <c r="T633" s="2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10" t="s">
        <v>163</v>
      </c>
      <c r="AU633" s="210" t="s">
        <v>86</v>
      </c>
      <c r="AV633" s="16" t="s">
        <v>157</v>
      </c>
      <c r="AW633" s="16" t="s">
        <v>32</v>
      </c>
      <c r="AX633" s="16" t="s">
        <v>84</v>
      </c>
      <c r="AY633" s="210" t="s">
        <v>149</v>
      </c>
    </row>
    <row r="634" s="2" customFormat="1" ht="33" customHeight="1">
      <c r="A634" s="38"/>
      <c r="B634" s="171"/>
      <c r="C634" s="172" t="s">
        <v>608</v>
      </c>
      <c r="D634" s="172" t="s">
        <v>152</v>
      </c>
      <c r="E634" s="173" t="s">
        <v>609</v>
      </c>
      <c r="F634" s="174" t="s">
        <v>610</v>
      </c>
      <c r="G634" s="175" t="s">
        <v>205</v>
      </c>
      <c r="H634" s="176">
        <v>1108.1110000000001</v>
      </c>
      <c r="I634" s="177"/>
      <c r="J634" s="178">
        <f>ROUND(I634*H634,2)</f>
        <v>0</v>
      </c>
      <c r="K634" s="174" t="s">
        <v>156</v>
      </c>
      <c r="L634" s="39"/>
      <c r="M634" s="179" t="s">
        <v>1</v>
      </c>
      <c r="N634" s="180" t="s">
        <v>41</v>
      </c>
      <c r="O634" s="77"/>
      <c r="P634" s="181">
        <f>O634*H634</f>
        <v>0</v>
      </c>
      <c r="Q634" s="181">
        <v>0</v>
      </c>
      <c r="R634" s="181">
        <f>Q634*H634</f>
        <v>0</v>
      </c>
      <c r="S634" s="181">
        <v>0</v>
      </c>
      <c r="T634" s="18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83" t="s">
        <v>157</v>
      </c>
      <c r="AT634" s="183" t="s">
        <v>152</v>
      </c>
      <c r="AU634" s="183" t="s">
        <v>86</v>
      </c>
      <c r="AY634" s="19" t="s">
        <v>149</v>
      </c>
      <c r="BE634" s="184">
        <f>IF(N634="základní",J634,0)</f>
        <v>0</v>
      </c>
      <c r="BF634" s="184">
        <f>IF(N634="snížená",J634,0)</f>
        <v>0</v>
      </c>
      <c r="BG634" s="184">
        <f>IF(N634="zákl. přenesená",J634,0)</f>
        <v>0</v>
      </c>
      <c r="BH634" s="184">
        <f>IF(N634="sníž. přenesená",J634,0)</f>
        <v>0</v>
      </c>
      <c r="BI634" s="184">
        <f>IF(N634="nulová",J634,0)</f>
        <v>0</v>
      </c>
      <c r="BJ634" s="19" t="s">
        <v>84</v>
      </c>
      <c r="BK634" s="184">
        <f>ROUND(I634*H634,2)</f>
        <v>0</v>
      </c>
      <c r="BL634" s="19" t="s">
        <v>157</v>
      </c>
      <c r="BM634" s="183" t="s">
        <v>611</v>
      </c>
    </row>
    <row r="635" s="2" customFormat="1" ht="16.5" customHeight="1">
      <c r="A635" s="38"/>
      <c r="B635" s="171"/>
      <c r="C635" s="172" t="s">
        <v>612</v>
      </c>
      <c r="D635" s="172" t="s">
        <v>152</v>
      </c>
      <c r="E635" s="173" t="s">
        <v>613</v>
      </c>
      <c r="F635" s="174" t="s">
        <v>614</v>
      </c>
      <c r="G635" s="175" t="s">
        <v>205</v>
      </c>
      <c r="H635" s="176">
        <v>1108.1110000000001</v>
      </c>
      <c r="I635" s="177"/>
      <c r="J635" s="178">
        <f>ROUND(I635*H635,2)</f>
        <v>0</v>
      </c>
      <c r="K635" s="174" t="s">
        <v>156</v>
      </c>
      <c r="L635" s="39"/>
      <c r="M635" s="179" t="s">
        <v>1</v>
      </c>
      <c r="N635" s="180" t="s">
        <v>41</v>
      </c>
      <c r="O635" s="77"/>
      <c r="P635" s="181">
        <f>O635*H635</f>
        <v>0</v>
      </c>
      <c r="Q635" s="181">
        <v>0</v>
      </c>
      <c r="R635" s="181">
        <f>Q635*H635</f>
        <v>0</v>
      </c>
      <c r="S635" s="181">
        <v>0</v>
      </c>
      <c r="T635" s="18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83" t="s">
        <v>157</v>
      </c>
      <c r="AT635" s="183" t="s">
        <v>152</v>
      </c>
      <c r="AU635" s="183" t="s">
        <v>86</v>
      </c>
      <c r="AY635" s="19" t="s">
        <v>149</v>
      </c>
      <c r="BE635" s="184">
        <f>IF(N635="základní",J635,0)</f>
        <v>0</v>
      </c>
      <c r="BF635" s="184">
        <f>IF(N635="snížená",J635,0)</f>
        <v>0</v>
      </c>
      <c r="BG635" s="184">
        <f>IF(N635="zákl. přenesená",J635,0)</f>
        <v>0</v>
      </c>
      <c r="BH635" s="184">
        <f>IF(N635="sníž. přenesená",J635,0)</f>
        <v>0</v>
      </c>
      <c r="BI635" s="184">
        <f>IF(N635="nulová",J635,0)</f>
        <v>0</v>
      </c>
      <c r="BJ635" s="19" t="s">
        <v>84</v>
      </c>
      <c r="BK635" s="184">
        <f>ROUND(I635*H635,2)</f>
        <v>0</v>
      </c>
      <c r="BL635" s="19" t="s">
        <v>157</v>
      </c>
      <c r="BM635" s="183" t="s">
        <v>615</v>
      </c>
    </row>
    <row r="636" s="2" customFormat="1" ht="21.75" customHeight="1">
      <c r="A636" s="38"/>
      <c r="B636" s="171"/>
      <c r="C636" s="172" t="s">
        <v>616</v>
      </c>
      <c r="D636" s="172" t="s">
        <v>152</v>
      </c>
      <c r="E636" s="173" t="s">
        <v>617</v>
      </c>
      <c r="F636" s="174" t="s">
        <v>618</v>
      </c>
      <c r="G636" s="175" t="s">
        <v>205</v>
      </c>
      <c r="H636" s="176">
        <v>166216.64999999999</v>
      </c>
      <c r="I636" s="177"/>
      <c r="J636" s="178">
        <f>ROUND(I636*H636,2)</f>
        <v>0</v>
      </c>
      <c r="K636" s="174" t="s">
        <v>156</v>
      </c>
      <c r="L636" s="39"/>
      <c r="M636" s="179" t="s">
        <v>1</v>
      </c>
      <c r="N636" s="180" t="s">
        <v>41</v>
      </c>
      <c r="O636" s="77"/>
      <c r="P636" s="181">
        <f>O636*H636</f>
        <v>0</v>
      </c>
      <c r="Q636" s="181">
        <v>0</v>
      </c>
      <c r="R636" s="181">
        <f>Q636*H636</f>
        <v>0</v>
      </c>
      <c r="S636" s="181">
        <v>0</v>
      </c>
      <c r="T636" s="18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83" t="s">
        <v>157</v>
      </c>
      <c r="AT636" s="183" t="s">
        <v>152</v>
      </c>
      <c r="AU636" s="183" t="s">
        <v>86</v>
      </c>
      <c r="AY636" s="19" t="s">
        <v>149</v>
      </c>
      <c r="BE636" s="184">
        <f>IF(N636="základní",J636,0)</f>
        <v>0</v>
      </c>
      <c r="BF636" s="184">
        <f>IF(N636="snížená",J636,0)</f>
        <v>0</v>
      </c>
      <c r="BG636" s="184">
        <f>IF(N636="zákl. přenesená",J636,0)</f>
        <v>0</v>
      </c>
      <c r="BH636" s="184">
        <f>IF(N636="sníž. přenesená",J636,0)</f>
        <v>0</v>
      </c>
      <c r="BI636" s="184">
        <f>IF(N636="nulová",J636,0)</f>
        <v>0</v>
      </c>
      <c r="BJ636" s="19" t="s">
        <v>84</v>
      </c>
      <c r="BK636" s="184">
        <f>ROUND(I636*H636,2)</f>
        <v>0</v>
      </c>
      <c r="BL636" s="19" t="s">
        <v>157</v>
      </c>
      <c r="BM636" s="183" t="s">
        <v>619</v>
      </c>
    </row>
    <row r="637" s="2" customFormat="1" ht="21.75" customHeight="1">
      <c r="A637" s="38"/>
      <c r="B637" s="171"/>
      <c r="C637" s="172" t="s">
        <v>620</v>
      </c>
      <c r="D637" s="172" t="s">
        <v>152</v>
      </c>
      <c r="E637" s="173" t="s">
        <v>621</v>
      </c>
      <c r="F637" s="174" t="s">
        <v>622</v>
      </c>
      <c r="G637" s="175" t="s">
        <v>205</v>
      </c>
      <c r="H637" s="176">
        <v>1108.1110000000001</v>
      </c>
      <c r="I637" s="177"/>
      <c r="J637" s="178">
        <f>ROUND(I637*H637,2)</f>
        <v>0</v>
      </c>
      <c r="K637" s="174" t="s">
        <v>156</v>
      </c>
      <c r="L637" s="39"/>
      <c r="M637" s="179" t="s">
        <v>1</v>
      </c>
      <c r="N637" s="180" t="s">
        <v>41</v>
      </c>
      <c r="O637" s="77"/>
      <c r="P637" s="181">
        <f>O637*H637</f>
        <v>0</v>
      </c>
      <c r="Q637" s="181">
        <v>0</v>
      </c>
      <c r="R637" s="181">
        <f>Q637*H637</f>
        <v>0</v>
      </c>
      <c r="S637" s="181">
        <v>0</v>
      </c>
      <c r="T637" s="18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83" t="s">
        <v>157</v>
      </c>
      <c r="AT637" s="183" t="s">
        <v>152</v>
      </c>
      <c r="AU637" s="183" t="s">
        <v>86</v>
      </c>
      <c r="AY637" s="19" t="s">
        <v>149</v>
      </c>
      <c r="BE637" s="184">
        <f>IF(N637="základní",J637,0)</f>
        <v>0</v>
      </c>
      <c r="BF637" s="184">
        <f>IF(N637="snížená",J637,0)</f>
        <v>0</v>
      </c>
      <c r="BG637" s="184">
        <f>IF(N637="zákl. přenesená",J637,0)</f>
        <v>0</v>
      </c>
      <c r="BH637" s="184">
        <f>IF(N637="sníž. přenesená",J637,0)</f>
        <v>0</v>
      </c>
      <c r="BI637" s="184">
        <f>IF(N637="nulová",J637,0)</f>
        <v>0</v>
      </c>
      <c r="BJ637" s="19" t="s">
        <v>84</v>
      </c>
      <c r="BK637" s="184">
        <f>ROUND(I637*H637,2)</f>
        <v>0</v>
      </c>
      <c r="BL637" s="19" t="s">
        <v>157</v>
      </c>
      <c r="BM637" s="183" t="s">
        <v>623</v>
      </c>
    </row>
    <row r="638" s="2" customFormat="1" ht="16.5" customHeight="1">
      <c r="A638" s="38"/>
      <c r="B638" s="171"/>
      <c r="C638" s="172" t="s">
        <v>624</v>
      </c>
      <c r="D638" s="172" t="s">
        <v>152</v>
      </c>
      <c r="E638" s="173" t="s">
        <v>625</v>
      </c>
      <c r="F638" s="174" t="s">
        <v>626</v>
      </c>
      <c r="G638" s="175" t="s">
        <v>205</v>
      </c>
      <c r="H638" s="176">
        <v>762.10000000000002</v>
      </c>
      <c r="I638" s="177"/>
      <c r="J638" s="178">
        <f>ROUND(I638*H638,2)</f>
        <v>0</v>
      </c>
      <c r="K638" s="174" t="s">
        <v>156</v>
      </c>
      <c r="L638" s="39"/>
      <c r="M638" s="179" t="s">
        <v>1</v>
      </c>
      <c r="N638" s="180" t="s">
        <v>41</v>
      </c>
      <c r="O638" s="77"/>
      <c r="P638" s="181">
        <f>O638*H638</f>
        <v>0</v>
      </c>
      <c r="Q638" s="181">
        <v>0</v>
      </c>
      <c r="R638" s="181">
        <f>Q638*H638</f>
        <v>0</v>
      </c>
      <c r="S638" s="181">
        <v>0</v>
      </c>
      <c r="T638" s="18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83" t="s">
        <v>157</v>
      </c>
      <c r="AT638" s="183" t="s">
        <v>152</v>
      </c>
      <c r="AU638" s="183" t="s">
        <v>86</v>
      </c>
      <c r="AY638" s="19" t="s">
        <v>149</v>
      </c>
      <c r="BE638" s="184">
        <f>IF(N638="základní",J638,0)</f>
        <v>0</v>
      </c>
      <c r="BF638" s="184">
        <f>IF(N638="snížená",J638,0)</f>
        <v>0</v>
      </c>
      <c r="BG638" s="184">
        <f>IF(N638="zákl. přenesená",J638,0)</f>
        <v>0</v>
      </c>
      <c r="BH638" s="184">
        <f>IF(N638="sníž. přenesená",J638,0)</f>
        <v>0</v>
      </c>
      <c r="BI638" s="184">
        <f>IF(N638="nulová",J638,0)</f>
        <v>0</v>
      </c>
      <c r="BJ638" s="19" t="s">
        <v>84</v>
      </c>
      <c r="BK638" s="184">
        <f>ROUND(I638*H638,2)</f>
        <v>0</v>
      </c>
      <c r="BL638" s="19" t="s">
        <v>157</v>
      </c>
      <c r="BM638" s="183" t="s">
        <v>627</v>
      </c>
    </row>
    <row r="639" s="13" customFormat="1">
      <c r="A639" s="13"/>
      <c r="B639" s="185"/>
      <c r="C639" s="13"/>
      <c r="D639" s="186" t="s">
        <v>163</v>
      </c>
      <c r="E639" s="187" t="s">
        <v>1</v>
      </c>
      <c r="F639" s="188" t="s">
        <v>628</v>
      </c>
      <c r="G639" s="13"/>
      <c r="H639" s="187" t="s">
        <v>1</v>
      </c>
      <c r="I639" s="189"/>
      <c r="J639" s="13"/>
      <c r="K639" s="13"/>
      <c r="L639" s="185"/>
      <c r="M639" s="190"/>
      <c r="N639" s="191"/>
      <c r="O639" s="191"/>
      <c r="P639" s="191"/>
      <c r="Q639" s="191"/>
      <c r="R639" s="191"/>
      <c r="S639" s="191"/>
      <c r="T639" s="19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7" t="s">
        <v>163</v>
      </c>
      <c r="AU639" s="187" t="s">
        <v>86</v>
      </c>
      <c r="AV639" s="13" t="s">
        <v>84</v>
      </c>
      <c r="AW639" s="13" t="s">
        <v>32</v>
      </c>
      <c r="AX639" s="13" t="s">
        <v>76</v>
      </c>
      <c r="AY639" s="187" t="s">
        <v>149</v>
      </c>
    </row>
    <row r="640" s="14" customFormat="1">
      <c r="A640" s="14"/>
      <c r="B640" s="193"/>
      <c r="C640" s="14"/>
      <c r="D640" s="186" t="s">
        <v>163</v>
      </c>
      <c r="E640" s="194" t="s">
        <v>1</v>
      </c>
      <c r="F640" s="195" t="s">
        <v>629</v>
      </c>
      <c r="G640" s="14"/>
      <c r="H640" s="196">
        <v>379.60000000000002</v>
      </c>
      <c r="I640" s="197"/>
      <c r="J640" s="14"/>
      <c r="K640" s="14"/>
      <c r="L640" s="193"/>
      <c r="M640" s="198"/>
      <c r="N640" s="199"/>
      <c r="O640" s="199"/>
      <c r="P640" s="199"/>
      <c r="Q640" s="199"/>
      <c r="R640" s="199"/>
      <c r="S640" s="199"/>
      <c r="T640" s="20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4" t="s">
        <v>163</v>
      </c>
      <c r="AU640" s="194" t="s">
        <v>86</v>
      </c>
      <c r="AV640" s="14" t="s">
        <v>86</v>
      </c>
      <c r="AW640" s="14" t="s">
        <v>32</v>
      </c>
      <c r="AX640" s="14" t="s">
        <v>76</v>
      </c>
      <c r="AY640" s="194" t="s">
        <v>149</v>
      </c>
    </row>
    <row r="641" s="14" customFormat="1">
      <c r="A641" s="14"/>
      <c r="B641" s="193"/>
      <c r="C641" s="14"/>
      <c r="D641" s="186" t="s">
        <v>163</v>
      </c>
      <c r="E641" s="194" t="s">
        <v>1</v>
      </c>
      <c r="F641" s="195" t="s">
        <v>630</v>
      </c>
      <c r="G641" s="14"/>
      <c r="H641" s="196">
        <v>382.5</v>
      </c>
      <c r="I641" s="197"/>
      <c r="J641" s="14"/>
      <c r="K641" s="14"/>
      <c r="L641" s="193"/>
      <c r="M641" s="198"/>
      <c r="N641" s="199"/>
      <c r="O641" s="199"/>
      <c r="P641" s="199"/>
      <c r="Q641" s="199"/>
      <c r="R641" s="199"/>
      <c r="S641" s="199"/>
      <c r="T641" s="20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4" t="s">
        <v>163</v>
      </c>
      <c r="AU641" s="194" t="s">
        <v>86</v>
      </c>
      <c r="AV641" s="14" t="s">
        <v>86</v>
      </c>
      <c r="AW641" s="14" t="s">
        <v>32</v>
      </c>
      <c r="AX641" s="14" t="s">
        <v>76</v>
      </c>
      <c r="AY641" s="194" t="s">
        <v>149</v>
      </c>
    </row>
    <row r="642" s="15" customFormat="1">
      <c r="A642" s="15"/>
      <c r="B642" s="201"/>
      <c r="C642" s="15"/>
      <c r="D642" s="186" t="s">
        <v>163</v>
      </c>
      <c r="E642" s="202" t="s">
        <v>1</v>
      </c>
      <c r="F642" s="203" t="s">
        <v>170</v>
      </c>
      <c r="G642" s="15"/>
      <c r="H642" s="204">
        <v>762.10000000000002</v>
      </c>
      <c r="I642" s="205"/>
      <c r="J642" s="15"/>
      <c r="K642" s="15"/>
      <c r="L642" s="201"/>
      <c r="M642" s="206"/>
      <c r="N642" s="207"/>
      <c r="O642" s="207"/>
      <c r="P642" s="207"/>
      <c r="Q642" s="207"/>
      <c r="R642" s="207"/>
      <c r="S642" s="207"/>
      <c r="T642" s="20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2" t="s">
        <v>163</v>
      </c>
      <c r="AU642" s="202" t="s">
        <v>86</v>
      </c>
      <c r="AV642" s="15" t="s">
        <v>150</v>
      </c>
      <c r="AW642" s="15" t="s">
        <v>32</v>
      </c>
      <c r="AX642" s="15" t="s">
        <v>76</v>
      </c>
      <c r="AY642" s="202" t="s">
        <v>149</v>
      </c>
    </row>
    <row r="643" s="16" customFormat="1">
      <c r="A643" s="16"/>
      <c r="B643" s="209"/>
      <c r="C643" s="16"/>
      <c r="D643" s="186" t="s">
        <v>163</v>
      </c>
      <c r="E643" s="210" t="s">
        <v>1</v>
      </c>
      <c r="F643" s="211" t="s">
        <v>171</v>
      </c>
      <c r="G643" s="16"/>
      <c r="H643" s="212">
        <v>762.10000000000002</v>
      </c>
      <c r="I643" s="213"/>
      <c r="J643" s="16"/>
      <c r="K643" s="16"/>
      <c r="L643" s="209"/>
      <c r="M643" s="214"/>
      <c r="N643" s="215"/>
      <c r="O643" s="215"/>
      <c r="P643" s="215"/>
      <c r="Q643" s="215"/>
      <c r="R643" s="215"/>
      <c r="S643" s="215"/>
      <c r="T643" s="2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10" t="s">
        <v>163</v>
      </c>
      <c r="AU643" s="210" t="s">
        <v>86</v>
      </c>
      <c r="AV643" s="16" t="s">
        <v>157</v>
      </c>
      <c r="AW643" s="16" t="s">
        <v>32</v>
      </c>
      <c r="AX643" s="16" t="s">
        <v>84</v>
      </c>
      <c r="AY643" s="210" t="s">
        <v>149</v>
      </c>
    </row>
    <row r="644" s="2" customFormat="1" ht="21.75" customHeight="1">
      <c r="A644" s="38"/>
      <c r="B644" s="171"/>
      <c r="C644" s="172" t="s">
        <v>631</v>
      </c>
      <c r="D644" s="172" t="s">
        <v>152</v>
      </c>
      <c r="E644" s="173" t="s">
        <v>632</v>
      </c>
      <c r="F644" s="174" t="s">
        <v>633</v>
      </c>
      <c r="G644" s="175" t="s">
        <v>205</v>
      </c>
      <c r="H644" s="176">
        <v>155.86500000000001</v>
      </c>
      <c r="I644" s="177"/>
      <c r="J644" s="178">
        <f>ROUND(I644*H644,2)</f>
        <v>0</v>
      </c>
      <c r="K644" s="174" t="s">
        <v>156</v>
      </c>
      <c r="L644" s="39"/>
      <c r="M644" s="179" t="s">
        <v>1</v>
      </c>
      <c r="N644" s="180" t="s">
        <v>41</v>
      </c>
      <c r="O644" s="77"/>
      <c r="P644" s="181">
        <f>O644*H644</f>
        <v>0</v>
      </c>
      <c r="Q644" s="181">
        <v>0</v>
      </c>
      <c r="R644" s="181">
        <f>Q644*H644</f>
        <v>0</v>
      </c>
      <c r="S644" s="181">
        <v>0.26100000000000001</v>
      </c>
      <c r="T644" s="182">
        <f>S644*H644</f>
        <v>40.680765000000001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83" t="s">
        <v>157</v>
      </c>
      <c r="AT644" s="183" t="s">
        <v>152</v>
      </c>
      <c r="AU644" s="183" t="s">
        <v>86</v>
      </c>
      <c r="AY644" s="19" t="s">
        <v>149</v>
      </c>
      <c r="BE644" s="184">
        <f>IF(N644="základní",J644,0)</f>
        <v>0</v>
      </c>
      <c r="BF644" s="184">
        <f>IF(N644="snížená",J644,0)</f>
        <v>0</v>
      </c>
      <c r="BG644" s="184">
        <f>IF(N644="zákl. přenesená",J644,0)</f>
        <v>0</v>
      </c>
      <c r="BH644" s="184">
        <f>IF(N644="sníž. přenesená",J644,0)</f>
        <v>0</v>
      </c>
      <c r="BI644" s="184">
        <f>IF(N644="nulová",J644,0)</f>
        <v>0</v>
      </c>
      <c r="BJ644" s="19" t="s">
        <v>84</v>
      </c>
      <c r="BK644" s="184">
        <f>ROUND(I644*H644,2)</f>
        <v>0</v>
      </c>
      <c r="BL644" s="19" t="s">
        <v>157</v>
      </c>
      <c r="BM644" s="183" t="s">
        <v>634</v>
      </c>
    </row>
    <row r="645" s="13" customFormat="1">
      <c r="A645" s="13"/>
      <c r="B645" s="185"/>
      <c r="C645" s="13"/>
      <c r="D645" s="186" t="s">
        <v>163</v>
      </c>
      <c r="E645" s="187" t="s">
        <v>1</v>
      </c>
      <c r="F645" s="188" t="s">
        <v>635</v>
      </c>
      <c r="G645" s="13"/>
      <c r="H645" s="187" t="s">
        <v>1</v>
      </c>
      <c r="I645" s="189"/>
      <c r="J645" s="13"/>
      <c r="K645" s="13"/>
      <c r="L645" s="185"/>
      <c r="M645" s="190"/>
      <c r="N645" s="191"/>
      <c r="O645" s="191"/>
      <c r="P645" s="191"/>
      <c r="Q645" s="191"/>
      <c r="R645" s="191"/>
      <c r="S645" s="191"/>
      <c r="T645" s="19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7" t="s">
        <v>163</v>
      </c>
      <c r="AU645" s="187" t="s">
        <v>86</v>
      </c>
      <c r="AV645" s="13" t="s">
        <v>84</v>
      </c>
      <c r="AW645" s="13" t="s">
        <v>32</v>
      </c>
      <c r="AX645" s="13" t="s">
        <v>76</v>
      </c>
      <c r="AY645" s="187" t="s">
        <v>149</v>
      </c>
    </row>
    <row r="646" s="13" customFormat="1">
      <c r="A646" s="13"/>
      <c r="B646" s="185"/>
      <c r="C646" s="13"/>
      <c r="D646" s="186" t="s">
        <v>163</v>
      </c>
      <c r="E646" s="187" t="s">
        <v>1</v>
      </c>
      <c r="F646" s="188" t="s">
        <v>176</v>
      </c>
      <c r="G646" s="13"/>
      <c r="H646" s="187" t="s">
        <v>1</v>
      </c>
      <c r="I646" s="189"/>
      <c r="J646" s="13"/>
      <c r="K646" s="13"/>
      <c r="L646" s="185"/>
      <c r="M646" s="190"/>
      <c r="N646" s="191"/>
      <c r="O646" s="191"/>
      <c r="P646" s="191"/>
      <c r="Q646" s="191"/>
      <c r="R646" s="191"/>
      <c r="S646" s="191"/>
      <c r="T646" s="19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87" t="s">
        <v>163</v>
      </c>
      <c r="AU646" s="187" t="s">
        <v>86</v>
      </c>
      <c r="AV646" s="13" t="s">
        <v>84</v>
      </c>
      <c r="AW646" s="13" t="s">
        <v>32</v>
      </c>
      <c r="AX646" s="13" t="s">
        <v>76</v>
      </c>
      <c r="AY646" s="187" t="s">
        <v>149</v>
      </c>
    </row>
    <row r="647" s="14" customFormat="1">
      <c r="A647" s="14"/>
      <c r="B647" s="193"/>
      <c r="C647" s="14"/>
      <c r="D647" s="186" t="s">
        <v>163</v>
      </c>
      <c r="E647" s="194" t="s">
        <v>1</v>
      </c>
      <c r="F647" s="195" t="s">
        <v>636</v>
      </c>
      <c r="G647" s="14"/>
      <c r="H647" s="196">
        <v>1.8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163</v>
      </c>
      <c r="AU647" s="194" t="s">
        <v>86</v>
      </c>
      <c r="AV647" s="14" t="s">
        <v>86</v>
      </c>
      <c r="AW647" s="14" t="s">
        <v>32</v>
      </c>
      <c r="AX647" s="14" t="s">
        <v>76</v>
      </c>
      <c r="AY647" s="194" t="s">
        <v>149</v>
      </c>
    </row>
    <row r="648" s="14" customFormat="1">
      <c r="A648" s="14"/>
      <c r="B648" s="193"/>
      <c r="C648" s="14"/>
      <c r="D648" s="186" t="s">
        <v>163</v>
      </c>
      <c r="E648" s="194" t="s">
        <v>1</v>
      </c>
      <c r="F648" s="195" t="s">
        <v>637</v>
      </c>
      <c r="G648" s="14"/>
      <c r="H648" s="196">
        <v>5.0750000000000002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163</v>
      </c>
      <c r="AU648" s="194" t="s">
        <v>86</v>
      </c>
      <c r="AV648" s="14" t="s">
        <v>86</v>
      </c>
      <c r="AW648" s="14" t="s">
        <v>32</v>
      </c>
      <c r="AX648" s="14" t="s">
        <v>76</v>
      </c>
      <c r="AY648" s="194" t="s">
        <v>149</v>
      </c>
    </row>
    <row r="649" s="14" customFormat="1">
      <c r="A649" s="14"/>
      <c r="B649" s="193"/>
      <c r="C649" s="14"/>
      <c r="D649" s="186" t="s">
        <v>163</v>
      </c>
      <c r="E649" s="194" t="s">
        <v>1</v>
      </c>
      <c r="F649" s="195" t="s">
        <v>638</v>
      </c>
      <c r="G649" s="14"/>
      <c r="H649" s="196">
        <v>5.4249999999999998</v>
      </c>
      <c r="I649" s="197"/>
      <c r="J649" s="14"/>
      <c r="K649" s="14"/>
      <c r="L649" s="193"/>
      <c r="M649" s="198"/>
      <c r="N649" s="199"/>
      <c r="O649" s="199"/>
      <c r="P649" s="199"/>
      <c r="Q649" s="199"/>
      <c r="R649" s="199"/>
      <c r="S649" s="199"/>
      <c r="T649" s="20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4" t="s">
        <v>163</v>
      </c>
      <c r="AU649" s="194" t="s">
        <v>86</v>
      </c>
      <c r="AV649" s="14" t="s">
        <v>86</v>
      </c>
      <c r="AW649" s="14" t="s">
        <v>32</v>
      </c>
      <c r="AX649" s="14" t="s">
        <v>76</v>
      </c>
      <c r="AY649" s="194" t="s">
        <v>149</v>
      </c>
    </row>
    <row r="650" s="13" customFormat="1">
      <c r="A650" s="13"/>
      <c r="B650" s="185"/>
      <c r="C650" s="13"/>
      <c r="D650" s="186" t="s">
        <v>163</v>
      </c>
      <c r="E650" s="187" t="s">
        <v>1</v>
      </c>
      <c r="F650" s="188" t="s">
        <v>177</v>
      </c>
      <c r="G650" s="13"/>
      <c r="H650" s="187" t="s">
        <v>1</v>
      </c>
      <c r="I650" s="189"/>
      <c r="J650" s="13"/>
      <c r="K650" s="13"/>
      <c r="L650" s="185"/>
      <c r="M650" s="190"/>
      <c r="N650" s="191"/>
      <c r="O650" s="191"/>
      <c r="P650" s="191"/>
      <c r="Q650" s="191"/>
      <c r="R650" s="191"/>
      <c r="S650" s="191"/>
      <c r="T650" s="19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7" t="s">
        <v>163</v>
      </c>
      <c r="AU650" s="187" t="s">
        <v>86</v>
      </c>
      <c r="AV650" s="13" t="s">
        <v>84</v>
      </c>
      <c r="AW650" s="13" t="s">
        <v>32</v>
      </c>
      <c r="AX650" s="13" t="s">
        <v>76</v>
      </c>
      <c r="AY650" s="187" t="s">
        <v>149</v>
      </c>
    </row>
    <row r="651" s="14" customFormat="1">
      <c r="A651" s="14"/>
      <c r="B651" s="193"/>
      <c r="C651" s="14"/>
      <c r="D651" s="186" t="s">
        <v>163</v>
      </c>
      <c r="E651" s="194" t="s">
        <v>1</v>
      </c>
      <c r="F651" s="195" t="s">
        <v>639</v>
      </c>
      <c r="G651" s="14"/>
      <c r="H651" s="196">
        <v>109.065</v>
      </c>
      <c r="I651" s="197"/>
      <c r="J651" s="14"/>
      <c r="K651" s="14"/>
      <c r="L651" s="193"/>
      <c r="M651" s="198"/>
      <c r="N651" s="199"/>
      <c r="O651" s="199"/>
      <c r="P651" s="199"/>
      <c r="Q651" s="199"/>
      <c r="R651" s="199"/>
      <c r="S651" s="199"/>
      <c r="T651" s="20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4" t="s">
        <v>163</v>
      </c>
      <c r="AU651" s="194" t="s">
        <v>86</v>
      </c>
      <c r="AV651" s="14" t="s">
        <v>86</v>
      </c>
      <c r="AW651" s="14" t="s">
        <v>32</v>
      </c>
      <c r="AX651" s="14" t="s">
        <v>76</v>
      </c>
      <c r="AY651" s="194" t="s">
        <v>149</v>
      </c>
    </row>
    <row r="652" s="14" customFormat="1">
      <c r="A652" s="14"/>
      <c r="B652" s="193"/>
      <c r="C652" s="14"/>
      <c r="D652" s="186" t="s">
        <v>163</v>
      </c>
      <c r="E652" s="194" t="s">
        <v>1</v>
      </c>
      <c r="F652" s="195" t="s">
        <v>636</v>
      </c>
      <c r="G652" s="14"/>
      <c r="H652" s="196">
        <v>1.8</v>
      </c>
      <c r="I652" s="197"/>
      <c r="J652" s="14"/>
      <c r="K652" s="14"/>
      <c r="L652" s="193"/>
      <c r="M652" s="198"/>
      <c r="N652" s="199"/>
      <c r="O652" s="199"/>
      <c r="P652" s="199"/>
      <c r="Q652" s="199"/>
      <c r="R652" s="199"/>
      <c r="S652" s="199"/>
      <c r="T652" s="20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4" t="s">
        <v>163</v>
      </c>
      <c r="AU652" s="194" t="s">
        <v>86</v>
      </c>
      <c r="AV652" s="14" t="s">
        <v>86</v>
      </c>
      <c r="AW652" s="14" t="s">
        <v>32</v>
      </c>
      <c r="AX652" s="14" t="s">
        <v>76</v>
      </c>
      <c r="AY652" s="194" t="s">
        <v>149</v>
      </c>
    </row>
    <row r="653" s="13" customFormat="1">
      <c r="A653" s="13"/>
      <c r="B653" s="185"/>
      <c r="C653" s="13"/>
      <c r="D653" s="186" t="s">
        <v>163</v>
      </c>
      <c r="E653" s="187" t="s">
        <v>1</v>
      </c>
      <c r="F653" s="188" t="s">
        <v>640</v>
      </c>
      <c r="G653" s="13"/>
      <c r="H653" s="187" t="s">
        <v>1</v>
      </c>
      <c r="I653" s="189"/>
      <c r="J653" s="13"/>
      <c r="K653" s="13"/>
      <c r="L653" s="185"/>
      <c r="M653" s="190"/>
      <c r="N653" s="191"/>
      <c r="O653" s="191"/>
      <c r="P653" s="191"/>
      <c r="Q653" s="191"/>
      <c r="R653" s="191"/>
      <c r="S653" s="191"/>
      <c r="T653" s="19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7" t="s">
        <v>163</v>
      </c>
      <c r="AU653" s="187" t="s">
        <v>86</v>
      </c>
      <c r="AV653" s="13" t="s">
        <v>84</v>
      </c>
      <c r="AW653" s="13" t="s">
        <v>32</v>
      </c>
      <c r="AX653" s="13" t="s">
        <v>76</v>
      </c>
      <c r="AY653" s="187" t="s">
        <v>149</v>
      </c>
    </row>
    <row r="654" s="14" customFormat="1">
      <c r="A654" s="14"/>
      <c r="B654" s="193"/>
      <c r="C654" s="14"/>
      <c r="D654" s="186" t="s">
        <v>163</v>
      </c>
      <c r="E654" s="194" t="s">
        <v>1</v>
      </c>
      <c r="F654" s="195" t="s">
        <v>641</v>
      </c>
      <c r="G654" s="14"/>
      <c r="H654" s="196">
        <v>32.700000000000003</v>
      </c>
      <c r="I654" s="197"/>
      <c r="J654" s="14"/>
      <c r="K654" s="14"/>
      <c r="L654" s="193"/>
      <c r="M654" s="198"/>
      <c r="N654" s="199"/>
      <c r="O654" s="199"/>
      <c r="P654" s="199"/>
      <c r="Q654" s="199"/>
      <c r="R654" s="199"/>
      <c r="S654" s="199"/>
      <c r="T654" s="20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4" t="s">
        <v>163</v>
      </c>
      <c r="AU654" s="194" t="s">
        <v>86</v>
      </c>
      <c r="AV654" s="14" t="s">
        <v>86</v>
      </c>
      <c r="AW654" s="14" t="s">
        <v>32</v>
      </c>
      <c r="AX654" s="14" t="s">
        <v>76</v>
      </c>
      <c r="AY654" s="194" t="s">
        <v>149</v>
      </c>
    </row>
    <row r="655" s="15" customFormat="1">
      <c r="A655" s="15"/>
      <c r="B655" s="201"/>
      <c r="C655" s="15"/>
      <c r="D655" s="186" t="s">
        <v>163</v>
      </c>
      <c r="E655" s="202" t="s">
        <v>1</v>
      </c>
      <c r="F655" s="203" t="s">
        <v>170</v>
      </c>
      <c r="G655" s="15"/>
      <c r="H655" s="204">
        <v>155.86500000000001</v>
      </c>
      <c r="I655" s="205"/>
      <c r="J655" s="15"/>
      <c r="K655" s="15"/>
      <c r="L655" s="201"/>
      <c r="M655" s="206"/>
      <c r="N655" s="207"/>
      <c r="O655" s="207"/>
      <c r="P655" s="207"/>
      <c r="Q655" s="207"/>
      <c r="R655" s="207"/>
      <c r="S655" s="207"/>
      <c r="T655" s="20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02" t="s">
        <v>163</v>
      </c>
      <c r="AU655" s="202" t="s">
        <v>86</v>
      </c>
      <c r="AV655" s="15" t="s">
        <v>150</v>
      </c>
      <c r="AW655" s="15" t="s">
        <v>32</v>
      </c>
      <c r="AX655" s="15" t="s">
        <v>76</v>
      </c>
      <c r="AY655" s="202" t="s">
        <v>149</v>
      </c>
    </row>
    <row r="656" s="16" customFormat="1">
      <c r="A656" s="16"/>
      <c r="B656" s="209"/>
      <c r="C656" s="16"/>
      <c r="D656" s="186" t="s">
        <v>163</v>
      </c>
      <c r="E656" s="210" t="s">
        <v>1</v>
      </c>
      <c r="F656" s="211" t="s">
        <v>171</v>
      </c>
      <c r="G656" s="16"/>
      <c r="H656" s="212">
        <v>155.86500000000001</v>
      </c>
      <c r="I656" s="213"/>
      <c r="J656" s="16"/>
      <c r="K656" s="16"/>
      <c r="L656" s="209"/>
      <c r="M656" s="214"/>
      <c r="N656" s="215"/>
      <c r="O656" s="215"/>
      <c r="P656" s="215"/>
      <c r="Q656" s="215"/>
      <c r="R656" s="215"/>
      <c r="S656" s="215"/>
      <c r="T656" s="2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10" t="s">
        <v>163</v>
      </c>
      <c r="AU656" s="210" t="s">
        <v>86</v>
      </c>
      <c r="AV656" s="16" t="s">
        <v>157</v>
      </c>
      <c r="AW656" s="16" t="s">
        <v>32</v>
      </c>
      <c r="AX656" s="16" t="s">
        <v>84</v>
      </c>
      <c r="AY656" s="210" t="s">
        <v>149</v>
      </c>
    </row>
    <row r="657" s="2" customFormat="1" ht="24.15" customHeight="1">
      <c r="A657" s="38"/>
      <c r="B657" s="171"/>
      <c r="C657" s="172" t="s">
        <v>642</v>
      </c>
      <c r="D657" s="172" t="s">
        <v>152</v>
      </c>
      <c r="E657" s="173" t="s">
        <v>643</v>
      </c>
      <c r="F657" s="174" t="s">
        <v>644</v>
      </c>
      <c r="G657" s="175" t="s">
        <v>161</v>
      </c>
      <c r="H657" s="176">
        <v>28.215</v>
      </c>
      <c r="I657" s="177"/>
      <c r="J657" s="178">
        <f>ROUND(I657*H657,2)</f>
        <v>0</v>
      </c>
      <c r="K657" s="174" t="s">
        <v>156</v>
      </c>
      <c r="L657" s="39"/>
      <c r="M657" s="179" t="s">
        <v>1</v>
      </c>
      <c r="N657" s="180" t="s">
        <v>41</v>
      </c>
      <c r="O657" s="77"/>
      <c r="P657" s="181">
        <f>O657*H657</f>
        <v>0</v>
      </c>
      <c r="Q657" s="181">
        <v>0</v>
      </c>
      <c r="R657" s="181">
        <f>Q657*H657</f>
        <v>0</v>
      </c>
      <c r="S657" s="181">
        <v>1.95</v>
      </c>
      <c r="T657" s="182">
        <f>S657*H657</f>
        <v>55.01925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83" t="s">
        <v>157</v>
      </c>
      <c r="AT657" s="183" t="s">
        <v>152</v>
      </c>
      <c r="AU657" s="183" t="s">
        <v>86</v>
      </c>
      <c r="AY657" s="19" t="s">
        <v>149</v>
      </c>
      <c r="BE657" s="184">
        <f>IF(N657="základní",J657,0)</f>
        <v>0</v>
      </c>
      <c r="BF657" s="184">
        <f>IF(N657="snížená",J657,0)</f>
        <v>0</v>
      </c>
      <c r="BG657" s="184">
        <f>IF(N657="zákl. přenesená",J657,0)</f>
        <v>0</v>
      </c>
      <c r="BH657" s="184">
        <f>IF(N657="sníž. přenesená",J657,0)</f>
        <v>0</v>
      </c>
      <c r="BI657" s="184">
        <f>IF(N657="nulová",J657,0)</f>
        <v>0</v>
      </c>
      <c r="BJ657" s="19" t="s">
        <v>84</v>
      </c>
      <c r="BK657" s="184">
        <f>ROUND(I657*H657,2)</f>
        <v>0</v>
      </c>
      <c r="BL657" s="19" t="s">
        <v>157</v>
      </c>
      <c r="BM657" s="183" t="s">
        <v>645</v>
      </c>
    </row>
    <row r="658" s="13" customFormat="1">
      <c r="A658" s="13"/>
      <c r="B658" s="185"/>
      <c r="C658" s="13"/>
      <c r="D658" s="186" t="s">
        <v>163</v>
      </c>
      <c r="E658" s="187" t="s">
        <v>1</v>
      </c>
      <c r="F658" s="188" t="s">
        <v>646</v>
      </c>
      <c r="G658" s="13"/>
      <c r="H658" s="187" t="s">
        <v>1</v>
      </c>
      <c r="I658" s="189"/>
      <c r="J658" s="13"/>
      <c r="K658" s="13"/>
      <c r="L658" s="185"/>
      <c r="M658" s="190"/>
      <c r="N658" s="191"/>
      <c r="O658" s="191"/>
      <c r="P658" s="191"/>
      <c r="Q658" s="191"/>
      <c r="R658" s="191"/>
      <c r="S658" s="191"/>
      <c r="T658" s="19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7" t="s">
        <v>163</v>
      </c>
      <c r="AU658" s="187" t="s">
        <v>86</v>
      </c>
      <c r="AV658" s="13" t="s">
        <v>84</v>
      </c>
      <c r="AW658" s="13" t="s">
        <v>32</v>
      </c>
      <c r="AX658" s="13" t="s">
        <v>76</v>
      </c>
      <c r="AY658" s="187" t="s">
        <v>149</v>
      </c>
    </row>
    <row r="659" s="13" customFormat="1">
      <c r="A659" s="13"/>
      <c r="B659" s="185"/>
      <c r="C659" s="13"/>
      <c r="D659" s="186" t="s">
        <v>163</v>
      </c>
      <c r="E659" s="187" t="s">
        <v>1</v>
      </c>
      <c r="F659" s="188" t="s">
        <v>176</v>
      </c>
      <c r="G659" s="13"/>
      <c r="H659" s="187" t="s">
        <v>1</v>
      </c>
      <c r="I659" s="189"/>
      <c r="J659" s="13"/>
      <c r="K659" s="13"/>
      <c r="L659" s="185"/>
      <c r="M659" s="190"/>
      <c r="N659" s="191"/>
      <c r="O659" s="191"/>
      <c r="P659" s="191"/>
      <c r="Q659" s="191"/>
      <c r="R659" s="191"/>
      <c r="S659" s="191"/>
      <c r="T659" s="19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7" t="s">
        <v>163</v>
      </c>
      <c r="AU659" s="187" t="s">
        <v>86</v>
      </c>
      <c r="AV659" s="13" t="s">
        <v>84</v>
      </c>
      <c r="AW659" s="13" t="s">
        <v>32</v>
      </c>
      <c r="AX659" s="13" t="s">
        <v>76</v>
      </c>
      <c r="AY659" s="187" t="s">
        <v>149</v>
      </c>
    </row>
    <row r="660" s="14" customFormat="1">
      <c r="A660" s="14"/>
      <c r="B660" s="193"/>
      <c r="C660" s="14"/>
      <c r="D660" s="186" t="s">
        <v>163</v>
      </c>
      <c r="E660" s="194" t="s">
        <v>1</v>
      </c>
      <c r="F660" s="195" t="s">
        <v>647</v>
      </c>
      <c r="G660" s="14"/>
      <c r="H660" s="196">
        <v>0.94499999999999995</v>
      </c>
      <c r="I660" s="197"/>
      <c r="J660" s="14"/>
      <c r="K660" s="14"/>
      <c r="L660" s="193"/>
      <c r="M660" s="198"/>
      <c r="N660" s="199"/>
      <c r="O660" s="199"/>
      <c r="P660" s="199"/>
      <c r="Q660" s="199"/>
      <c r="R660" s="199"/>
      <c r="S660" s="199"/>
      <c r="T660" s="20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4" t="s">
        <v>163</v>
      </c>
      <c r="AU660" s="194" t="s">
        <v>86</v>
      </c>
      <c r="AV660" s="14" t="s">
        <v>86</v>
      </c>
      <c r="AW660" s="14" t="s">
        <v>32</v>
      </c>
      <c r="AX660" s="14" t="s">
        <v>76</v>
      </c>
      <c r="AY660" s="194" t="s">
        <v>149</v>
      </c>
    </row>
    <row r="661" s="14" customFormat="1">
      <c r="A661" s="14"/>
      <c r="B661" s="193"/>
      <c r="C661" s="14"/>
      <c r="D661" s="186" t="s">
        <v>163</v>
      </c>
      <c r="E661" s="194" t="s">
        <v>1</v>
      </c>
      <c r="F661" s="195" t="s">
        <v>648</v>
      </c>
      <c r="G661" s="14"/>
      <c r="H661" s="196">
        <v>0.59999999999999998</v>
      </c>
      <c r="I661" s="197"/>
      <c r="J661" s="14"/>
      <c r="K661" s="14"/>
      <c r="L661" s="193"/>
      <c r="M661" s="198"/>
      <c r="N661" s="199"/>
      <c r="O661" s="199"/>
      <c r="P661" s="199"/>
      <c r="Q661" s="199"/>
      <c r="R661" s="199"/>
      <c r="S661" s="199"/>
      <c r="T661" s="20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4" t="s">
        <v>163</v>
      </c>
      <c r="AU661" s="194" t="s">
        <v>86</v>
      </c>
      <c r="AV661" s="14" t="s">
        <v>86</v>
      </c>
      <c r="AW661" s="14" t="s">
        <v>32</v>
      </c>
      <c r="AX661" s="14" t="s">
        <v>76</v>
      </c>
      <c r="AY661" s="194" t="s">
        <v>149</v>
      </c>
    </row>
    <row r="662" s="13" customFormat="1">
      <c r="A662" s="13"/>
      <c r="B662" s="185"/>
      <c r="C662" s="13"/>
      <c r="D662" s="186" t="s">
        <v>163</v>
      </c>
      <c r="E662" s="187" t="s">
        <v>1</v>
      </c>
      <c r="F662" s="188" t="s">
        <v>177</v>
      </c>
      <c r="G662" s="13"/>
      <c r="H662" s="187" t="s">
        <v>1</v>
      </c>
      <c r="I662" s="189"/>
      <c r="J662" s="13"/>
      <c r="K662" s="13"/>
      <c r="L662" s="185"/>
      <c r="M662" s="190"/>
      <c r="N662" s="191"/>
      <c r="O662" s="191"/>
      <c r="P662" s="191"/>
      <c r="Q662" s="191"/>
      <c r="R662" s="191"/>
      <c r="S662" s="191"/>
      <c r="T662" s="19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7" t="s">
        <v>163</v>
      </c>
      <c r="AU662" s="187" t="s">
        <v>86</v>
      </c>
      <c r="AV662" s="13" t="s">
        <v>84</v>
      </c>
      <c r="AW662" s="13" t="s">
        <v>32</v>
      </c>
      <c r="AX662" s="13" t="s">
        <v>76</v>
      </c>
      <c r="AY662" s="187" t="s">
        <v>149</v>
      </c>
    </row>
    <row r="663" s="14" customFormat="1">
      <c r="A663" s="14"/>
      <c r="B663" s="193"/>
      <c r="C663" s="14"/>
      <c r="D663" s="186" t="s">
        <v>163</v>
      </c>
      <c r="E663" s="194" t="s">
        <v>1</v>
      </c>
      <c r="F663" s="195" t="s">
        <v>649</v>
      </c>
      <c r="G663" s="14"/>
      <c r="H663" s="196">
        <v>7.3140000000000001</v>
      </c>
      <c r="I663" s="197"/>
      <c r="J663" s="14"/>
      <c r="K663" s="14"/>
      <c r="L663" s="193"/>
      <c r="M663" s="198"/>
      <c r="N663" s="199"/>
      <c r="O663" s="199"/>
      <c r="P663" s="199"/>
      <c r="Q663" s="199"/>
      <c r="R663" s="199"/>
      <c r="S663" s="199"/>
      <c r="T663" s="20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4" t="s">
        <v>163</v>
      </c>
      <c r="AU663" s="194" t="s">
        <v>86</v>
      </c>
      <c r="AV663" s="14" t="s">
        <v>86</v>
      </c>
      <c r="AW663" s="14" t="s">
        <v>32</v>
      </c>
      <c r="AX663" s="14" t="s">
        <v>76</v>
      </c>
      <c r="AY663" s="194" t="s">
        <v>149</v>
      </c>
    </row>
    <row r="664" s="14" customFormat="1">
      <c r="A664" s="14"/>
      <c r="B664" s="193"/>
      <c r="C664" s="14"/>
      <c r="D664" s="186" t="s">
        <v>163</v>
      </c>
      <c r="E664" s="194" t="s">
        <v>1</v>
      </c>
      <c r="F664" s="195" t="s">
        <v>650</v>
      </c>
      <c r="G664" s="14"/>
      <c r="H664" s="196">
        <v>9.8000000000000007</v>
      </c>
      <c r="I664" s="197"/>
      <c r="J664" s="14"/>
      <c r="K664" s="14"/>
      <c r="L664" s="193"/>
      <c r="M664" s="198"/>
      <c r="N664" s="199"/>
      <c r="O664" s="199"/>
      <c r="P664" s="199"/>
      <c r="Q664" s="199"/>
      <c r="R664" s="199"/>
      <c r="S664" s="199"/>
      <c r="T664" s="20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4" t="s">
        <v>163</v>
      </c>
      <c r="AU664" s="194" t="s">
        <v>86</v>
      </c>
      <c r="AV664" s="14" t="s">
        <v>86</v>
      </c>
      <c r="AW664" s="14" t="s">
        <v>32</v>
      </c>
      <c r="AX664" s="14" t="s">
        <v>76</v>
      </c>
      <c r="AY664" s="194" t="s">
        <v>149</v>
      </c>
    </row>
    <row r="665" s="14" customFormat="1">
      <c r="A665" s="14"/>
      <c r="B665" s="193"/>
      <c r="C665" s="14"/>
      <c r="D665" s="186" t="s">
        <v>163</v>
      </c>
      <c r="E665" s="194" t="s">
        <v>1</v>
      </c>
      <c r="F665" s="195" t="s">
        <v>651</v>
      </c>
      <c r="G665" s="14"/>
      <c r="H665" s="196">
        <v>1.3200000000000001</v>
      </c>
      <c r="I665" s="197"/>
      <c r="J665" s="14"/>
      <c r="K665" s="14"/>
      <c r="L665" s="193"/>
      <c r="M665" s="198"/>
      <c r="N665" s="199"/>
      <c r="O665" s="199"/>
      <c r="P665" s="199"/>
      <c r="Q665" s="199"/>
      <c r="R665" s="199"/>
      <c r="S665" s="199"/>
      <c r="T665" s="20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194" t="s">
        <v>163</v>
      </c>
      <c r="AU665" s="194" t="s">
        <v>86</v>
      </c>
      <c r="AV665" s="14" t="s">
        <v>86</v>
      </c>
      <c r="AW665" s="14" t="s">
        <v>32</v>
      </c>
      <c r="AX665" s="14" t="s">
        <v>76</v>
      </c>
      <c r="AY665" s="194" t="s">
        <v>149</v>
      </c>
    </row>
    <row r="666" s="14" customFormat="1">
      <c r="A666" s="14"/>
      <c r="B666" s="193"/>
      <c r="C666" s="14"/>
      <c r="D666" s="186" t="s">
        <v>163</v>
      </c>
      <c r="E666" s="194" t="s">
        <v>1</v>
      </c>
      <c r="F666" s="195" t="s">
        <v>652</v>
      </c>
      <c r="G666" s="14"/>
      <c r="H666" s="196">
        <v>0.39600000000000002</v>
      </c>
      <c r="I666" s="197"/>
      <c r="J666" s="14"/>
      <c r="K666" s="14"/>
      <c r="L666" s="193"/>
      <c r="M666" s="198"/>
      <c r="N666" s="199"/>
      <c r="O666" s="199"/>
      <c r="P666" s="199"/>
      <c r="Q666" s="199"/>
      <c r="R666" s="199"/>
      <c r="S666" s="199"/>
      <c r="T666" s="20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4" t="s">
        <v>163</v>
      </c>
      <c r="AU666" s="194" t="s">
        <v>86</v>
      </c>
      <c r="AV666" s="14" t="s">
        <v>86</v>
      </c>
      <c r="AW666" s="14" t="s">
        <v>32</v>
      </c>
      <c r="AX666" s="14" t="s">
        <v>76</v>
      </c>
      <c r="AY666" s="194" t="s">
        <v>149</v>
      </c>
    </row>
    <row r="667" s="14" customFormat="1">
      <c r="A667" s="14"/>
      <c r="B667" s="193"/>
      <c r="C667" s="14"/>
      <c r="D667" s="186" t="s">
        <v>163</v>
      </c>
      <c r="E667" s="194" t="s">
        <v>1</v>
      </c>
      <c r="F667" s="195" t="s">
        <v>653</v>
      </c>
      <c r="G667" s="14"/>
      <c r="H667" s="196">
        <v>4.9000000000000004</v>
      </c>
      <c r="I667" s="197"/>
      <c r="J667" s="14"/>
      <c r="K667" s="14"/>
      <c r="L667" s="193"/>
      <c r="M667" s="198"/>
      <c r="N667" s="199"/>
      <c r="O667" s="199"/>
      <c r="P667" s="199"/>
      <c r="Q667" s="199"/>
      <c r="R667" s="199"/>
      <c r="S667" s="199"/>
      <c r="T667" s="20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4" t="s">
        <v>163</v>
      </c>
      <c r="AU667" s="194" t="s">
        <v>86</v>
      </c>
      <c r="AV667" s="14" t="s">
        <v>86</v>
      </c>
      <c r="AW667" s="14" t="s">
        <v>32</v>
      </c>
      <c r="AX667" s="14" t="s">
        <v>76</v>
      </c>
      <c r="AY667" s="194" t="s">
        <v>149</v>
      </c>
    </row>
    <row r="668" s="14" customFormat="1">
      <c r="A668" s="14"/>
      <c r="B668" s="193"/>
      <c r="C668" s="14"/>
      <c r="D668" s="186" t="s">
        <v>163</v>
      </c>
      <c r="E668" s="194" t="s">
        <v>1</v>
      </c>
      <c r="F668" s="195" t="s">
        <v>654</v>
      </c>
      <c r="G668" s="14"/>
      <c r="H668" s="196">
        <v>1.44</v>
      </c>
      <c r="I668" s="197"/>
      <c r="J668" s="14"/>
      <c r="K668" s="14"/>
      <c r="L668" s="193"/>
      <c r="M668" s="198"/>
      <c r="N668" s="199"/>
      <c r="O668" s="199"/>
      <c r="P668" s="199"/>
      <c r="Q668" s="199"/>
      <c r="R668" s="199"/>
      <c r="S668" s="199"/>
      <c r="T668" s="20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4" t="s">
        <v>163</v>
      </c>
      <c r="AU668" s="194" t="s">
        <v>86</v>
      </c>
      <c r="AV668" s="14" t="s">
        <v>86</v>
      </c>
      <c r="AW668" s="14" t="s">
        <v>32</v>
      </c>
      <c r="AX668" s="14" t="s">
        <v>76</v>
      </c>
      <c r="AY668" s="194" t="s">
        <v>149</v>
      </c>
    </row>
    <row r="669" s="14" customFormat="1">
      <c r="A669" s="14"/>
      <c r="B669" s="193"/>
      <c r="C669" s="14"/>
      <c r="D669" s="186" t="s">
        <v>163</v>
      </c>
      <c r="E669" s="194" t="s">
        <v>1</v>
      </c>
      <c r="F669" s="195" t="s">
        <v>655</v>
      </c>
      <c r="G669" s="14"/>
      <c r="H669" s="196">
        <v>1.5</v>
      </c>
      <c r="I669" s="197"/>
      <c r="J669" s="14"/>
      <c r="K669" s="14"/>
      <c r="L669" s="193"/>
      <c r="M669" s="198"/>
      <c r="N669" s="199"/>
      <c r="O669" s="199"/>
      <c r="P669" s="199"/>
      <c r="Q669" s="199"/>
      <c r="R669" s="199"/>
      <c r="S669" s="199"/>
      <c r="T669" s="20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4" t="s">
        <v>163</v>
      </c>
      <c r="AU669" s="194" t="s">
        <v>86</v>
      </c>
      <c r="AV669" s="14" t="s">
        <v>86</v>
      </c>
      <c r="AW669" s="14" t="s">
        <v>32</v>
      </c>
      <c r="AX669" s="14" t="s">
        <v>76</v>
      </c>
      <c r="AY669" s="194" t="s">
        <v>149</v>
      </c>
    </row>
    <row r="670" s="15" customFormat="1">
      <c r="A670" s="15"/>
      <c r="B670" s="201"/>
      <c r="C670" s="15"/>
      <c r="D670" s="186" t="s">
        <v>163</v>
      </c>
      <c r="E670" s="202" t="s">
        <v>1</v>
      </c>
      <c r="F670" s="203" t="s">
        <v>170</v>
      </c>
      <c r="G670" s="15"/>
      <c r="H670" s="204">
        <v>28.215</v>
      </c>
      <c r="I670" s="205"/>
      <c r="J670" s="15"/>
      <c r="K670" s="15"/>
      <c r="L670" s="201"/>
      <c r="M670" s="206"/>
      <c r="N670" s="207"/>
      <c r="O670" s="207"/>
      <c r="P670" s="207"/>
      <c r="Q670" s="207"/>
      <c r="R670" s="207"/>
      <c r="S670" s="207"/>
      <c r="T670" s="20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02" t="s">
        <v>163</v>
      </c>
      <c r="AU670" s="202" t="s">
        <v>86</v>
      </c>
      <c r="AV670" s="15" t="s">
        <v>150</v>
      </c>
      <c r="AW670" s="15" t="s">
        <v>32</v>
      </c>
      <c r="AX670" s="15" t="s">
        <v>76</v>
      </c>
      <c r="AY670" s="202" t="s">
        <v>149</v>
      </c>
    </row>
    <row r="671" s="16" customFormat="1">
      <c r="A671" s="16"/>
      <c r="B671" s="209"/>
      <c r="C671" s="16"/>
      <c r="D671" s="186" t="s">
        <v>163</v>
      </c>
      <c r="E671" s="210" t="s">
        <v>1</v>
      </c>
      <c r="F671" s="211" t="s">
        <v>171</v>
      </c>
      <c r="G671" s="16"/>
      <c r="H671" s="212">
        <v>28.215</v>
      </c>
      <c r="I671" s="213"/>
      <c r="J671" s="16"/>
      <c r="K671" s="16"/>
      <c r="L671" s="209"/>
      <c r="M671" s="214"/>
      <c r="N671" s="215"/>
      <c r="O671" s="215"/>
      <c r="P671" s="215"/>
      <c r="Q671" s="215"/>
      <c r="R671" s="215"/>
      <c r="S671" s="215"/>
      <c r="T671" s="2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10" t="s">
        <v>163</v>
      </c>
      <c r="AU671" s="210" t="s">
        <v>86</v>
      </c>
      <c r="AV671" s="16" t="s">
        <v>157</v>
      </c>
      <c r="AW671" s="16" t="s">
        <v>32</v>
      </c>
      <c r="AX671" s="16" t="s">
        <v>84</v>
      </c>
      <c r="AY671" s="210" t="s">
        <v>149</v>
      </c>
    </row>
    <row r="672" s="2" customFormat="1" ht="21.75" customHeight="1">
      <c r="A672" s="38"/>
      <c r="B672" s="171"/>
      <c r="C672" s="172" t="s">
        <v>656</v>
      </c>
      <c r="D672" s="172" t="s">
        <v>152</v>
      </c>
      <c r="E672" s="173" t="s">
        <v>657</v>
      </c>
      <c r="F672" s="174" t="s">
        <v>658</v>
      </c>
      <c r="G672" s="175" t="s">
        <v>161</v>
      </c>
      <c r="H672" s="176">
        <v>3.1200000000000001</v>
      </c>
      <c r="I672" s="177"/>
      <c r="J672" s="178">
        <f>ROUND(I672*H672,2)</f>
        <v>0</v>
      </c>
      <c r="K672" s="174" t="s">
        <v>156</v>
      </c>
      <c r="L672" s="39"/>
      <c r="M672" s="179" t="s">
        <v>1</v>
      </c>
      <c r="N672" s="180" t="s">
        <v>41</v>
      </c>
      <c r="O672" s="77"/>
      <c r="P672" s="181">
        <f>O672*H672</f>
        <v>0</v>
      </c>
      <c r="Q672" s="181">
        <v>0</v>
      </c>
      <c r="R672" s="181">
        <f>Q672*H672</f>
        <v>0</v>
      </c>
      <c r="S672" s="181">
        <v>2.1000000000000001</v>
      </c>
      <c r="T672" s="182">
        <f>S672*H672</f>
        <v>6.5520000000000005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83" t="s">
        <v>157</v>
      </c>
      <c r="AT672" s="183" t="s">
        <v>152</v>
      </c>
      <c r="AU672" s="183" t="s">
        <v>86</v>
      </c>
      <c r="AY672" s="19" t="s">
        <v>149</v>
      </c>
      <c r="BE672" s="184">
        <f>IF(N672="základní",J672,0)</f>
        <v>0</v>
      </c>
      <c r="BF672" s="184">
        <f>IF(N672="snížená",J672,0)</f>
        <v>0</v>
      </c>
      <c r="BG672" s="184">
        <f>IF(N672="zákl. přenesená",J672,0)</f>
        <v>0</v>
      </c>
      <c r="BH672" s="184">
        <f>IF(N672="sníž. přenesená",J672,0)</f>
        <v>0</v>
      </c>
      <c r="BI672" s="184">
        <f>IF(N672="nulová",J672,0)</f>
        <v>0</v>
      </c>
      <c r="BJ672" s="19" t="s">
        <v>84</v>
      </c>
      <c r="BK672" s="184">
        <f>ROUND(I672*H672,2)</f>
        <v>0</v>
      </c>
      <c r="BL672" s="19" t="s">
        <v>157</v>
      </c>
      <c r="BM672" s="183" t="s">
        <v>659</v>
      </c>
    </row>
    <row r="673" s="13" customFormat="1">
      <c r="A673" s="13"/>
      <c r="B673" s="185"/>
      <c r="C673" s="13"/>
      <c r="D673" s="186" t="s">
        <v>163</v>
      </c>
      <c r="E673" s="187" t="s">
        <v>1</v>
      </c>
      <c r="F673" s="188" t="s">
        <v>660</v>
      </c>
      <c r="G673" s="13"/>
      <c r="H673" s="187" t="s">
        <v>1</v>
      </c>
      <c r="I673" s="189"/>
      <c r="J673" s="13"/>
      <c r="K673" s="13"/>
      <c r="L673" s="185"/>
      <c r="M673" s="190"/>
      <c r="N673" s="191"/>
      <c r="O673" s="191"/>
      <c r="P673" s="191"/>
      <c r="Q673" s="191"/>
      <c r="R673" s="191"/>
      <c r="S673" s="191"/>
      <c r="T673" s="19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7" t="s">
        <v>163</v>
      </c>
      <c r="AU673" s="187" t="s">
        <v>86</v>
      </c>
      <c r="AV673" s="13" t="s">
        <v>84</v>
      </c>
      <c r="AW673" s="13" t="s">
        <v>32</v>
      </c>
      <c r="AX673" s="13" t="s">
        <v>76</v>
      </c>
      <c r="AY673" s="187" t="s">
        <v>149</v>
      </c>
    </row>
    <row r="674" s="14" customFormat="1">
      <c r="A674" s="14"/>
      <c r="B674" s="193"/>
      <c r="C674" s="14"/>
      <c r="D674" s="186" t="s">
        <v>163</v>
      </c>
      <c r="E674" s="194" t="s">
        <v>1</v>
      </c>
      <c r="F674" s="195" t="s">
        <v>661</v>
      </c>
      <c r="G674" s="14"/>
      <c r="H674" s="196">
        <v>1.44</v>
      </c>
      <c r="I674" s="197"/>
      <c r="J674" s="14"/>
      <c r="K674" s="14"/>
      <c r="L674" s="193"/>
      <c r="M674" s="198"/>
      <c r="N674" s="199"/>
      <c r="O674" s="199"/>
      <c r="P674" s="199"/>
      <c r="Q674" s="199"/>
      <c r="R674" s="199"/>
      <c r="S674" s="199"/>
      <c r="T674" s="20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4" t="s">
        <v>163</v>
      </c>
      <c r="AU674" s="194" t="s">
        <v>86</v>
      </c>
      <c r="AV674" s="14" t="s">
        <v>86</v>
      </c>
      <c r="AW674" s="14" t="s">
        <v>32</v>
      </c>
      <c r="AX674" s="14" t="s">
        <v>76</v>
      </c>
      <c r="AY674" s="194" t="s">
        <v>149</v>
      </c>
    </row>
    <row r="675" s="14" customFormat="1">
      <c r="A675" s="14"/>
      <c r="B675" s="193"/>
      <c r="C675" s="14"/>
      <c r="D675" s="186" t="s">
        <v>163</v>
      </c>
      <c r="E675" s="194" t="s">
        <v>1</v>
      </c>
      <c r="F675" s="195" t="s">
        <v>662</v>
      </c>
      <c r="G675" s="14"/>
      <c r="H675" s="196">
        <v>1.6799999999999999</v>
      </c>
      <c r="I675" s="197"/>
      <c r="J675" s="14"/>
      <c r="K675" s="14"/>
      <c r="L675" s="193"/>
      <c r="M675" s="198"/>
      <c r="N675" s="199"/>
      <c r="O675" s="199"/>
      <c r="P675" s="199"/>
      <c r="Q675" s="199"/>
      <c r="R675" s="199"/>
      <c r="S675" s="199"/>
      <c r="T675" s="20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4" t="s">
        <v>163</v>
      </c>
      <c r="AU675" s="194" t="s">
        <v>86</v>
      </c>
      <c r="AV675" s="14" t="s">
        <v>86</v>
      </c>
      <c r="AW675" s="14" t="s">
        <v>32</v>
      </c>
      <c r="AX675" s="14" t="s">
        <v>76</v>
      </c>
      <c r="AY675" s="194" t="s">
        <v>149</v>
      </c>
    </row>
    <row r="676" s="15" customFormat="1">
      <c r="A676" s="15"/>
      <c r="B676" s="201"/>
      <c r="C676" s="15"/>
      <c r="D676" s="186" t="s">
        <v>163</v>
      </c>
      <c r="E676" s="202" t="s">
        <v>1</v>
      </c>
      <c r="F676" s="203" t="s">
        <v>170</v>
      </c>
      <c r="G676" s="15"/>
      <c r="H676" s="204">
        <v>3.1200000000000001</v>
      </c>
      <c r="I676" s="205"/>
      <c r="J676" s="15"/>
      <c r="K676" s="15"/>
      <c r="L676" s="201"/>
      <c r="M676" s="206"/>
      <c r="N676" s="207"/>
      <c r="O676" s="207"/>
      <c r="P676" s="207"/>
      <c r="Q676" s="207"/>
      <c r="R676" s="207"/>
      <c r="S676" s="207"/>
      <c r="T676" s="20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02" t="s">
        <v>163</v>
      </c>
      <c r="AU676" s="202" t="s">
        <v>86</v>
      </c>
      <c r="AV676" s="15" t="s">
        <v>150</v>
      </c>
      <c r="AW676" s="15" t="s">
        <v>32</v>
      </c>
      <c r="AX676" s="15" t="s">
        <v>76</v>
      </c>
      <c r="AY676" s="202" t="s">
        <v>149</v>
      </c>
    </row>
    <row r="677" s="16" customFormat="1">
      <c r="A677" s="16"/>
      <c r="B677" s="209"/>
      <c r="C677" s="16"/>
      <c r="D677" s="186" t="s">
        <v>163</v>
      </c>
      <c r="E677" s="210" t="s">
        <v>1</v>
      </c>
      <c r="F677" s="211" t="s">
        <v>171</v>
      </c>
      <c r="G677" s="16"/>
      <c r="H677" s="212">
        <v>3.1200000000000001</v>
      </c>
      <c r="I677" s="213"/>
      <c r="J677" s="16"/>
      <c r="K677" s="16"/>
      <c r="L677" s="209"/>
      <c r="M677" s="214"/>
      <c r="N677" s="215"/>
      <c r="O677" s="215"/>
      <c r="P677" s="215"/>
      <c r="Q677" s="215"/>
      <c r="R677" s="215"/>
      <c r="S677" s="215"/>
      <c r="T677" s="2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10" t="s">
        <v>163</v>
      </c>
      <c r="AU677" s="210" t="s">
        <v>86</v>
      </c>
      <c r="AV677" s="16" t="s">
        <v>157</v>
      </c>
      <c r="AW677" s="16" t="s">
        <v>32</v>
      </c>
      <c r="AX677" s="16" t="s">
        <v>84</v>
      </c>
      <c r="AY677" s="210" t="s">
        <v>149</v>
      </c>
    </row>
    <row r="678" s="2" customFormat="1" ht="24.15" customHeight="1">
      <c r="A678" s="38"/>
      <c r="B678" s="171"/>
      <c r="C678" s="172" t="s">
        <v>663</v>
      </c>
      <c r="D678" s="172" t="s">
        <v>152</v>
      </c>
      <c r="E678" s="173" t="s">
        <v>664</v>
      </c>
      <c r="F678" s="174" t="s">
        <v>665</v>
      </c>
      <c r="G678" s="175" t="s">
        <v>155</v>
      </c>
      <c r="H678" s="176">
        <v>16</v>
      </c>
      <c r="I678" s="177"/>
      <c r="J678" s="178">
        <f>ROUND(I678*H678,2)</f>
        <v>0</v>
      </c>
      <c r="K678" s="174" t="s">
        <v>156</v>
      </c>
      <c r="L678" s="39"/>
      <c r="M678" s="179" t="s">
        <v>1</v>
      </c>
      <c r="N678" s="180" t="s">
        <v>41</v>
      </c>
      <c r="O678" s="77"/>
      <c r="P678" s="181">
        <f>O678*H678</f>
        <v>0</v>
      </c>
      <c r="Q678" s="181">
        <v>0</v>
      </c>
      <c r="R678" s="181">
        <f>Q678*H678</f>
        <v>0</v>
      </c>
      <c r="S678" s="181">
        <v>0.048000000000000001</v>
      </c>
      <c r="T678" s="182">
        <f>S678*H678</f>
        <v>0.76800000000000002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83" t="s">
        <v>157</v>
      </c>
      <c r="AT678" s="183" t="s">
        <v>152</v>
      </c>
      <c r="AU678" s="183" t="s">
        <v>86</v>
      </c>
      <c r="AY678" s="19" t="s">
        <v>149</v>
      </c>
      <c r="BE678" s="184">
        <f>IF(N678="základní",J678,0)</f>
        <v>0</v>
      </c>
      <c r="BF678" s="184">
        <f>IF(N678="snížená",J678,0)</f>
        <v>0</v>
      </c>
      <c r="BG678" s="184">
        <f>IF(N678="zákl. přenesená",J678,0)</f>
        <v>0</v>
      </c>
      <c r="BH678" s="184">
        <f>IF(N678="sníž. přenesená",J678,0)</f>
        <v>0</v>
      </c>
      <c r="BI678" s="184">
        <f>IF(N678="nulová",J678,0)</f>
        <v>0</v>
      </c>
      <c r="BJ678" s="19" t="s">
        <v>84</v>
      </c>
      <c r="BK678" s="184">
        <f>ROUND(I678*H678,2)</f>
        <v>0</v>
      </c>
      <c r="BL678" s="19" t="s">
        <v>157</v>
      </c>
      <c r="BM678" s="183" t="s">
        <v>666</v>
      </c>
    </row>
    <row r="679" s="2" customFormat="1" ht="24.15" customHeight="1">
      <c r="A679" s="38"/>
      <c r="B679" s="171"/>
      <c r="C679" s="172" t="s">
        <v>667</v>
      </c>
      <c r="D679" s="172" t="s">
        <v>152</v>
      </c>
      <c r="E679" s="173" t="s">
        <v>668</v>
      </c>
      <c r="F679" s="174" t="s">
        <v>669</v>
      </c>
      <c r="G679" s="175" t="s">
        <v>192</v>
      </c>
      <c r="H679" s="176">
        <v>0.26900000000000002</v>
      </c>
      <c r="I679" s="177"/>
      <c r="J679" s="178">
        <f>ROUND(I679*H679,2)</f>
        <v>0</v>
      </c>
      <c r="K679" s="174" t="s">
        <v>156</v>
      </c>
      <c r="L679" s="39"/>
      <c r="M679" s="179" t="s">
        <v>1</v>
      </c>
      <c r="N679" s="180" t="s">
        <v>41</v>
      </c>
      <c r="O679" s="77"/>
      <c r="P679" s="181">
        <f>O679*H679</f>
        <v>0</v>
      </c>
      <c r="Q679" s="181">
        <v>0</v>
      </c>
      <c r="R679" s="181">
        <f>Q679*H679</f>
        <v>0</v>
      </c>
      <c r="S679" s="181">
        <v>1.258</v>
      </c>
      <c r="T679" s="182">
        <f>S679*H679</f>
        <v>0.33840200000000004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83" t="s">
        <v>157</v>
      </c>
      <c r="AT679" s="183" t="s">
        <v>152</v>
      </c>
      <c r="AU679" s="183" t="s">
        <v>86</v>
      </c>
      <c r="AY679" s="19" t="s">
        <v>149</v>
      </c>
      <c r="BE679" s="184">
        <f>IF(N679="základní",J679,0)</f>
        <v>0</v>
      </c>
      <c r="BF679" s="184">
        <f>IF(N679="snížená",J679,0)</f>
        <v>0</v>
      </c>
      <c r="BG679" s="184">
        <f>IF(N679="zákl. přenesená",J679,0)</f>
        <v>0</v>
      </c>
      <c r="BH679" s="184">
        <f>IF(N679="sníž. přenesená",J679,0)</f>
        <v>0</v>
      </c>
      <c r="BI679" s="184">
        <f>IF(N679="nulová",J679,0)</f>
        <v>0</v>
      </c>
      <c r="BJ679" s="19" t="s">
        <v>84</v>
      </c>
      <c r="BK679" s="184">
        <f>ROUND(I679*H679,2)</f>
        <v>0</v>
      </c>
      <c r="BL679" s="19" t="s">
        <v>157</v>
      </c>
      <c r="BM679" s="183" t="s">
        <v>670</v>
      </c>
    </row>
    <row r="680" s="13" customFormat="1">
      <c r="A680" s="13"/>
      <c r="B680" s="185"/>
      <c r="C680" s="13"/>
      <c r="D680" s="186" t="s">
        <v>163</v>
      </c>
      <c r="E680" s="187" t="s">
        <v>1</v>
      </c>
      <c r="F680" s="188" t="s">
        <v>671</v>
      </c>
      <c r="G680" s="13"/>
      <c r="H680" s="187" t="s">
        <v>1</v>
      </c>
      <c r="I680" s="189"/>
      <c r="J680" s="13"/>
      <c r="K680" s="13"/>
      <c r="L680" s="185"/>
      <c r="M680" s="190"/>
      <c r="N680" s="191"/>
      <c r="O680" s="191"/>
      <c r="P680" s="191"/>
      <c r="Q680" s="191"/>
      <c r="R680" s="191"/>
      <c r="S680" s="191"/>
      <c r="T680" s="19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7" t="s">
        <v>163</v>
      </c>
      <c r="AU680" s="187" t="s">
        <v>86</v>
      </c>
      <c r="AV680" s="13" t="s">
        <v>84</v>
      </c>
      <c r="AW680" s="13" t="s">
        <v>32</v>
      </c>
      <c r="AX680" s="13" t="s">
        <v>76</v>
      </c>
      <c r="AY680" s="187" t="s">
        <v>149</v>
      </c>
    </row>
    <row r="681" s="14" customFormat="1">
      <c r="A681" s="14"/>
      <c r="B681" s="193"/>
      <c r="C681" s="14"/>
      <c r="D681" s="186" t="s">
        <v>163</v>
      </c>
      <c r="E681" s="194" t="s">
        <v>1</v>
      </c>
      <c r="F681" s="195" t="s">
        <v>672</v>
      </c>
      <c r="G681" s="14"/>
      <c r="H681" s="196">
        <v>0.26900000000000002</v>
      </c>
      <c r="I681" s="197"/>
      <c r="J681" s="14"/>
      <c r="K681" s="14"/>
      <c r="L681" s="193"/>
      <c r="M681" s="198"/>
      <c r="N681" s="199"/>
      <c r="O681" s="199"/>
      <c r="P681" s="199"/>
      <c r="Q681" s="199"/>
      <c r="R681" s="199"/>
      <c r="S681" s="199"/>
      <c r="T681" s="20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94" t="s">
        <v>163</v>
      </c>
      <c r="AU681" s="194" t="s">
        <v>86</v>
      </c>
      <c r="AV681" s="14" t="s">
        <v>86</v>
      </c>
      <c r="AW681" s="14" t="s">
        <v>32</v>
      </c>
      <c r="AX681" s="14" t="s">
        <v>76</v>
      </c>
      <c r="AY681" s="194" t="s">
        <v>149</v>
      </c>
    </row>
    <row r="682" s="15" customFormat="1">
      <c r="A682" s="15"/>
      <c r="B682" s="201"/>
      <c r="C682" s="15"/>
      <c r="D682" s="186" t="s">
        <v>163</v>
      </c>
      <c r="E682" s="202" t="s">
        <v>1</v>
      </c>
      <c r="F682" s="203" t="s">
        <v>170</v>
      </c>
      <c r="G682" s="15"/>
      <c r="H682" s="204">
        <v>0.26900000000000002</v>
      </c>
      <c r="I682" s="205"/>
      <c r="J682" s="15"/>
      <c r="K682" s="15"/>
      <c r="L682" s="201"/>
      <c r="M682" s="206"/>
      <c r="N682" s="207"/>
      <c r="O682" s="207"/>
      <c r="P682" s="207"/>
      <c r="Q682" s="207"/>
      <c r="R682" s="207"/>
      <c r="S682" s="207"/>
      <c r="T682" s="20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02" t="s">
        <v>163</v>
      </c>
      <c r="AU682" s="202" t="s">
        <v>86</v>
      </c>
      <c r="AV682" s="15" t="s">
        <v>150</v>
      </c>
      <c r="AW682" s="15" t="s">
        <v>32</v>
      </c>
      <c r="AX682" s="15" t="s">
        <v>76</v>
      </c>
      <c r="AY682" s="202" t="s">
        <v>149</v>
      </c>
    </row>
    <row r="683" s="16" customFormat="1">
      <c r="A683" s="16"/>
      <c r="B683" s="209"/>
      <c r="C683" s="16"/>
      <c r="D683" s="186" t="s">
        <v>163</v>
      </c>
      <c r="E683" s="210" t="s">
        <v>1</v>
      </c>
      <c r="F683" s="211" t="s">
        <v>171</v>
      </c>
      <c r="G683" s="16"/>
      <c r="H683" s="212">
        <v>0.26900000000000002</v>
      </c>
      <c r="I683" s="213"/>
      <c r="J683" s="16"/>
      <c r="K683" s="16"/>
      <c r="L683" s="209"/>
      <c r="M683" s="214"/>
      <c r="N683" s="215"/>
      <c r="O683" s="215"/>
      <c r="P683" s="215"/>
      <c r="Q683" s="215"/>
      <c r="R683" s="215"/>
      <c r="S683" s="215"/>
      <c r="T683" s="2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10" t="s">
        <v>163</v>
      </c>
      <c r="AU683" s="210" t="s">
        <v>86</v>
      </c>
      <c r="AV683" s="16" t="s">
        <v>157</v>
      </c>
      <c r="AW683" s="16" t="s">
        <v>32</v>
      </c>
      <c r="AX683" s="16" t="s">
        <v>84</v>
      </c>
      <c r="AY683" s="210" t="s">
        <v>149</v>
      </c>
    </row>
    <row r="684" s="2" customFormat="1" ht="24.15" customHeight="1">
      <c r="A684" s="38"/>
      <c r="B684" s="171"/>
      <c r="C684" s="172" t="s">
        <v>673</v>
      </c>
      <c r="D684" s="172" t="s">
        <v>152</v>
      </c>
      <c r="E684" s="173" t="s">
        <v>674</v>
      </c>
      <c r="F684" s="174" t="s">
        <v>675</v>
      </c>
      <c r="G684" s="175" t="s">
        <v>161</v>
      </c>
      <c r="H684" s="176">
        <v>10.6</v>
      </c>
      <c r="I684" s="177"/>
      <c r="J684" s="178">
        <f>ROUND(I684*H684,2)</f>
        <v>0</v>
      </c>
      <c r="K684" s="174" t="s">
        <v>156</v>
      </c>
      <c r="L684" s="39"/>
      <c r="M684" s="179" t="s">
        <v>1</v>
      </c>
      <c r="N684" s="180" t="s">
        <v>41</v>
      </c>
      <c r="O684" s="77"/>
      <c r="P684" s="181">
        <f>O684*H684</f>
        <v>0</v>
      </c>
      <c r="Q684" s="181">
        <v>0</v>
      </c>
      <c r="R684" s="181">
        <f>Q684*H684</f>
        <v>0</v>
      </c>
      <c r="S684" s="181">
        <v>1.3999999999999999</v>
      </c>
      <c r="T684" s="182">
        <f>S684*H684</f>
        <v>14.839999999999998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83" t="s">
        <v>157</v>
      </c>
      <c r="AT684" s="183" t="s">
        <v>152</v>
      </c>
      <c r="AU684" s="183" t="s">
        <v>86</v>
      </c>
      <c r="AY684" s="19" t="s">
        <v>149</v>
      </c>
      <c r="BE684" s="184">
        <f>IF(N684="základní",J684,0)</f>
        <v>0</v>
      </c>
      <c r="BF684" s="184">
        <f>IF(N684="snížená",J684,0)</f>
        <v>0</v>
      </c>
      <c r="BG684" s="184">
        <f>IF(N684="zákl. přenesená",J684,0)</f>
        <v>0</v>
      </c>
      <c r="BH684" s="184">
        <f>IF(N684="sníž. přenesená",J684,0)</f>
        <v>0</v>
      </c>
      <c r="BI684" s="184">
        <f>IF(N684="nulová",J684,0)</f>
        <v>0</v>
      </c>
      <c r="BJ684" s="19" t="s">
        <v>84</v>
      </c>
      <c r="BK684" s="184">
        <f>ROUND(I684*H684,2)</f>
        <v>0</v>
      </c>
      <c r="BL684" s="19" t="s">
        <v>157</v>
      </c>
      <c r="BM684" s="183" t="s">
        <v>676</v>
      </c>
    </row>
    <row r="685" s="13" customFormat="1">
      <c r="A685" s="13"/>
      <c r="B685" s="185"/>
      <c r="C685" s="13"/>
      <c r="D685" s="186" t="s">
        <v>163</v>
      </c>
      <c r="E685" s="187" t="s">
        <v>1</v>
      </c>
      <c r="F685" s="188" t="s">
        <v>677</v>
      </c>
      <c r="G685" s="13"/>
      <c r="H685" s="187" t="s">
        <v>1</v>
      </c>
      <c r="I685" s="189"/>
      <c r="J685" s="13"/>
      <c r="K685" s="13"/>
      <c r="L685" s="185"/>
      <c r="M685" s="190"/>
      <c r="N685" s="191"/>
      <c r="O685" s="191"/>
      <c r="P685" s="191"/>
      <c r="Q685" s="191"/>
      <c r="R685" s="191"/>
      <c r="S685" s="191"/>
      <c r="T685" s="19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87" t="s">
        <v>163</v>
      </c>
      <c r="AU685" s="187" t="s">
        <v>86</v>
      </c>
      <c r="AV685" s="13" t="s">
        <v>84</v>
      </c>
      <c r="AW685" s="13" t="s">
        <v>32</v>
      </c>
      <c r="AX685" s="13" t="s">
        <v>76</v>
      </c>
      <c r="AY685" s="187" t="s">
        <v>149</v>
      </c>
    </row>
    <row r="686" s="14" customFormat="1">
      <c r="A686" s="14"/>
      <c r="B686" s="193"/>
      <c r="C686" s="14"/>
      <c r="D686" s="186" t="s">
        <v>163</v>
      </c>
      <c r="E686" s="194" t="s">
        <v>1</v>
      </c>
      <c r="F686" s="195" t="s">
        <v>678</v>
      </c>
      <c r="G686" s="14"/>
      <c r="H686" s="196">
        <v>9</v>
      </c>
      <c r="I686" s="197"/>
      <c r="J686" s="14"/>
      <c r="K686" s="14"/>
      <c r="L686" s="193"/>
      <c r="M686" s="198"/>
      <c r="N686" s="199"/>
      <c r="O686" s="199"/>
      <c r="P686" s="199"/>
      <c r="Q686" s="199"/>
      <c r="R686" s="199"/>
      <c r="S686" s="199"/>
      <c r="T686" s="20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4" t="s">
        <v>163</v>
      </c>
      <c r="AU686" s="194" t="s">
        <v>86</v>
      </c>
      <c r="AV686" s="14" t="s">
        <v>86</v>
      </c>
      <c r="AW686" s="14" t="s">
        <v>32</v>
      </c>
      <c r="AX686" s="14" t="s">
        <v>76</v>
      </c>
      <c r="AY686" s="194" t="s">
        <v>149</v>
      </c>
    </row>
    <row r="687" s="14" customFormat="1">
      <c r="A687" s="14"/>
      <c r="B687" s="193"/>
      <c r="C687" s="14"/>
      <c r="D687" s="186" t="s">
        <v>163</v>
      </c>
      <c r="E687" s="194" t="s">
        <v>1</v>
      </c>
      <c r="F687" s="195" t="s">
        <v>679</v>
      </c>
      <c r="G687" s="14"/>
      <c r="H687" s="196">
        <v>1.6000000000000001</v>
      </c>
      <c r="I687" s="197"/>
      <c r="J687" s="14"/>
      <c r="K687" s="14"/>
      <c r="L687" s="193"/>
      <c r="M687" s="198"/>
      <c r="N687" s="199"/>
      <c r="O687" s="199"/>
      <c r="P687" s="199"/>
      <c r="Q687" s="199"/>
      <c r="R687" s="199"/>
      <c r="S687" s="199"/>
      <c r="T687" s="20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4" t="s">
        <v>163</v>
      </c>
      <c r="AU687" s="194" t="s">
        <v>86</v>
      </c>
      <c r="AV687" s="14" t="s">
        <v>86</v>
      </c>
      <c r="AW687" s="14" t="s">
        <v>32</v>
      </c>
      <c r="AX687" s="14" t="s">
        <v>76</v>
      </c>
      <c r="AY687" s="194" t="s">
        <v>149</v>
      </c>
    </row>
    <row r="688" s="15" customFormat="1">
      <c r="A688" s="15"/>
      <c r="B688" s="201"/>
      <c r="C688" s="15"/>
      <c r="D688" s="186" t="s">
        <v>163</v>
      </c>
      <c r="E688" s="202" t="s">
        <v>1</v>
      </c>
      <c r="F688" s="203" t="s">
        <v>170</v>
      </c>
      <c r="G688" s="15"/>
      <c r="H688" s="204">
        <v>10.6</v>
      </c>
      <c r="I688" s="205"/>
      <c r="J688" s="15"/>
      <c r="K688" s="15"/>
      <c r="L688" s="201"/>
      <c r="M688" s="206"/>
      <c r="N688" s="207"/>
      <c r="O688" s="207"/>
      <c r="P688" s="207"/>
      <c r="Q688" s="207"/>
      <c r="R688" s="207"/>
      <c r="S688" s="207"/>
      <c r="T688" s="20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02" t="s">
        <v>163</v>
      </c>
      <c r="AU688" s="202" t="s">
        <v>86</v>
      </c>
      <c r="AV688" s="15" t="s">
        <v>150</v>
      </c>
      <c r="AW688" s="15" t="s">
        <v>32</v>
      </c>
      <c r="AX688" s="15" t="s">
        <v>76</v>
      </c>
      <c r="AY688" s="202" t="s">
        <v>149</v>
      </c>
    </row>
    <row r="689" s="16" customFormat="1">
      <c r="A689" s="16"/>
      <c r="B689" s="209"/>
      <c r="C689" s="16"/>
      <c r="D689" s="186" t="s">
        <v>163</v>
      </c>
      <c r="E689" s="210" t="s">
        <v>1</v>
      </c>
      <c r="F689" s="211" t="s">
        <v>171</v>
      </c>
      <c r="G689" s="16"/>
      <c r="H689" s="212">
        <v>10.6</v>
      </c>
      <c r="I689" s="213"/>
      <c r="J689" s="16"/>
      <c r="K689" s="16"/>
      <c r="L689" s="209"/>
      <c r="M689" s="214"/>
      <c r="N689" s="215"/>
      <c r="O689" s="215"/>
      <c r="P689" s="215"/>
      <c r="Q689" s="215"/>
      <c r="R689" s="215"/>
      <c r="S689" s="215"/>
      <c r="T689" s="2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10" t="s">
        <v>163</v>
      </c>
      <c r="AU689" s="210" t="s">
        <v>86</v>
      </c>
      <c r="AV689" s="16" t="s">
        <v>157</v>
      </c>
      <c r="AW689" s="16" t="s">
        <v>32</v>
      </c>
      <c r="AX689" s="16" t="s">
        <v>84</v>
      </c>
      <c r="AY689" s="210" t="s">
        <v>149</v>
      </c>
    </row>
    <row r="690" s="2" customFormat="1" ht="21.75" customHeight="1">
      <c r="A690" s="38"/>
      <c r="B690" s="171"/>
      <c r="C690" s="172" t="s">
        <v>680</v>
      </c>
      <c r="D690" s="172" t="s">
        <v>152</v>
      </c>
      <c r="E690" s="173" t="s">
        <v>681</v>
      </c>
      <c r="F690" s="174" t="s">
        <v>682</v>
      </c>
      <c r="G690" s="175" t="s">
        <v>205</v>
      </c>
      <c r="H690" s="176">
        <v>27.199999999999999</v>
      </c>
      <c r="I690" s="177"/>
      <c r="J690" s="178">
        <f>ROUND(I690*H690,2)</f>
        <v>0</v>
      </c>
      <c r="K690" s="174" t="s">
        <v>156</v>
      </c>
      <c r="L690" s="39"/>
      <c r="M690" s="179" t="s">
        <v>1</v>
      </c>
      <c r="N690" s="180" t="s">
        <v>41</v>
      </c>
      <c r="O690" s="77"/>
      <c r="P690" s="181">
        <f>O690*H690</f>
        <v>0</v>
      </c>
      <c r="Q690" s="181">
        <v>0</v>
      </c>
      <c r="R690" s="181">
        <f>Q690*H690</f>
        <v>0</v>
      </c>
      <c r="S690" s="181">
        <v>0.087999999999999995</v>
      </c>
      <c r="T690" s="182">
        <f>S690*H690</f>
        <v>2.3935999999999997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83" t="s">
        <v>157</v>
      </c>
      <c r="AT690" s="183" t="s">
        <v>152</v>
      </c>
      <c r="AU690" s="183" t="s">
        <v>86</v>
      </c>
      <c r="AY690" s="19" t="s">
        <v>149</v>
      </c>
      <c r="BE690" s="184">
        <f>IF(N690="základní",J690,0)</f>
        <v>0</v>
      </c>
      <c r="BF690" s="184">
        <f>IF(N690="snížená",J690,0)</f>
        <v>0</v>
      </c>
      <c r="BG690" s="184">
        <f>IF(N690="zákl. přenesená",J690,0)</f>
        <v>0</v>
      </c>
      <c r="BH690" s="184">
        <f>IF(N690="sníž. přenesená",J690,0)</f>
        <v>0</v>
      </c>
      <c r="BI690" s="184">
        <f>IF(N690="nulová",J690,0)</f>
        <v>0</v>
      </c>
      <c r="BJ690" s="19" t="s">
        <v>84</v>
      </c>
      <c r="BK690" s="184">
        <f>ROUND(I690*H690,2)</f>
        <v>0</v>
      </c>
      <c r="BL690" s="19" t="s">
        <v>157</v>
      </c>
      <c r="BM690" s="183" t="s">
        <v>683</v>
      </c>
    </row>
    <row r="691" s="13" customFormat="1">
      <c r="A691" s="13"/>
      <c r="B691" s="185"/>
      <c r="C691" s="13"/>
      <c r="D691" s="186" t="s">
        <v>163</v>
      </c>
      <c r="E691" s="187" t="s">
        <v>1</v>
      </c>
      <c r="F691" s="188" t="s">
        <v>684</v>
      </c>
      <c r="G691" s="13"/>
      <c r="H691" s="187" t="s">
        <v>1</v>
      </c>
      <c r="I691" s="189"/>
      <c r="J691" s="13"/>
      <c r="K691" s="13"/>
      <c r="L691" s="185"/>
      <c r="M691" s="190"/>
      <c r="N691" s="191"/>
      <c r="O691" s="191"/>
      <c r="P691" s="191"/>
      <c r="Q691" s="191"/>
      <c r="R691" s="191"/>
      <c r="S691" s="191"/>
      <c r="T691" s="19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87" t="s">
        <v>163</v>
      </c>
      <c r="AU691" s="187" t="s">
        <v>86</v>
      </c>
      <c r="AV691" s="13" t="s">
        <v>84</v>
      </c>
      <c r="AW691" s="13" t="s">
        <v>32</v>
      </c>
      <c r="AX691" s="13" t="s">
        <v>76</v>
      </c>
      <c r="AY691" s="187" t="s">
        <v>149</v>
      </c>
    </row>
    <row r="692" s="13" customFormat="1">
      <c r="A692" s="13"/>
      <c r="B692" s="185"/>
      <c r="C692" s="13"/>
      <c r="D692" s="186" t="s">
        <v>163</v>
      </c>
      <c r="E692" s="187" t="s">
        <v>1</v>
      </c>
      <c r="F692" s="188" t="s">
        <v>176</v>
      </c>
      <c r="G692" s="13"/>
      <c r="H692" s="187" t="s">
        <v>1</v>
      </c>
      <c r="I692" s="189"/>
      <c r="J692" s="13"/>
      <c r="K692" s="13"/>
      <c r="L692" s="185"/>
      <c r="M692" s="190"/>
      <c r="N692" s="191"/>
      <c r="O692" s="191"/>
      <c r="P692" s="191"/>
      <c r="Q692" s="191"/>
      <c r="R692" s="191"/>
      <c r="S692" s="191"/>
      <c r="T692" s="19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87" t="s">
        <v>163</v>
      </c>
      <c r="AU692" s="187" t="s">
        <v>86</v>
      </c>
      <c r="AV692" s="13" t="s">
        <v>84</v>
      </c>
      <c r="AW692" s="13" t="s">
        <v>32</v>
      </c>
      <c r="AX692" s="13" t="s">
        <v>76</v>
      </c>
      <c r="AY692" s="187" t="s">
        <v>149</v>
      </c>
    </row>
    <row r="693" s="14" customFormat="1">
      <c r="A693" s="14"/>
      <c r="B693" s="193"/>
      <c r="C693" s="14"/>
      <c r="D693" s="186" t="s">
        <v>163</v>
      </c>
      <c r="E693" s="194" t="s">
        <v>1</v>
      </c>
      <c r="F693" s="195" t="s">
        <v>685</v>
      </c>
      <c r="G693" s="14"/>
      <c r="H693" s="196">
        <v>3.2000000000000002</v>
      </c>
      <c r="I693" s="197"/>
      <c r="J693" s="14"/>
      <c r="K693" s="14"/>
      <c r="L693" s="193"/>
      <c r="M693" s="198"/>
      <c r="N693" s="199"/>
      <c r="O693" s="199"/>
      <c r="P693" s="199"/>
      <c r="Q693" s="199"/>
      <c r="R693" s="199"/>
      <c r="S693" s="199"/>
      <c r="T693" s="20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94" t="s">
        <v>163</v>
      </c>
      <c r="AU693" s="194" t="s">
        <v>86</v>
      </c>
      <c r="AV693" s="14" t="s">
        <v>86</v>
      </c>
      <c r="AW693" s="14" t="s">
        <v>32</v>
      </c>
      <c r="AX693" s="14" t="s">
        <v>76</v>
      </c>
      <c r="AY693" s="194" t="s">
        <v>149</v>
      </c>
    </row>
    <row r="694" s="13" customFormat="1">
      <c r="A694" s="13"/>
      <c r="B694" s="185"/>
      <c r="C694" s="13"/>
      <c r="D694" s="186" t="s">
        <v>163</v>
      </c>
      <c r="E694" s="187" t="s">
        <v>1</v>
      </c>
      <c r="F694" s="188" t="s">
        <v>177</v>
      </c>
      <c r="G694" s="13"/>
      <c r="H694" s="187" t="s">
        <v>1</v>
      </c>
      <c r="I694" s="189"/>
      <c r="J694" s="13"/>
      <c r="K694" s="13"/>
      <c r="L694" s="185"/>
      <c r="M694" s="190"/>
      <c r="N694" s="191"/>
      <c r="O694" s="191"/>
      <c r="P694" s="191"/>
      <c r="Q694" s="191"/>
      <c r="R694" s="191"/>
      <c r="S694" s="191"/>
      <c r="T694" s="19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87" t="s">
        <v>163</v>
      </c>
      <c r="AU694" s="187" t="s">
        <v>86</v>
      </c>
      <c r="AV694" s="13" t="s">
        <v>84</v>
      </c>
      <c r="AW694" s="13" t="s">
        <v>32</v>
      </c>
      <c r="AX694" s="13" t="s">
        <v>76</v>
      </c>
      <c r="AY694" s="187" t="s">
        <v>149</v>
      </c>
    </row>
    <row r="695" s="14" customFormat="1">
      <c r="A695" s="14"/>
      <c r="B695" s="193"/>
      <c r="C695" s="14"/>
      <c r="D695" s="186" t="s">
        <v>163</v>
      </c>
      <c r="E695" s="194" t="s">
        <v>1</v>
      </c>
      <c r="F695" s="195" t="s">
        <v>686</v>
      </c>
      <c r="G695" s="14"/>
      <c r="H695" s="196">
        <v>24</v>
      </c>
      <c r="I695" s="197"/>
      <c r="J695" s="14"/>
      <c r="K695" s="14"/>
      <c r="L695" s="193"/>
      <c r="M695" s="198"/>
      <c r="N695" s="199"/>
      <c r="O695" s="199"/>
      <c r="P695" s="199"/>
      <c r="Q695" s="199"/>
      <c r="R695" s="199"/>
      <c r="S695" s="199"/>
      <c r="T695" s="20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4" t="s">
        <v>163</v>
      </c>
      <c r="AU695" s="194" t="s">
        <v>86</v>
      </c>
      <c r="AV695" s="14" t="s">
        <v>86</v>
      </c>
      <c r="AW695" s="14" t="s">
        <v>32</v>
      </c>
      <c r="AX695" s="14" t="s">
        <v>76</v>
      </c>
      <c r="AY695" s="194" t="s">
        <v>149</v>
      </c>
    </row>
    <row r="696" s="15" customFormat="1">
      <c r="A696" s="15"/>
      <c r="B696" s="201"/>
      <c r="C696" s="15"/>
      <c r="D696" s="186" t="s">
        <v>163</v>
      </c>
      <c r="E696" s="202" t="s">
        <v>1</v>
      </c>
      <c r="F696" s="203" t="s">
        <v>170</v>
      </c>
      <c r="G696" s="15"/>
      <c r="H696" s="204">
        <v>27.199999999999999</v>
      </c>
      <c r="I696" s="205"/>
      <c r="J696" s="15"/>
      <c r="K696" s="15"/>
      <c r="L696" s="201"/>
      <c r="M696" s="206"/>
      <c r="N696" s="207"/>
      <c r="O696" s="207"/>
      <c r="P696" s="207"/>
      <c r="Q696" s="207"/>
      <c r="R696" s="207"/>
      <c r="S696" s="207"/>
      <c r="T696" s="20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02" t="s">
        <v>163</v>
      </c>
      <c r="AU696" s="202" t="s">
        <v>86</v>
      </c>
      <c r="AV696" s="15" t="s">
        <v>150</v>
      </c>
      <c r="AW696" s="15" t="s">
        <v>32</v>
      </c>
      <c r="AX696" s="15" t="s">
        <v>76</v>
      </c>
      <c r="AY696" s="202" t="s">
        <v>149</v>
      </c>
    </row>
    <row r="697" s="16" customFormat="1">
      <c r="A697" s="16"/>
      <c r="B697" s="209"/>
      <c r="C697" s="16"/>
      <c r="D697" s="186" t="s">
        <v>163</v>
      </c>
      <c r="E697" s="210" t="s">
        <v>1</v>
      </c>
      <c r="F697" s="211" t="s">
        <v>171</v>
      </c>
      <c r="G697" s="16"/>
      <c r="H697" s="212">
        <v>27.199999999999999</v>
      </c>
      <c r="I697" s="213"/>
      <c r="J697" s="16"/>
      <c r="K697" s="16"/>
      <c r="L697" s="209"/>
      <c r="M697" s="214"/>
      <c r="N697" s="215"/>
      <c r="O697" s="215"/>
      <c r="P697" s="215"/>
      <c r="Q697" s="215"/>
      <c r="R697" s="215"/>
      <c r="S697" s="215"/>
      <c r="T697" s="2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10" t="s">
        <v>163</v>
      </c>
      <c r="AU697" s="210" t="s">
        <v>86</v>
      </c>
      <c r="AV697" s="16" t="s">
        <v>157</v>
      </c>
      <c r="AW697" s="16" t="s">
        <v>32</v>
      </c>
      <c r="AX697" s="16" t="s">
        <v>84</v>
      </c>
      <c r="AY697" s="210" t="s">
        <v>149</v>
      </c>
    </row>
    <row r="698" s="2" customFormat="1" ht="24.15" customHeight="1">
      <c r="A698" s="38"/>
      <c r="B698" s="171"/>
      <c r="C698" s="172" t="s">
        <v>687</v>
      </c>
      <c r="D698" s="172" t="s">
        <v>152</v>
      </c>
      <c r="E698" s="173" t="s">
        <v>688</v>
      </c>
      <c r="F698" s="174" t="s">
        <v>689</v>
      </c>
      <c r="G698" s="175" t="s">
        <v>155</v>
      </c>
      <c r="H698" s="176">
        <v>40</v>
      </c>
      <c r="I698" s="177"/>
      <c r="J698" s="178">
        <f>ROUND(I698*H698,2)</f>
        <v>0</v>
      </c>
      <c r="K698" s="174" t="s">
        <v>156</v>
      </c>
      <c r="L698" s="39"/>
      <c r="M698" s="179" t="s">
        <v>1</v>
      </c>
      <c r="N698" s="180" t="s">
        <v>41</v>
      </c>
      <c r="O698" s="77"/>
      <c r="P698" s="181">
        <f>O698*H698</f>
        <v>0</v>
      </c>
      <c r="Q698" s="181">
        <v>0</v>
      </c>
      <c r="R698" s="181">
        <f>Q698*H698</f>
        <v>0</v>
      </c>
      <c r="S698" s="181">
        <v>0.123</v>
      </c>
      <c r="T698" s="182">
        <f>S698*H698</f>
        <v>4.9199999999999999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83" t="s">
        <v>157</v>
      </c>
      <c r="AT698" s="183" t="s">
        <v>152</v>
      </c>
      <c r="AU698" s="183" t="s">
        <v>86</v>
      </c>
      <c r="AY698" s="19" t="s">
        <v>149</v>
      </c>
      <c r="BE698" s="184">
        <f>IF(N698="základní",J698,0)</f>
        <v>0</v>
      </c>
      <c r="BF698" s="184">
        <f>IF(N698="snížená",J698,0)</f>
        <v>0</v>
      </c>
      <c r="BG698" s="184">
        <f>IF(N698="zákl. přenesená",J698,0)</f>
        <v>0</v>
      </c>
      <c r="BH698" s="184">
        <f>IF(N698="sníž. přenesená",J698,0)</f>
        <v>0</v>
      </c>
      <c r="BI698" s="184">
        <f>IF(N698="nulová",J698,0)</f>
        <v>0</v>
      </c>
      <c r="BJ698" s="19" t="s">
        <v>84</v>
      </c>
      <c r="BK698" s="184">
        <f>ROUND(I698*H698,2)</f>
        <v>0</v>
      </c>
      <c r="BL698" s="19" t="s">
        <v>157</v>
      </c>
      <c r="BM698" s="183" t="s">
        <v>690</v>
      </c>
    </row>
    <row r="699" s="13" customFormat="1">
      <c r="A699" s="13"/>
      <c r="B699" s="185"/>
      <c r="C699" s="13"/>
      <c r="D699" s="186" t="s">
        <v>163</v>
      </c>
      <c r="E699" s="187" t="s">
        <v>1</v>
      </c>
      <c r="F699" s="188" t="s">
        <v>691</v>
      </c>
      <c r="G699" s="13"/>
      <c r="H699" s="187" t="s">
        <v>1</v>
      </c>
      <c r="I699" s="189"/>
      <c r="J699" s="13"/>
      <c r="K699" s="13"/>
      <c r="L699" s="185"/>
      <c r="M699" s="190"/>
      <c r="N699" s="191"/>
      <c r="O699" s="191"/>
      <c r="P699" s="191"/>
      <c r="Q699" s="191"/>
      <c r="R699" s="191"/>
      <c r="S699" s="191"/>
      <c r="T699" s="19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87" t="s">
        <v>163</v>
      </c>
      <c r="AU699" s="187" t="s">
        <v>86</v>
      </c>
      <c r="AV699" s="13" t="s">
        <v>84</v>
      </c>
      <c r="AW699" s="13" t="s">
        <v>32</v>
      </c>
      <c r="AX699" s="13" t="s">
        <v>76</v>
      </c>
      <c r="AY699" s="187" t="s">
        <v>149</v>
      </c>
    </row>
    <row r="700" s="13" customFormat="1">
      <c r="A700" s="13"/>
      <c r="B700" s="185"/>
      <c r="C700" s="13"/>
      <c r="D700" s="186" t="s">
        <v>163</v>
      </c>
      <c r="E700" s="187" t="s">
        <v>1</v>
      </c>
      <c r="F700" s="188" t="s">
        <v>692</v>
      </c>
      <c r="G700" s="13"/>
      <c r="H700" s="187" t="s">
        <v>1</v>
      </c>
      <c r="I700" s="189"/>
      <c r="J700" s="13"/>
      <c r="K700" s="13"/>
      <c r="L700" s="185"/>
      <c r="M700" s="190"/>
      <c r="N700" s="191"/>
      <c r="O700" s="191"/>
      <c r="P700" s="191"/>
      <c r="Q700" s="191"/>
      <c r="R700" s="191"/>
      <c r="S700" s="191"/>
      <c r="T700" s="19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87" t="s">
        <v>163</v>
      </c>
      <c r="AU700" s="187" t="s">
        <v>86</v>
      </c>
      <c r="AV700" s="13" t="s">
        <v>84</v>
      </c>
      <c r="AW700" s="13" t="s">
        <v>32</v>
      </c>
      <c r="AX700" s="13" t="s">
        <v>76</v>
      </c>
      <c r="AY700" s="187" t="s">
        <v>149</v>
      </c>
    </row>
    <row r="701" s="14" customFormat="1">
      <c r="A701" s="14"/>
      <c r="B701" s="193"/>
      <c r="C701" s="14"/>
      <c r="D701" s="186" t="s">
        <v>163</v>
      </c>
      <c r="E701" s="194" t="s">
        <v>1</v>
      </c>
      <c r="F701" s="195" t="s">
        <v>280</v>
      </c>
      <c r="G701" s="14"/>
      <c r="H701" s="196">
        <v>16</v>
      </c>
      <c r="I701" s="197"/>
      <c r="J701" s="14"/>
      <c r="K701" s="14"/>
      <c r="L701" s="193"/>
      <c r="M701" s="198"/>
      <c r="N701" s="199"/>
      <c r="O701" s="199"/>
      <c r="P701" s="199"/>
      <c r="Q701" s="199"/>
      <c r="R701" s="199"/>
      <c r="S701" s="199"/>
      <c r="T701" s="20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4" t="s">
        <v>163</v>
      </c>
      <c r="AU701" s="194" t="s">
        <v>86</v>
      </c>
      <c r="AV701" s="14" t="s">
        <v>86</v>
      </c>
      <c r="AW701" s="14" t="s">
        <v>32</v>
      </c>
      <c r="AX701" s="14" t="s">
        <v>76</v>
      </c>
      <c r="AY701" s="194" t="s">
        <v>149</v>
      </c>
    </row>
    <row r="702" s="13" customFormat="1">
      <c r="A702" s="13"/>
      <c r="B702" s="185"/>
      <c r="C702" s="13"/>
      <c r="D702" s="186" t="s">
        <v>163</v>
      </c>
      <c r="E702" s="187" t="s">
        <v>1</v>
      </c>
      <c r="F702" s="188" t="s">
        <v>693</v>
      </c>
      <c r="G702" s="13"/>
      <c r="H702" s="187" t="s">
        <v>1</v>
      </c>
      <c r="I702" s="189"/>
      <c r="J702" s="13"/>
      <c r="K702" s="13"/>
      <c r="L702" s="185"/>
      <c r="M702" s="190"/>
      <c r="N702" s="191"/>
      <c r="O702" s="191"/>
      <c r="P702" s="191"/>
      <c r="Q702" s="191"/>
      <c r="R702" s="191"/>
      <c r="S702" s="191"/>
      <c r="T702" s="19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7" t="s">
        <v>163</v>
      </c>
      <c r="AU702" s="187" t="s">
        <v>86</v>
      </c>
      <c r="AV702" s="13" t="s">
        <v>84</v>
      </c>
      <c r="AW702" s="13" t="s">
        <v>32</v>
      </c>
      <c r="AX702" s="13" t="s">
        <v>76</v>
      </c>
      <c r="AY702" s="187" t="s">
        <v>149</v>
      </c>
    </row>
    <row r="703" s="14" customFormat="1">
      <c r="A703" s="14"/>
      <c r="B703" s="193"/>
      <c r="C703" s="14"/>
      <c r="D703" s="186" t="s">
        <v>163</v>
      </c>
      <c r="E703" s="194" t="s">
        <v>1</v>
      </c>
      <c r="F703" s="195" t="s">
        <v>694</v>
      </c>
      <c r="G703" s="14"/>
      <c r="H703" s="196">
        <v>24</v>
      </c>
      <c r="I703" s="197"/>
      <c r="J703" s="14"/>
      <c r="K703" s="14"/>
      <c r="L703" s="193"/>
      <c r="M703" s="198"/>
      <c r="N703" s="199"/>
      <c r="O703" s="199"/>
      <c r="P703" s="199"/>
      <c r="Q703" s="199"/>
      <c r="R703" s="199"/>
      <c r="S703" s="199"/>
      <c r="T703" s="20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94" t="s">
        <v>163</v>
      </c>
      <c r="AU703" s="194" t="s">
        <v>86</v>
      </c>
      <c r="AV703" s="14" t="s">
        <v>86</v>
      </c>
      <c r="AW703" s="14" t="s">
        <v>32</v>
      </c>
      <c r="AX703" s="14" t="s">
        <v>76</v>
      </c>
      <c r="AY703" s="194" t="s">
        <v>149</v>
      </c>
    </row>
    <row r="704" s="15" customFormat="1">
      <c r="A704" s="15"/>
      <c r="B704" s="201"/>
      <c r="C704" s="15"/>
      <c r="D704" s="186" t="s">
        <v>163</v>
      </c>
      <c r="E704" s="202" t="s">
        <v>1</v>
      </c>
      <c r="F704" s="203" t="s">
        <v>170</v>
      </c>
      <c r="G704" s="15"/>
      <c r="H704" s="204">
        <v>40</v>
      </c>
      <c r="I704" s="205"/>
      <c r="J704" s="15"/>
      <c r="K704" s="15"/>
      <c r="L704" s="201"/>
      <c r="M704" s="206"/>
      <c r="N704" s="207"/>
      <c r="O704" s="207"/>
      <c r="P704" s="207"/>
      <c r="Q704" s="207"/>
      <c r="R704" s="207"/>
      <c r="S704" s="207"/>
      <c r="T704" s="20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02" t="s">
        <v>163</v>
      </c>
      <c r="AU704" s="202" t="s">
        <v>86</v>
      </c>
      <c r="AV704" s="15" t="s">
        <v>150</v>
      </c>
      <c r="AW704" s="15" t="s">
        <v>32</v>
      </c>
      <c r="AX704" s="15" t="s">
        <v>76</v>
      </c>
      <c r="AY704" s="202" t="s">
        <v>149</v>
      </c>
    </row>
    <row r="705" s="16" customFormat="1">
      <c r="A705" s="16"/>
      <c r="B705" s="209"/>
      <c r="C705" s="16"/>
      <c r="D705" s="186" t="s">
        <v>163</v>
      </c>
      <c r="E705" s="210" t="s">
        <v>1</v>
      </c>
      <c r="F705" s="211" t="s">
        <v>171</v>
      </c>
      <c r="G705" s="16"/>
      <c r="H705" s="212">
        <v>40</v>
      </c>
      <c r="I705" s="213"/>
      <c r="J705" s="16"/>
      <c r="K705" s="16"/>
      <c r="L705" s="209"/>
      <c r="M705" s="214"/>
      <c r="N705" s="215"/>
      <c r="O705" s="215"/>
      <c r="P705" s="215"/>
      <c r="Q705" s="215"/>
      <c r="R705" s="215"/>
      <c r="S705" s="215"/>
      <c r="T705" s="2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10" t="s">
        <v>163</v>
      </c>
      <c r="AU705" s="210" t="s">
        <v>86</v>
      </c>
      <c r="AV705" s="16" t="s">
        <v>157</v>
      </c>
      <c r="AW705" s="16" t="s">
        <v>32</v>
      </c>
      <c r="AX705" s="16" t="s">
        <v>84</v>
      </c>
      <c r="AY705" s="210" t="s">
        <v>149</v>
      </c>
    </row>
    <row r="706" s="2" customFormat="1" ht="24.15" customHeight="1">
      <c r="A706" s="38"/>
      <c r="B706" s="171"/>
      <c r="C706" s="172" t="s">
        <v>695</v>
      </c>
      <c r="D706" s="172" t="s">
        <v>152</v>
      </c>
      <c r="E706" s="173" t="s">
        <v>696</v>
      </c>
      <c r="F706" s="174" t="s">
        <v>697</v>
      </c>
      <c r="G706" s="175" t="s">
        <v>227</v>
      </c>
      <c r="H706" s="176">
        <v>13.5</v>
      </c>
      <c r="I706" s="177"/>
      <c r="J706" s="178">
        <f>ROUND(I706*H706,2)</f>
        <v>0</v>
      </c>
      <c r="K706" s="174" t="s">
        <v>156</v>
      </c>
      <c r="L706" s="39"/>
      <c r="M706" s="179" t="s">
        <v>1</v>
      </c>
      <c r="N706" s="180" t="s">
        <v>41</v>
      </c>
      <c r="O706" s="77"/>
      <c r="P706" s="181">
        <f>O706*H706</f>
        <v>0</v>
      </c>
      <c r="Q706" s="181">
        <v>0</v>
      </c>
      <c r="R706" s="181">
        <f>Q706*H706</f>
        <v>0</v>
      </c>
      <c r="S706" s="181">
        <v>0.081000000000000003</v>
      </c>
      <c r="T706" s="182">
        <f>S706*H706</f>
        <v>1.0935000000000001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83" t="s">
        <v>157</v>
      </c>
      <c r="AT706" s="183" t="s">
        <v>152</v>
      </c>
      <c r="AU706" s="183" t="s">
        <v>86</v>
      </c>
      <c r="AY706" s="19" t="s">
        <v>149</v>
      </c>
      <c r="BE706" s="184">
        <f>IF(N706="základní",J706,0)</f>
        <v>0</v>
      </c>
      <c r="BF706" s="184">
        <f>IF(N706="snížená",J706,0)</f>
        <v>0</v>
      </c>
      <c r="BG706" s="184">
        <f>IF(N706="zákl. přenesená",J706,0)</f>
        <v>0</v>
      </c>
      <c r="BH706" s="184">
        <f>IF(N706="sníž. přenesená",J706,0)</f>
        <v>0</v>
      </c>
      <c r="BI706" s="184">
        <f>IF(N706="nulová",J706,0)</f>
        <v>0</v>
      </c>
      <c r="BJ706" s="19" t="s">
        <v>84</v>
      </c>
      <c r="BK706" s="184">
        <f>ROUND(I706*H706,2)</f>
        <v>0</v>
      </c>
      <c r="BL706" s="19" t="s">
        <v>157</v>
      </c>
      <c r="BM706" s="183" t="s">
        <v>698</v>
      </c>
    </row>
    <row r="707" s="13" customFormat="1">
      <c r="A707" s="13"/>
      <c r="B707" s="185"/>
      <c r="C707" s="13"/>
      <c r="D707" s="186" t="s">
        <v>163</v>
      </c>
      <c r="E707" s="187" t="s">
        <v>1</v>
      </c>
      <c r="F707" s="188" t="s">
        <v>182</v>
      </c>
      <c r="G707" s="13"/>
      <c r="H707" s="187" t="s">
        <v>1</v>
      </c>
      <c r="I707" s="189"/>
      <c r="J707" s="13"/>
      <c r="K707" s="13"/>
      <c r="L707" s="185"/>
      <c r="M707" s="190"/>
      <c r="N707" s="191"/>
      <c r="O707" s="191"/>
      <c r="P707" s="191"/>
      <c r="Q707" s="191"/>
      <c r="R707" s="191"/>
      <c r="S707" s="191"/>
      <c r="T707" s="19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7" t="s">
        <v>163</v>
      </c>
      <c r="AU707" s="187" t="s">
        <v>86</v>
      </c>
      <c r="AV707" s="13" t="s">
        <v>84</v>
      </c>
      <c r="AW707" s="13" t="s">
        <v>32</v>
      </c>
      <c r="AX707" s="13" t="s">
        <v>76</v>
      </c>
      <c r="AY707" s="187" t="s">
        <v>149</v>
      </c>
    </row>
    <row r="708" s="14" customFormat="1">
      <c r="A708" s="14"/>
      <c r="B708" s="193"/>
      <c r="C708" s="14"/>
      <c r="D708" s="186" t="s">
        <v>163</v>
      </c>
      <c r="E708" s="194" t="s">
        <v>1</v>
      </c>
      <c r="F708" s="195" t="s">
        <v>699</v>
      </c>
      <c r="G708" s="14"/>
      <c r="H708" s="196">
        <v>13.5</v>
      </c>
      <c r="I708" s="197"/>
      <c r="J708" s="14"/>
      <c r="K708" s="14"/>
      <c r="L708" s="193"/>
      <c r="M708" s="198"/>
      <c r="N708" s="199"/>
      <c r="O708" s="199"/>
      <c r="P708" s="199"/>
      <c r="Q708" s="199"/>
      <c r="R708" s="199"/>
      <c r="S708" s="199"/>
      <c r="T708" s="20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94" t="s">
        <v>163</v>
      </c>
      <c r="AU708" s="194" t="s">
        <v>86</v>
      </c>
      <c r="AV708" s="14" t="s">
        <v>86</v>
      </c>
      <c r="AW708" s="14" t="s">
        <v>32</v>
      </c>
      <c r="AX708" s="14" t="s">
        <v>76</v>
      </c>
      <c r="AY708" s="194" t="s">
        <v>149</v>
      </c>
    </row>
    <row r="709" s="15" customFormat="1">
      <c r="A709" s="15"/>
      <c r="B709" s="201"/>
      <c r="C709" s="15"/>
      <c r="D709" s="186" t="s">
        <v>163</v>
      </c>
      <c r="E709" s="202" t="s">
        <v>1</v>
      </c>
      <c r="F709" s="203" t="s">
        <v>170</v>
      </c>
      <c r="G709" s="15"/>
      <c r="H709" s="204">
        <v>13.5</v>
      </c>
      <c r="I709" s="205"/>
      <c r="J709" s="15"/>
      <c r="K709" s="15"/>
      <c r="L709" s="201"/>
      <c r="M709" s="206"/>
      <c r="N709" s="207"/>
      <c r="O709" s="207"/>
      <c r="P709" s="207"/>
      <c r="Q709" s="207"/>
      <c r="R709" s="207"/>
      <c r="S709" s="207"/>
      <c r="T709" s="20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02" t="s">
        <v>163</v>
      </c>
      <c r="AU709" s="202" t="s">
        <v>86</v>
      </c>
      <c r="AV709" s="15" t="s">
        <v>150</v>
      </c>
      <c r="AW709" s="15" t="s">
        <v>32</v>
      </c>
      <c r="AX709" s="15" t="s">
        <v>76</v>
      </c>
      <c r="AY709" s="202" t="s">
        <v>149</v>
      </c>
    </row>
    <row r="710" s="16" customFormat="1">
      <c r="A710" s="16"/>
      <c r="B710" s="209"/>
      <c r="C710" s="16"/>
      <c r="D710" s="186" t="s">
        <v>163</v>
      </c>
      <c r="E710" s="210" t="s">
        <v>1</v>
      </c>
      <c r="F710" s="211" t="s">
        <v>171</v>
      </c>
      <c r="G710" s="16"/>
      <c r="H710" s="212">
        <v>13.5</v>
      </c>
      <c r="I710" s="213"/>
      <c r="J710" s="16"/>
      <c r="K710" s="16"/>
      <c r="L710" s="209"/>
      <c r="M710" s="214"/>
      <c r="N710" s="215"/>
      <c r="O710" s="215"/>
      <c r="P710" s="215"/>
      <c r="Q710" s="215"/>
      <c r="R710" s="215"/>
      <c r="S710" s="215"/>
      <c r="T710" s="2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10" t="s">
        <v>163</v>
      </c>
      <c r="AU710" s="210" t="s">
        <v>86</v>
      </c>
      <c r="AV710" s="16" t="s">
        <v>157</v>
      </c>
      <c r="AW710" s="16" t="s">
        <v>32</v>
      </c>
      <c r="AX710" s="16" t="s">
        <v>84</v>
      </c>
      <c r="AY710" s="210" t="s">
        <v>149</v>
      </c>
    </row>
    <row r="711" s="2" customFormat="1" ht="33" customHeight="1">
      <c r="A711" s="38"/>
      <c r="B711" s="171"/>
      <c r="C711" s="172" t="s">
        <v>700</v>
      </c>
      <c r="D711" s="172" t="s">
        <v>152</v>
      </c>
      <c r="E711" s="173" t="s">
        <v>701</v>
      </c>
      <c r="F711" s="174" t="s">
        <v>702</v>
      </c>
      <c r="G711" s="175" t="s">
        <v>227</v>
      </c>
      <c r="H711" s="176">
        <v>47</v>
      </c>
      <c r="I711" s="177"/>
      <c r="J711" s="178">
        <f>ROUND(I711*H711,2)</f>
        <v>0</v>
      </c>
      <c r="K711" s="174" t="s">
        <v>156</v>
      </c>
      <c r="L711" s="39"/>
      <c r="M711" s="179" t="s">
        <v>1</v>
      </c>
      <c r="N711" s="180" t="s">
        <v>41</v>
      </c>
      <c r="O711" s="77"/>
      <c r="P711" s="181">
        <f>O711*H711</f>
        <v>0</v>
      </c>
      <c r="Q711" s="181">
        <v>0.023619999999999999</v>
      </c>
      <c r="R711" s="181">
        <f>Q711*H711</f>
        <v>1.1101399999999999</v>
      </c>
      <c r="S711" s="181">
        <v>0</v>
      </c>
      <c r="T711" s="18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83" t="s">
        <v>157</v>
      </c>
      <c r="AT711" s="183" t="s">
        <v>152</v>
      </c>
      <c r="AU711" s="183" t="s">
        <v>86</v>
      </c>
      <c r="AY711" s="19" t="s">
        <v>149</v>
      </c>
      <c r="BE711" s="184">
        <f>IF(N711="základní",J711,0)</f>
        <v>0</v>
      </c>
      <c r="BF711" s="184">
        <f>IF(N711="snížená",J711,0)</f>
        <v>0</v>
      </c>
      <c r="BG711" s="184">
        <f>IF(N711="zákl. přenesená",J711,0)</f>
        <v>0</v>
      </c>
      <c r="BH711" s="184">
        <f>IF(N711="sníž. přenesená",J711,0)</f>
        <v>0</v>
      </c>
      <c r="BI711" s="184">
        <f>IF(N711="nulová",J711,0)</f>
        <v>0</v>
      </c>
      <c r="BJ711" s="19" t="s">
        <v>84</v>
      </c>
      <c r="BK711" s="184">
        <f>ROUND(I711*H711,2)</f>
        <v>0</v>
      </c>
      <c r="BL711" s="19" t="s">
        <v>157</v>
      </c>
      <c r="BM711" s="183" t="s">
        <v>703</v>
      </c>
    </row>
    <row r="712" s="13" customFormat="1">
      <c r="A712" s="13"/>
      <c r="B712" s="185"/>
      <c r="C712" s="13"/>
      <c r="D712" s="186" t="s">
        <v>163</v>
      </c>
      <c r="E712" s="187" t="s">
        <v>1</v>
      </c>
      <c r="F712" s="188" t="s">
        <v>704</v>
      </c>
      <c r="G712" s="13"/>
      <c r="H712" s="187" t="s">
        <v>1</v>
      </c>
      <c r="I712" s="189"/>
      <c r="J712" s="13"/>
      <c r="K712" s="13"/>
      <c r="L712" s="185"/>
      <c r="M712" s="190"/>
      <c r="N712" s="191"/>
      <c r="O712" s="191"/>
      <c r="P712" s="191"/>
      <c r="Q712" s="191"/>
      <c r="R712" s="191"/>
      <c r="S712" s="191"/>
      <c r="T712" s="19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187" t="s">
        <v>163</v>
      </c>
      <c r="AU712" s="187" t="s">
        <v>86</v>
      </c>
      <c r="AV712" s="13" t="s">
        <v>84</v>
      </c>
      <c r="AW712" s="13" t="s">
        <v>32</v>
      </c>
      <c r="AX712" s="13" t="s">
        <v>76</v>
      </c>
      <c r="AY712" s="187" t="s">
        <v>149</v>
      </c>
    </row>
    <row r="713" s="13" customFormat="1">
      <c r="A713" s="13"/>
      <c r="B713" s="185"/>
      <c r="C713" s="13"/>
      <c r="D713" s="186" t="s">
        <v>163</v>
      </c>
      <c r="E713" s="187" t="s">
        <v>1</v>
      </c>
      <c r="F713" s="188" t="s">
        <v>176</v>
      </c>
      <c r="G713" s="13"/>
      <c r="H713" s="187" t="s">
        <v>1</v>
      </c>
      <c r="I713" s="189"/>
      <c r="J713" s="13"/>
      <c r="K713" s="13"/>
      <c r="L713" s="185"/>
      <c r="M713" s="190"/>
      <c r="N713" s="191"/>
      <c r="O713" s="191"/>
      <c r="P713" s="191"/>
      <c r="Q713" s="191"/>
      <c r="R713" s="191"/>
      <c r="S713" s="191"/>
      <c r="T713" s="19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7" t="s">
        <v>163</v>
      </c>
      <c r="AU713" s="187" t="s">
        <v>86</v>
      </c>
      <c r="AV713" s="13" t="s">
        <v>84</v>
      </c>
      <c r="AW713" s="13" t="s">
        <v>32</v>
      </c>
      <c r="AX713" s="13" t="s">
        <v>76</v>
      </c>
      <c r="AY713" s="187" t="s">
        <v>149</v>
      </c>
    </row>
    <row r="714" s="14" customFormat="1">
      <c r="A714" s="14"/>
      <c r="B714" s="193"/>
      <c r="C714" s="14"/>
      <c r="D714" s="186" t="s">
        <v>163</v>
      </c>
      <c r="E714" s="194" t="s">
        <v>1</v>
      </c>
      <c r="F714" s="195" t="s">
        <v>705</v>
      </c>
      <c r="G714" s="14"/>
      <c r="H714" s="196">
        <v>4</v>
      </c>
      <c r="I714" s="197"/>
      <c r="J714" s="14"/>
      <c r="K714" s="14"/>
      <c r="L714" s="193"/>
      <c r="M714" s="198"/>
      <c r="N714" s="199"/>
      <c r="O714" s="199"/>
      <c r="P714" s="199"/>
      <c r="Q714" s="199"/>
      <c r="R714" s="199"/>
      <c r="S714" s="199"/>
      <c r="T714" s="20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4" t="s">
        <v>163</v>
      </c>
      <c r="AU714" s="194" t="s">
        <v>86</v>
      </c>
      <c r="AV714" s="14" t="s">
        <v>86</v>
      </c>
      <c r="AW714" s="14" t="s">
        <v>32</v>
      </c>
      <c r="AX714" s="14" t="s">
        <v>76</v>
      </c>
      <c r="AY714" s="194" t="s">
        <v>149</v>
      </c>
    </row>
    <row r="715" s="13" customFormat="1">
      <c r="A715" s="13"/>
      <c r="B715" s="185"/>
      <c r="C715" s="13"/>
      <c r="D715" s="186" t="s">
        <v>163</v>
      </c>
      <c r="E715" s="187" t="s">
        <v>1</v>
      </c>
      <c r="F715" s="188" t="s">
        <v>177</v>
      </c>
      <c r="G715" s="13"/>
      <c r="H715" s="187" t="s">
        <v>1</v>
      </c>
      <c r="I715" s="189"/>
      <c r="J715" s="13"/>
      <c r="K715" s="13"/>
      <c r="L715" s="185"/>
      <c r="M715" s="190"/>
      <c r="N715" s="191"/>
      <c r="O715" s="191"/>
      <c r="P715" s="191"/>
      <c r="Q715" s="191"/>
      <c r="R715" s="191"/>
      <c r="S715" s="191"/>
      <c r="T715" s="19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7" t="s">
        <v>163</v>
      </c>
      <c r="AU715" s="187" t="s">
        <v>86</v>
      </c>
      <c r="AV715" s="13" t="s">
        <v>84</v>
      </c>
      <c r="AW715" s="13" t="s">
        <v>32</v>
      </c>
      <c r="AX715" s="13" t="s">
        <v>76</v>
      </c>
      <c r="AY715" s="187" t="s">
        <v>149</v>
      </c>
    </row>
    <row r="716" s="13" customFormat="1">
      <c r="A716" s="13"/>
      <c r="B716" s="185"/>
      <c r="C716" s="13"/>
      <c r="D716" s="186" t="s">
        <v>163</v>
      </c>
      <c r="E716" s="187" t="s">
        <v>1</v>
      </c>
      <c r="F716" s="188" t="s">
        <v>706</v>
      </c>
      <c r="G716" s="13"/>
      <c r="H716" s="187" t="s">
        <v>1</v>
      </c>
      <c r="I716" s="189"/>
      <c r="J716" s="13"/>
      <c r="K716" s="13"/>
      <c r="L716" s="185"/>
      <c r="M716" s="190"/>
      <c r="N716" s="191"/>
      <c r="O716" s="191"/>
      <c r="P716" s="191"/>
      <c r="Q716" s="191"/>
      <c r="R716" s="191"/>
      <c r="S716" s="191"/>
      <c r="T716" s="19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87" t="s">
        <v>163</v>
      </c>
      <c r="AU716" s="187" t="s">
        <v>86</v>
      </c>
      <c r="AV716" s="13" t="s">
        <v>84</v>
      </c>
      <c r="AW716" s="13" t="s">
        <v>32</v>
      </c>
      <c r="AX716" s="13" t="s">
        <v>76</v>
      </c>
      <c r="AY716" s="187" t="s">
        <v>149</v>
      </c>
    </row>
    <row r="717" s="14" customFormat="1">
      <c r="A717" s="14"/>
      <c r="B717" s="193"/>
      <c r="C717" s="14"/>
      <c r="D717" s="186" t="s">
        <v>163</v>
      </c>
      <c r="E717" s="194" t="s">
        <v>1</v>
      </c>
      <c r="F717" s="195" t="s">
        <v>707</v>
      </c>
      <c r="G717" s="14"/>
      <c r="H717" s="196">
        <v>33</v>
      </c>
      <c r="I717" s="197"/>
      <c r="J717" s="14"/>
      <c r="K717" s="14"/>
      <c r="L717" s="193"/>
      <c r="M717" s="198"/>
      <c r="N717" s="199"/>
      <c r="O717" s="199"/>
      <c r="P717" s="199"/>
      <c r="Q717" s="199"/>
      <c r="R717" s="199"/>
      <c r="S717" s="199"/>
      <c r="T717" s="20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4" t="s">
        <v>163</v>
      </c>
      <c r="AU717" s="194" t="s">
        <v>86</v>
      </c>
      <c r="AV717" s="14" t="s">
        <v>86</v>
      </c>
      <c r="AW717" s="14" t="s">
        <v>32</v>
      </c>
      <c r="AX717" s="14" t="s">
        <v>76</v>
      </c>
      <c r="AY717" s="194" t="s">
        <v>149</v>
      </c>
    </row>
    <row r="718" s="13" customFormat="1">
      <c r="A718" s="13"/>
      <c r="B718" s="185"/>
      <c r="C718" s="13"/>
      <c r="D718" s="186" t="s">
        <v>163</v>
      </c>
      <c r="E718" s="187" t="s">
        <v>1</v>
      </c>
      <c r="F718" s="188" t="s">
        <v>708</v>
      </c>
      <c r="G718" s="13"/>
      <c r="H718" s="187" t="s">
        <v>1</v>
      </c>
      <c r="I718" s="189"/>
      <c r="J718" s="13"/>
      <c r="K718" s="13"/>
      <c r="L718" s="185"/>
      <c r="M718" s="190"/>
      <c r="N718" s="191"/>
      <c r="O718" s="191"/>
      <c r="P718" s="191"/>
      <c r="Q718" s="191"/>
      <c r="R718" s="191"/>
      <c r="S718" s="191"/>
      <c r="T718" s="19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87" t="s">
        <v>163</v>
      </c>
      <c r="AU718" s="187" t="s">
        <v>86</v>
      </c>
      <c r="AV718" s="13" t="s">
        <v>84</v>
      </c>
      <c r="AW718" s="13" t="s">
        <v>32</v>
      </c>
      <c r="AX718" s="13" t="s">
        <v>76</v>
      </c>
      <c r="AY718" s="187" t="s">
        <v>149</v>
      </c>
    </row>
    <row r="719" s="14" customFormat="1">
      <c r="A719" s="14"/>
      <c r="B719" s="193"/>
      <c r="C719" s="14"/>
      <c r="D719" s="186" t="s">
        <v>163</v>
      </c>
      <c r="E719" s="194" t="s">
        <v>1</v>
      </c>
      <c r="F719" s="195" t="s">
        <v>709</v>
      </c>
      <c r="G719" s="14"/>
      <c r="H719" s="196">
        <v>10</v>
      </c>
      <c r="I719" s="197"/>
      <c r="J719" s="14"/>
      <c r="K719" s="14"/>
      <c r="L719" s="193"/>
      <c r="M719" s="198"/>
      <c r="N719" s="199"/>
      <c r="O719" s="199"/>
      <c r="P719" s="199"/>
      <c r="Q719" s="199"/>
      <c r="R719" s="199"/>
      <c r="S719" s="199"/>
      <c r="T719" s="20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94" t="s">
        <v>163</v>
      </c>
      <c r="AU719" s="194" t="s">
        <v>86</v>
      </c>
      <c r="AV719" s="14" t="s">
        <v>86</v>
      </c>
      <c r="AW719" s="14" t="s">
        <v>32</v>
      </c>
      <c r="AX719" s="14" t="s">
        <v>76</v>
      </c>
      <c r="AY719" s="194" t="s">
        <v>149</v>
      </c>
    </row>
    <row r="720" s="15" customFormat="1">
      <c r="A720" s="15"/>
      <c r="B720" s="201"/>
      <c r="C720" s="15"/>
      <c r="D720" s="186" t="s">
        <v>163</v>
      </c>
      <c r="E720" s="202" t="s">
        <v>1</v>
      </c>
      <c r="F720" s="203" t="s">
        <v>170</v>
      </c>
      <c r="G720" s="15"/>
      <c r="H720" s="204">
        <v>47</v>
      </c>
      <c r="I720" s="205"/>
      <c r="J720" s="15"/>
      <c r="K720" s="15"/>
      <c r="L720" s="201"/>
      <c r="M720" s="206"/>
      <c r="N720" s="207"/>
      <c r="O720" s="207"/>
      <c r="P720" s="207"/>
      <c r="Q720" s="207"/>
      <c r="R720" s="207"/>
      <c r="S720" s="207"/>
      <c r="T720" s="208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02" t="s">
        <v>163</v>
      </c>
      <c r="AU720" s="202" t="s">
        <v>86</v>
      </c>
      <c r="AV720" s="15" t="s">
        <v>150</v>
      </c>
      <c r="AW720" s="15" t="s">
        <v>32</v>
      </c>
      <c r="AX720" s="15" t="s">
        <v>76</v>
      </c>
      <c r="AY720" s="202" t="s">
        <v>149</v>
      </c>
    </row>
    <row r="721" s="16" customFormat="1">
      <c r="A721" s="16"/>
      <c r="B721" s="209"/>
      <c r="C721" s="16"/>
      <c r="D721" s="186" t="s">
        <v>163</v>
      </c>
      <c r="E721" s="210" t="s">
        <v>1</v>
      </c>
      <c r="F721" s="211" t="s">
        <v>171</v>
      </c>
      <c r="G721" s="16"/>
      <c r="H721" s="212">
        <v>47</v>
      </c>
      <c r="I721" s="213"/>
      <c r="J721" s="16"/>
      <c r="K721" s="16"/>
      <c r="L721" s="209"/>
      <c r="M721" s="214"/>
      <c r="N721" s="215"/>
      <c r="O721" s="215"/>
      <c r="P721" s="215"/>
      <c r="Q721" s="215"/>
      <c r="R721" s="215"/>
      <c r="S721" s="215"/>
      <c r="T721" s="2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10" t="s">
        <v>163</v>
      </c>
      <c r="AU721" s="210" t="s">
        <v>86</v>
      </c>
      <c r="AV721" s="16" t="s">
        <v>157</v>
      </c>
      <c r="AW721" s="16" t="s">
        <v>32</v>
      </c>
      <c r="AX721" s="16" t="s">
        <v>84</v>
      </c>
      <c r="AY721" s="210" t="s">
        <v>149</v>
      </c>
    </row>
    <row r="722" s="2" customFormat="1" ht="37.8" customHeight="1">
      <c r="A722" s="38"/>
      <c r="B722" s="171"/>
      <c r="C722" s="172" t="s">
        <v>710</v>
      </c>
      <c r="D722" s="172" t="s">
        <v>152</v>
      </c>
      <c r="E722" s="173" t="s">
        <v>711</v>
      </c>
      <c r="F722" s="174" t="s">
        <v>712</v>
      </c>
      <c r="G722" s="175" t="s">
        <v>205</v>
      </c>
      <c r="H722" s="176">
        <v>31.829999999999998</v>
      </c>
      <c r="I722" s="177"/>
      <c r="J722" s="178">
        <f>ROUND(I722*H722,2)</f>
        <v>0</v>
      </c>
      <c r="K722" s="174" t="s">
        <v>156</v>
      </c>
      <c r="L722" s="39"/>
      <c r="M722" s="179" t="s">
        <v>1</v>
      </c>
      <c r="N722" s="180" t="s">
        <v>41</v>
      </c>
      <c r="O722" s="77"/>
      <c r="P722" s="181">
        <f>O722*H722</f>
        <v>0</v>
      </c>
      <c r="Q722" s="181">
        <v>0</v>
      </c>
      <c r="R722" s="181">
        <f>Q722*H722</f>
        <v>0</v>
      </c>
      <c r="S722" s="181">
        <v>0.01</v>
      </c>
      <c r="T722" s="182">
        <f>S722*H722</f>
        <v>0.31829999999999997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83" t="s">
        <v>157</v>
      </c>
      <c r="AT722" s="183" t="s">
        <v>152</v>
      </c>
      <c r="AU722" s="183" t="s">
        <v>86</v>
      </c>
      <c r="AY722" s="19" t="s">
        <v>149</v>
      </c>
      <c r="BE722" s="184">
        <f>IF(N722="základní",J722,0)</f>
        <v>0</v>
      </c>
      <c r="BF722" s="184">
        <f>IF(N722="snížená",J722,0)</f>
        <v>0</v>
      </c>
      <c r="BG722" s="184">
        <f>IF(N722="zákl. přenesená",J722,0)</f>
        <v>0</v>
      </c>
      <c r="BH722" s="184">
        <f>IF(N722="sníž. přenesená",J722,0)</f>
        <v>0</v>
      </c>
      <c r="BI722" s="184">
        <f>IF(N722="nulová",J722,0)</f>
        <v>0</v>
      </c>
      <c r="BJ722" s="19" t="s">
        <v>84</v>
      </c>
      <c r="BK722" s="184">
        <f>ROUND(I722*H722,2)</f>
        <v>0</v>
      </c>
      <c r="BL722" s="19" t="s">
        <v>157</v>
      </c>
      <c r="BM722" s="183" t="s">
        <v>713</v>
      </c>
    </row>
    <row r="723" s="13" customFormat="1">
      <c r="A723" s="13"/>
      <c r="B723" s="185"/>
      <c r="C723" s="13"/>
      <c r="D723" s="186" t="s">
        <v>163</v>
      </c>
      <c r="E723" s="187" t="s">
        <v>1</v>
      </c>
      <c r="F723" s="188" t="s">
        <v>333</v>
      </c>
      <c r="G723" s="13"/>
      <c r="H723" s="187" t="s">
        <v>1</v>
      </c>
      <c r="I723" s="189"/>
      <c r="J723" s="13"/>
      <c r="K723" s="13"/>
      <c r="L723" s="185"/>
      <c r="M723" s="190"/>
      <c r="N723" s="191"/>
      <c r="O723" s="191"/>
      <c r="P723" s="191"/>
      <c r="Q723" s="191"/>
      <c r="R723" s="191"/>
      <c r="S723" s="191"/>
      <c r="T723" s="19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87" t="s">
        <v>163</v>
      </c>
      <c r="AU723" s="187" t="s">
        <v>86</v>
      </c>
      <c r="AV723" s="13" t="s">
        <v>84</v>
      </c>
      <c r="AW723" s="13" t="s">
        <v>32</v>
      </c>
      <c r="AX723" s="13" t="s">
        <v>76</v>
      </c>
      <c r="AY723" s="187" t="s">
        <v>149</v>
      </c>
    </row>
    <row r="724" s="13" customFormat="1">
      <c r="A724" s="13"/>
      <c r="B724" s="185"/>
      <c r="C724" s="13"/>
      <c r="D724" s="186" t="s">
        <v>163</v>
      </c>
      <c r="E724" s="187" t="s">
        <v>1</v>
      </c>
      <c r="F724" s="188" t="s">
        <v>176</v>
      </c>
      <c r="G724" s="13"/>
      <c r="H724" s="187" t="s">
        <v>1</v>
      </c>
      <c r="I724" s="189"/>
      <c r="J724" s="13"/>
      <c r="K724" s="13"/>
      <c r="L724" s="185"/>
      <c r="M724" s="190"/>
      <c r="N724" s="191"/>
      <c r="O724" s="191"/>
      <c r="P724" s="191"/>
      <c r="Q724" s="191"/>
      <c r="R724" s="191"/>
      <c r="S724" s="191"/>
      <c r="T724" s="19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7" t="s">
        <v>163</v>
      </c>
      <c r="AU724" s="187" t="s">
        <v>86</v>
      </c>
      <c r="AV724" s="13" t="s">
        <v>84</v>
      </c>
      <c r="AW724" s="13" t="s">
        <v>32</v>
      </c>
      <c r="AX724" s="13" t="s">
        <v>76</v>
      </c>
      <c r="AY724" s="187" t="s">
        <v>149</v>
      </c>
    </row>
    <row r="725" s="14" customFormat="1">
      <c r="A725" s="14"/>
      <c r="B725" s="193"/>
      <c r="C725" s="14"/>
      <c r="D725" s="186" t="s">
        <v>163</v>
      </c>
      <c r="E725" s="194" t="s">
        <v>1</v>
      </c>
      <c r="F725" s="195" t="s">
        <v>334</v>
      </c>
      <c r="G725" s="14"/>
      <c r="H725" s="196">
        <v>10.93</v>
      </c>
      <c r="I725" s="197"/>
      <c r="J725" s="14"/>
      <c r="K725" s="14"/>
      <c r="L725" s="193"/>
      <c r="M725" s="198"/>
      <c r="N725" s="199"/>
      <c r="O725" s="199"/>
      <c r="P725" s="199"/>
      <c r="Q725" s="199"/>
      <c r="R725" s="199"/>
      <c r="S725" s="199"/>
      <c r="T725" s="20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194" t="s">
        <v>163</v>
      </c>
      <c r="AU725" s="194" t="s">
        <v>86</v>
      </c>
      <c r="AV725" s="14" t="s">
        <v>86</v>
      </c>
      <c r="AW725" s="14" t="s">
        <v>32</v>
      </c>
      <c r="AX725" s="14" t="s">
        <v>76</v>
      </c>
      <c r="AY725" s="194" t="s">
        <v>149</v>
      </c>
    </row>
    <row r="726" s="13" customFormat="1">
      <c r="A726" s="13"/>
      <c r="B726" s="185"/>
      <c r="C726" s="13"/>
      <c r="D726" s="186" t="s">
        <v>163</v>
      </c>
      <c r="E726" s="187" t="s">
        <v>1</v>
      </c>
      <c r="F726" s="188" t="s">
        <v>177</v>
      </c>
      <c r="G726" s="13"/>
      <c r="H726" s="187" t="s">
        <v>1</v>
      </c>
      <c r="I726" s="189"/>
      <c r="J726" s="13"/>
      <c r="K726" s="13"/>
      <c r="L726" s="185"/>
      <c r="M726" s="190"/>
      <c r="N726" s="191"/>
      <c r="O726" s="191"/>
      <c r="P726" s="191"/>
      <c r="Q726" s="191"/>
      <c r="R726" s="191"/>
      <c r="S726" s="191"/>
      <c r="T726" s="19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87" t="s">
        <v>163</v>
      </c>
      <c r="AU726" s="187" t="s">
        <v>86</v>
      </c>
      <c r="AV726" s="13" t="s">
        <v>84</v>
      </c>
      <c r="AW726" s="13" t="s">
        <v>32</v>
      </c>
      <c r="AX726" s="13" t="s">
        <v>76</v>
      </c>
      <c r="AY726" s="187" t="s">
        <v>149</v>
      </c>
    </row>
    <row r="727" s="14" customFormat="1">
      <c r="A727" s="14"/>
      <c r="B727" s="193"/>
      <c r="C727" s="14"/>
      <c r="D727" s="186" t="s">
        <v>163</v>
      </c>
      <c r="E727" s="194" t="s">
        <v>1</v>
      </c>
      <c r="F727" s="195" t="s">
        <v>335</v>
      </c>
      <c r="G727" s="14"/>
      <c r="H727" s="196">
        <v>20.899999999999999</v>
      </c>
      <c r="I727" s="197"/>
      <c r="J727" s="14"/>
      <c r="K727" s="14"/>
      <c r="L727" s="193"/>
      <c r="M727" s="198"/>
      <c r="N727" s="199"/>
      <c r="O727" s="199"/>
      <c r="P727" s="199"/>
      <c r="Q727" s="199"/>
      <c r="R727" s="199"/>
      <c r="S727" s="199"/>
      <c r="T727" s="20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94" t="s">
        <v>163</v>
      </c>
      <c r="AU727" s="194" t="s">
        <v>86</v>
      </c>
      <c r="AV727" s="14" t="s">
        <v>86</v>
      </c>
      <c r="AW727" s="14" t="s">
        <v>32</v>
      </c>
      <c r="AX727" s="14" t="s">
        <v>76</v>
      </c>
      <c r="AY727" s="194" t="s">
        <v>149</v>
      </c>
    </row>
    <row r="728" s="15" customFormat="1">
      <c r="A728" s="15"/>
      <c r="B728" s="201"/>
      <c r="C728" s="15"/>
      <c r="D728" s="186" t="s">
        <v>163</v>
      </c>
      <c r="E728" s="202" t="s">
        <v>1</v>
      </c>
      <c r="F728" s="203" t="s">
        <v>170</v>
      </c>
      <c r="G728" s="15"/>
      <c r="H728" s="204">
        <v>31.829999999999998</v>
      </c>
      <c r="I728" s="205"/>
      <c r="J728" s="15"/>
      <c r="K728" s="15"/>
      <c r="L728" s="201"/>
      <c r="M728" s="206"/>
      <c r="N728" s="207"/>
      <c r="O728" s="207"/>
      <c r="P728" s="207"/>
      <c r="Q728" s="207"/>
      <c r="R728" s="207"/>
      <c r="S728" s="207"/>
      <c r="T728" s="20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02" t="s">
        <v>163</v>
      </c>
      <c r="AU728" s="202" t="s">
        <v>86</v>
      </c>
      <c r="AV728" s="15" t="s">
        <v>150</v>
      </c>
      <c r="AW728" s="15" t="s">
        <v>32</v>
      </c>
      <c r="AX728" s="15" t="s">
        <v>76</v>
      </c>
      <c r="AY728" s="202" t="s">
        <v>149</v>
      </c>
    </row>
    <row r="729" s="16" customFormat="1">
      <c r="A729" s="16"/>
      <c r="B729" s="209"/>
      <c r="C729" s="16"/>
      <c r="D729" s="186" t="s">
        <v>163</v>
      </c>
      <c r="E729" s="210" t="s">
        <v>1</v>
      </c>
      <c r="F729" s="211" t="s">
        <v>171</v>
      </c>
      <c r="G729" s="16"/>
      <c r="H729" s="212">
        <v>31.829999999999998</v>
      </c>
      <c r="I729" s="213"/>
      <c r="J729" s="16"/>
      <c r="K729" s="16"/>
      <c r="L729" s="209"/>
      <c r="M729" s="214"/>
      <c r="N729" s="215"/>
      <c r="O729" s="215"/>
      <c r="P729" s="215"/>
      <c r="Q729" s="215"/>
      <c r="R729" s="215"/>
      <c r="S729" s="215"/>
      <c r="T729" s="2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10" t="s">
        <v>163</v>
      </c>
      <c r="AU729" s="210" t="s">
        <v>86</v>
      </c>
      <c r="AV729" s="16" t="s">
        <v>157</v>
      </c>
      <c r="AW729" s="16" t="s">
        <v>32</v>
      </c>
      <c r="AX729" s="16" t="s">
        <v>84</v>
      </c>
      <c r="AY729" s="210" t="s">
        <v>149</v>
      </c>
    </row>
    <row r="730" s="2" customFormat="1" ht="37.8" customHeight="1">
      <c r="A730" s="38"/>
      <c r="B730" s="171"/>
      <c r="C730" s="172" t="s">
        <v>714</v>
      </c>
      <c r="D730" s="172" t="s">
        <v>152</v>
      </c>
      <c r="E730" s="173" t="s">
        <v>715</v>
      </c>
      <c r="F730" s="174" t="s">
        <v>716</v>
      </c>
      <c r="G730" s="175" t="s">
        <v>205</v>
      </c>
      <c r="H730" s="176">
        <v>106</v>
      </c>
      <c r="I730" s="177"/>
      <c r="J730" s="178">
        <f>ROUND(I730*H730,2)</f>
        <v>0</v>
      </c>
      <c r="K730" s="174" t="s">
        <v>156</v>
      </c>
      <c r="L730" s="39"/>
      <c r="M730" s="179" t="s">
        <v>1</v>
      </c>
      <c r="N730" s="180" t="s">
        <v>41</v>
      </c>
      <c r="O730" s="77"/>
      <c r="P730" s="181">
        <f>O730*H730</f>
        <v>0</v>
      </c>
      <c r="Q730" s="181">
        <v>0</v>
      </c>
      <c r="R730" s="181">
        <f>Q730*H730</f>
        <v>0</v>
      </c>
      <c r="S730" s="181">
        <v>0.050000000000000003</v>
      </c>
      <c r="T730" s="182">
        <f>S730*H730</f>
        <v>5.3000000000000007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83" t="s">
        <v>157</v>
      </c>
      <c r="AT730" s="183" t="s">
        <v>152</v>
      </c>
      <c r="AU730" s="183" t="s">
        <v>86</v>
      </c>
      <c r="AY730" s="19" t="s">
        <v>149</v>
      </c>
      <c r="BE730" s="184">
        <f>IF(N730="základní",J730,0)</f>
        <v>0</v>
      </c>
      <c r="BF730" s="184">
        <f>IF(N730="snížená",J730,0)</f>
        <v>0</v>
      </c>
      <c r="BG730" s="184">
        <f>IF(N730="zákl. přenesená",J730,0)</f>
        <v>0</v>
      </c>
      <c r="BH730" s="184">
        <f>IF(N730="sníž. přenesená",J730,0)</f>
        <v>0</v>
      </c>
      <c r="BI730" s="184">
        <f>IF(N730="nulová",J730,0)</f>
        <v>0</v>
      </c>
      <c r="BJ730" s="19" t="s">
        <v>84</v>
      </c>
      <c r="BK730" s="184">
        <f>ROUND(I730*H730,2)</f>
        <v>0</v>
      </c>
      <c r="BL730" s="19" t="s">
        <v>157</v>
      </c>
      <c r="BM730" s="183" t="s">
        <v>717</v>
      </c>
    </row>
    <row r="731" s="2" customFormat="1" ht="37.8" customHeight="1">
      <c r="A731" s="38"/>
      <c r="B731" s="171"/>
      <c r="C731" s="172" t="s">
        <v>718</v>
      </c>
      <c r="D731" s="172" t="s">
        <v>152</v>
      </c>
      <c r="E731" s="173" t="s">
        <v>719</v>
      </c>
      <c r="F731" s="174" t="s">
        <v>720</v>
      </c>
      <c r="G731" s="175" t="s">
        <v>205</v>
      </c>
      <c r="H731" s="176">
        <v>791.74000000000001</v>
      </c>
      <c r="I731" s="177"/>
      <c r="J731" s="178">
        <f>ROUND(I731*H731,2)</f>
        <v>0</v>
      </c>
      <c r="K731" s="174" t="s">
        <v>156</v>
      </c>
      <c r="L731" s="39"/>
      <c r="M731" s="179" t="s">
        <v>1</v>
      </c>
      <c r="N731" s="180" t="s">
        <v>41</v>
      </c>
      <c r="O731" s="77"/>
      <c r="P731" s="181">
        <f>O731*H731</f>
        <v>0</v>
      </c>
      <c r="Q731" s="181">
        <v>0</v>
      </c>
      <c r="R731" s="181">
        <f>Q731*H731</f>
        <v>0</v>
      </c>
      <c r="S731" s="181">
        <v>0.01</v>
      </c>
      <c r="T731" s="182">
        <f>S731*H731</f>
        <v>7.9174000000000007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83" t="s">
        <v>157</v>
      </c>
      <c r="AT731" s="183" t="s">
        <v>152</v>
      </c>
      <c r="AU731" s="183" t="s">
        <v>86</v>
      </c>
      <c r="AY731" s="19" t="s">
        <v>149</v>
      </c>
      <c r="BE731" s="184">
        <f>IF(N731="základní",J731,0)</f>
        <v>0</v>
      </c>
      <c r="BF731" s="184">
        <f>IF(N731="snížená",J731,0)</f>
        <v>0</v>
      </c>
      <c r="BG731" s="184">
        <f>IF(N731="zákl. přenesená",J731,0)</f>
        <v>0</v>
      </c>
      <c r="BH731" s="184">
        <f>IF(N731="sníž. přenesená",J731,0)</f>
        <v>0</v>
      </c>
      <c r="BI731" s="184">
        <f>IF(N731="nulová",J731,0)</f>
        <v>0</v>
      </c>
      <c r="BJ731" s="19" t="s">
        <v>84</v>
      </c>
      <c r="BK731" s="184">
        <f>ROUND(I731*H731,2)</f>
        <v>0</v>
      </c>
      <c r="BL731" s="19" t="s">
        <v>157</v>
      </c>
      <c r="BM731" s="183" t="s">
        <v>721</v>
      </c>
    </row>
    <row r="732" s="13" customFormat="1">
      <c r="A732" s="13"/>
      <c r="B732" s="185"/>
      <c r="C732" s="13"/>
      <c r="D732" s="186" t="s">
        <v>163</v>
      </c>
      <c r="E732" s="187" t="s">
        <v>1</v>
      </c>
      <c r="F732" s="188" t="s">
        <v>722</v>
      </c>
      <c r="G732" s="13"/>
      <c r="H732" s="187" t="s">
        <v>1</v>
      </c>
      <c r="I732" s="189"/>
      <c r="J732" s="13"/>
      <c r="K732" s="13"/>
      <c r="L732" s="185"/>
      <c r="M732" s="190"/>
      <c r="N732" s="191"/>
      <c r="O732" s="191"/>
      <c r="P732" s="191"/>
      <c r="Q732" s="191"/>
      <c r="R732" s="191"/>
      <c r="S732" s="191"/>
      <c r="T732" s="19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7" t="s">
        <v>163</v>
      </c>
      <c r="AU732" s="187" t="s">
        <v>86</v>
      </c>
      <c r="AV732" s="13" t="s">
        <v>84</v>
      </c>
      <c r="AW732" s="13" t="s">
        <v>32</v>
      </c>
      <c r="AX732" s="13" t="s">
        <v>76</v>
      </c>
      <c r="AY732" s="187" t="s">
        <v>149</v>
      </c>
    </row>
    <row r="733" s="13" customFormat="1">
      <c r="A733" s="13"/>
      <c r="B733" s="185"/>
      <c r="C733" s="13"/>
      <c r="D733" s="186" t="s">
        <v>163</v>
      </c>
      <c r="E733" s="187" t="s">
        <v>1</v>
      </c>
      <c r="F733" s="188" t="s">
        <v>387</v>
      </c>
      <c r="G733" s="13"/>
      <c r="H733" s="187" t="s">
        <v>1</v>
      </c>
      <c r="I733" s="189"/>
      <c r="J733" s="13"/>
      <c r="K733" s="13"/>
      <c r="L733" s="185"/>
      <c r="M733" s="190"/>
      <c r="N733" s="191"/>
      <c r="O733" s="191"/>
      <c r="P733" s="191"/>
      <c r="Q733" s="191"/>
      <c r="R733" s="191"/>
      <c r="S733" s="191"/>
      <c r="T733" s="19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87" t="s">
        <v>163</v>
      </c>
      <c r="AU733" s="187" t="s">
        <v>86</v>
      </c>
      <c r="AV733" s="13" t="s">
        <v>84</v>
      </c>
      <c r="AW733" s="13" t="s">
        <v>32</v>
      </c>
      <c r="AX733" s="13" t="s">
        <v>76</v>
      </c>
      <c r="AY733" s="187" t="s">
        <v>149</v>
      </c>
    </row>
    <row r="734" s="14" customFormat="1">
      <c r="A734" s="14"/>
      <c r="B734" s="193"/>
      <c r="C734" s="14"/>
      <c r="D734" s="186" t="s">
        <v>163</v>
      </c>
      <c r="E734" s="194" t="s">
        <v>1</v>
      </c>
      <c r="F734" s="195" t="s">
        <v>388</v>
      </c>
      <c r="G734" s="14"/>
      <c r="H734" s="196">
        <v>177.09999999999999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163</v>
      </c>
      <c r="AU734" s="194" t="s">
        <v>86</v>
      </c>
      <c r="AV734" s="14" t="s">
        <v>86</v>
      </c>
      <c r="AW734" s="14" t="s">
        <v>32</v>
      </c>
      <c r="AX734" s="14" t="s">
        <v>76</v>
      </c>
      <c r="AY734" s="194" t="s">
        <v>149</v>
      </c>
    </row>
    <row r="735" s="13" customFormat="1">
      <c r="A735" s="13"/>
      <c r="B735" s="185"/>
      <c r="C735" s="13"/>
      <c r="D735" s="186" t="s">
        <v>163</v>
      </c>
      <c r="E735" s="187" t="s">
        <v>1</v>
      </c>
      <c r="F735" s="188" t="s">
        <v>177</v>
      </c>
      <c r="G735" s="13"/>
      <c r="H735" s="187" t="s">
        <v>1</v>
      </c>
      <c r="I735" s="189"/>
      <c r="J735" s="13"/>
      <c r="K735" s="13"/>
      <c r="L735" s="185"/>
      <c r="M735" s="190"/>
      <c r="N735" s="191"/>
      <c r="O735" s="191"/>
      <c r="P735" s="191"/>
      <c r="Q735" s="191"/>
      <c r="R735" s="191"/>
      <c r="S735" s="191"/>
      <c r="T735" s="19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87" t="s">
        <v>163</v>
      </c>
      <c r="AU735" s="187" t="s">
        <v>86</v>
      </c>
      <c r="AV735" s="13" t="s">
        <v>84</v>
      </c>
      <c r="AW735" s="13" t="s">
        <v>32</v>
      </c>
      <c r="AX735" s="13" t="s">
        <v>76</v>
      </c>
      <c r="AY735" s="187" t="s">
        <v>149</v>
      </c>
    </row>
    <row r="736" s="13" customFormat="1">
      <c r="A736" s="13"/>
      <c r="B736" s="185"/>
      <c r="C736" s="13"/>
      <c r="D736" s="186" t="s">
        <v>163</v>
      </c>
      <c r="E736" s="187" t="s">
        <v>1</v>
      </c>
      <c r="F736" s="188" t="s">
        <v>389</v>
      </c>
      <c r="G736" s="13"/>
      <c r="H736" s="187" t="s">
        <v>1</v>
      </c>
      <c r="I736" s="189"/>
      <c r="J736" s="13"/>
      <c r="K736" s="13"/>
      <c r="L736" s="185"/>
      <c r="M736" s="190"/>
      <c r="N736" s="191"/>
      <c r="O736" s="191"/>
      <c r="P736" s="191"/>
      <c r="Q736" s="191"/>
      <c r="R736" s="191"/>
      <c r="S736" s="191"/>
      <c r="T736" s="19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7" t="s">
        <v>163</v>
      </c>
      <c r="AU736" s="187" t="s">
        <v>86</v>
      </c>
      <c r="AV736" s="13" t="s">
        <v>84</v>
      </c>
      <c r="AW736" s="13" t="s">
        <v>32</v>
      </c>
      <c r="AX736" s="13" t="s">
        <v>76</v>
      </c>
      <c r="AY736" s="187" t="s">
        <v>149</v>
      </c>
    </row>
    <row r="737" s="14" customFormat="1">
      <c r="A737" s="14"/>
      <c r="B737" s="193"/>
      <c r="C737" s="14"/>
      <c r="D737" s="186" t="s">
        <v>163</v>
      </c>
      <c r="E737" s="194" t="s">
        <v>1</v>
      </c>
      <c r="F737" s="195" t="s">
        <v>390</v>
      </c>
      <c r="G737" s="14"/>
      <c r="H737" s="196">
        <v>81.900000000000006</v>
      </c>
      <c r="I737" s="197"/>
      <c r="J737" s="14"/>
      <c r="K737" s="14"/>
      <c r="L737" s="193"/>
      <c r="M737" s="198"/>
      <c r="N737" s="199"/>
      <c r="O737" s="199"/>
      <c r="P737" s="199"/>
      <c r="Q737" s="199"/>
      <c r="R737" s="199"/>
      <c r="S737" s="199"/>
      <c r="T737" s="20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4" t="s">
        <v>163</v>
      </c>
      <c r="AU737" s="194" t="s">
        <v>86</v>
      </c>
      <c r="AV737" s="14" t="s">
        <v>86</v>
      </c>
      <c r="AW737" s="14" t="s">
        <v>32</v>
      </c>
      <c r="AX737" s="14" t="s">
        <v>76</v>
      </c>
      <c r="AY737" s="194" t="s">
        <v>149</v>
      </c>
    </row>
    <row r="738" s="13" customFormat="1">
      <c r="A738" s="13"/>
      <c r="B738" s="185"/>
      <c r="C738" s="13"/>
      <c r="D738" s="186" t="s">
        <v>163</v>
      </c>
      <c r="E738" s="187" t="s">
        <v>1</v>
      </c>
      <c r="F738" s="188" t="s">
        <v>391</v>
      </c>
      <c r="G738" s="13"/>
      <c r="H738" s="187" t="s">
        <v>1</v>
      </c>
      <c r="I738" s="189"/>
      <c r="J738" s="13"/>
      <c r="K738" s="13"/>
      <c r="L738" s="185"/>
      <c r="M738" s="190"/>
      <c r="N738" s="191"/>
      <c r="O738" s="191"/>
      <c r="P738" s="191"/>
      <c r="Q738" s="191"/>
      <c r="R738" s="191"/>
      <c r="S738" s="191"/>
      <c r="T738" s="19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7" t="s">
        <v>163</v>
      </c>
      <c r="AU738" s="187" t="s">
        <v>86</v>
      </c>
      <c r="AV738" s="13" t="s">
        <v>84</v>
      </c>
      <c r="AW738" s="13" t="s">
        <v>32</v>
      </c>
      <c r="AX738" s="13" t="s">
        <v>76</v>
      </c>
      <c r="AY738" s="187" t="s">
        <v>149</v>
      </c>
    </row>
    <row r="739" s="14" customFormat="1">
      <c r="A739" s="14"/>
      <c r="B739" s="193"/>
      <c r="C739" s="14"/>
      <c r="D739" s="186" t="s">
        <v>163</v>
      </c>
      <c r="E739" s="194" t="s">
        <v>1</v>
      </c>
      <c r="F739" s="195" t="s">
        <v>392</v>
      </c>
      <c r="G739" s="14"/>
      <c r="H739" s="196">
        <v>65.879999999999995</v>
      </c>
      <c r="I739" s="197"/>
      <c r="J739" s="14"/>
      <c r="K739" s="14"/>
      <c r="L739" s="193"/>
      <c r="M739" s="198"/>
      <c r="N739" s="199"/>
      <c r="O739" s="199"/>
      <c r="P739" s="199"/>
      <c r="Q739" s="199"/>
      <c r="R739" s="199"/>
      <c r="S739" s="199"/>
      <c r="T739" s="20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4" t="s">
        <v>163</v>
      </c>
      <c r="AU739" s="194" t="s">
        <v>86</v>
      </c>
      <c r="AV739" s="14" t="s">
        <v>86</v>
      </c>
      <c r="AW739" s="14" t="s">
        <v>32</v>
      </c>
      <c r="AX739" s="14" t="s">
        <v>76</v>
      </c>
      <c r="AY739" s="194" t="s">
        <v>149</v>
      </c>
    </row>
    <row r="740" s="13" customFormat="1">
      <c r="A740" s="13"/>
      <c r="B740" s="185"/>
      <c r="C740" s="13"/>
      <c r="D740" s="186" t="s">
        <v>163</v>
      </c>
      <c r="E740" s="187" t="s">
        <v>1</v>
      </c>
      <c r="F740" s="188" t="s">
        <v>393</v>
      </c>
      <c r="G740" s="13"/>
      <c r="H740" s="187" t="s">
        <v>1</v>
      </c>
      <c r="I740" s="189"/>
      <c r="J740" s="13"/>
      <c r="K740" s="13"/>
      <c r="L740" s="185"/>
      <c r="M740" s="190"/>
      <c r="N740" s="191"/>
      <c r="O740" s="191"/>
      <c r="P740" s="191"/>
      <c r="Q740" s="191"/>
      <c r="R740" s="191"/>
      <c r="S740" s="191"/>
      <c r="T740" s="19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87" t="s">
        <v>163</v>
      </c>
      <c r="AU740" s="187" t="s">
        <v>86</v>
      </c>
      <c r="AV740" s="13" t="s">
        <v>84</v>
      </c>
      <c r="AW740" s="13" t="s">
        <v>32</v>
      </c>
      <c r="AX740" s="13" t="s">
        <v>76</v>
      </c>
      <c r="AY740" s="187" t="s">
        <v>149</v>
      </c>
    </row>
    <row r="741" s="14" customFormat="1">
      <c r="A741" s="14"/>
      <c r="B741" s="193"/>
      <c r="C741" s="14"/>
      <c r="D741" s="186" t="s">
        <v>163</v>
      </c>
      <c r="E741" s="194" t="s">
        <v>1</v>
      </c>
      <c r="F741" s="195" t="s">
        <v>394</v>
      </c>
      <c r="G741" s="14"/>
      <c r="H741" s="196">
        <v>106.92</v>
      </c>
      <c r="I741" s="197"/>
      <c r="J741" s="14"/>
      <c r="K741" s="14"/>
      <c r="L741" s="193"/>
      <c r="M741" s="198"/>
      <c r="N741" s="199"/>
      <c r="O741" s="199"/>
      <c r="P741" s="199"/>
      <c r="Q741" s="199"/>
      <c r="R741" s="199"/>
      <c r="S741" s="199"/>
      <c r="T741" s="20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4" t="s">
        <v>163</v>
      </c>
      <c r="AU741" s="194" t="s">
        <v>86</v>
      </c>
      <c r="AV741" s="14" t="s">
        <v>86</v>
      </c>
      <c r="AW741" s="14" t="s">
        <v>32</v>
      </c>
      <c r="AX741" s="14" t="s">
        <v>76</v>
      </c>
      <c r="AY741" s="194" t="s">
        <v>149</v>
      </c>
    </row>
    <row r="742" s="13" customFormat="1">
      <c r="A742" s="13"/>
      <c r="B742" s="185"/>
      <c r="C742" s="13"/>
      <c r="D742" s="186" t="s">
        <v>163</v>
      </c>
      <c r="E742" s="187" t="s">
        <v>1</v>
      </c>
      <c r="F742" s="188" t="s">
        <v>395</v>
      </c>
      <c r="G742" s="13"/>
      <c r="H742" s="187" t="s">
        <v>1</v>
      </c>
      <c r="I742" s="189"/>
      <c r="J742" s="13"/>
      <c r="K742" s="13"/>
      <c r="L742" s="185"/>
      <c r="M742" s="190"/>
      <c r="N742" s="191"/>
      <c r="O742" s="191"/>
      <c r="P742" s="191"/>
      <c r="Q742" s="191"/>
      <c r="R742" s="191"/>
      <c r="S742" s="191"/>
      <c r="T742" s="19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87" t="s">
        <v>163</v>
      </c>
      <c r="AU742" s="187" t="s">
        <v>86</v>
      </c>
      <c r="AV742" s="13" t="s">
        <v>84</v>
      </c>
      <c r="AW742" s="13" t="s">
        <v>32</v>
      </c>
      <c r="AX742" s="13" t="s">
        <v>76</v>
      </c>
      <c r="AY742" s="187" t="s">
        <v>149</v>
      </c>
    </row>
    <row r="743" s="14" customFormat="1">
      <c r="A743" s="14"/>
      <c r="B743" s="193"/>
      <c r="C743" s="14"/>
      <c r="D743" s="186" t="s">
        <v>163</v>
      </c>
      <c r="E743" s="194" t="s">
        <v>1</v>
      </c>
      <c r="F743" s="195" t="s">
        <v>396</v>
      </c>
      <c r="G743" s="14"/>
      <c r="H743" s="196">
        <v>44.640000000000001</v>
      </c>
      <c r="I743" s="197"/>
      <c r="J743" s="14"/>
      <c r="K743" s="14"/>
      <c r="L743" s="193"/>
      <c r="M743" s="198"/>
      <c r="N743" s="199"/>
      <c r="O743" s="199"/>
      <c r="P743" s="199"/>
      <c r="Q743" s="199"/>
      <c r="R743" s="199"/>
      <c r="S743" s="199"/>
      <c r="T743" s="20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4" t="s">
        <v>163</v>
      </c>
      <c r="AU743" s="194" t="s">
        <v>86</v>
      </c>
      <c r="AV743" s="14" t="s">
        <v>86</v>
      </c>
      <c r="AW743" s="14" t="s">
        <v>32</v>
      </c>
      <c r="AX743" s="14" t="s">
        <v>76</v>
      </c>
      <c r="AY743" s="194" t="s">
        <v>149</v>
      </c>
    </row>
    <row r="744" s="13" customFormat="1">
      <c r="A744" s="13"/>
      <c r="B744" s="185"/>
      <c r="C744" s="13"/>
      <c r="D744" s="186" t="s">
        <v>163</v>
      </c>
      <c r="E744" s="187" t="s">
        <v>1</v>
      </c>
      <c r="F744" s="188" t="s">
        <v>397</v>
      </c>
      <c r="G744" s="13"/>
      <c r="H744" s="187" t="s">
        <v>1</v>
      </c>
      <c r="I744" s="189"/>
      <c r="J744" s="13"/>
      <c r="K744" s="13"/>
      <c r="L744" s="185"/>
      <c r="M744" s="190"/>
      <c r="N744" s="191"/>
      <c r="O744" s="191"/>
      <c r="P744" s="191"/>
      <c r="Q744" s="191"/>
      <c r="R744" s="191"/>
      <c r="S744" s="191"/>
      <c r="T744" s="19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7" t="s">
        <v>163</v>
      </c>
      <c r="AU744" s="187" t="s">
        <v>86</v>
      </c>
      <c r="AV744" s="13" t="s">
        <v>84</v>
      </c>
      <c r="AW744" s="13" t="s">
        <v>32</v>
      </c>
      <c r="AX744" s="13" t="s">
        <v>76</v>
      </c>
      <c r="AY744" s="187" t="s">
        <v>149</v>
      </c>
    </row>
    <row r="745" s="14" customFormat="1">
      <c r="A745" s="14"/>
      <c r="B745" s="193"/>
      <c r="C745" s="14"/>
      <c r="D745" s="186" t="s">
        <v>163</v>
      </c>
      <c r="E745" s="194" t="s">
        <v>1</v>
      </c>
      <c r="F745" s="195" t="s">
        <v>398</v>
      </c>
      <c r="G745" s="14"/>
      <c r="H745" s="196">
        <v>46.079999999999998</v>
      </c>
      <c r="I745" s="197"/>
      <c r="J745" s="14"/>
      <c r="K745" s="14"/>
      <c r="L745" s="193"/>
      <c r="M745" s="198"/>
      <c r="N745" s="199"/>
      <c r="O745" s="199"/>
      <c r="P745" s="199"/>
      <c r="Q745" s="199"/>
      <c r="R745" s="199"/>
      <c r="S745" s="199"/>
      <c r="T745" s="20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4" t="s">
        <v>163</v>
      </c>
      <c r="AU745" s="194" t="s">
        <v>86</v>
      </c>
      <c r="AV745" s="14" t="s">
        <v>86</v>
      </c>
      <c r="AW745" s="14" t="s">
        <v>32</v>
      </c>
      <c r="AX745" s="14" t="s">
        <v>76</v>
      </c>
      <c r="AY745" s="194" t="s">
        <v>149</v>
      </c>
    </row>
    <row r="746" s="13" customFormat="1">
      <c r="A746" s="13"/>
      <c r="B746" s="185"/>
      <c r="C746" s="13"/>
      <c r="D746" s="186" t="s">
        <v>163</v>
      </c>
      <c r="E746" s="187" t="s">
        <v>1</v>
      </c>
      <c r="F746" s="188" t="s">
        <v>399</v>
      </c>
      <c r="G746" s="13"/>
      <c r="H746" s="187" t="s">
        <v>1</v>
      </c>
      <c r="I746" s="189"/>
      <c r="J746" s="13"/>
      <c r="K746" s="13"/>
      <c r="L746" s="185"/>
      <c r="M746" s="190"/>
      <c r="N746" s="191"/>
      <c r="O746" s="191"/>
      <c r="P746" s="191"/>
      <c r="Q746" s="191"/>
      <c r="R746" s="191"/>
      <c r="S746" s="191"/>
      <c r="T746" s="19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7" t="s">
        <v>163</v>
      </c>
      <c r="AU746" s="187" t="s">
        <v>86</v>
      </c>
      <c r="AV746" s="13" t="s">
        <v>84</v>
      </c>
      <c r="AW746" s="13" t="s">
        <v>32</v>
      </c>
      <c r="AX746" s="13" t="s">
        <v>76</v>
      </c>
      <c r="AY746" s="187" t="s">
        <v>149</v>
      </c>
    </row>
    <row r="747" s="14" customFormat="1">
      <c r="A747" s="14"/>
      <c r="B747" s="193"/>
      <c r="C747" s="14"/>
      <c r="D747" s="186" t="s">
        <v>163</v>
      </c>
      <c r="E747" s="194" t="s">
        <v>1</v>
      </c>
      <c r="F747" s="195" t="s">
        <v>400</v>
      </c>
      <c r="G747" s="14"/>
      <c r="H747" s="196">
        <v>79.560000000000002</v>
      </c>
      <c r="I747" s="197"/>
      <c r="J747" s="14"/>
      <c r="K747" s="14"/>
      <c r="L747" s="193"/>
      <c r="M747" s="198"/>
      <c r="N747" s="199"/>
      <c r="O747" s="199"/>
      <c r="P747" s="199"/>
      <c r="Q747" s="199"/>
      <c r="R747" s="199"/>
      <c r="S747" s="199"/>
      <c r="T747" s="20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4" t="s">
        <v>163</v>
      </c>
      <c r="AU747" s="194" t="s">
        <v>86</v>
      </c>
      <c r="AV747" s="14" t="s">
        <v>86</v>
      </c>
      <c r="AW747" s="14" t="s">
        <v>32</v>
      </c>
      <c r="AX747" s="14" t="s">
        <v>76</v>
      </c>
      <c r="AY747" s="194" t="s">
        <v>149</v>
      </c>
    </row>
    <row r="748" s="13" customFormat="1">
      <c r="A748" s="13"/>
      <c r="B748" s="185"/>
      <c r="C748" s="13"/>
      <c r="D748" s="186" t="s">
        <v>163</v>
      </c>
      <c r="E748" s="187" t="s">
        <v>1</v>
      </c>
      <c r="F748" s="188" t="s">
        <v>401</v>
      </c>
      <c r="G748" s="13"/>
      <c r="H748" s="187" t="s">
        <v>1</v>
      </c>
      <c r="I748" s="189"/>
      <c r="J748" s="13"/>
      <c r="K748" s="13"/>
      <c r="L748" s="185"/>
      <c r="M748" s="190"/>
      <c r="N748" s="191"/>
      <c r="O748" s="191"/>
      <c r="P748" s="191"/>
      <c r="Q748" s="191"/>
      <c r="R748" s="191"/>
      <c r="S748" s="191"/>
      <c r="T748" s="19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87" t="s">
        <v>163</v>
      </c>
      <c r="AU748" s="187" t="s">
        <v>86</v>
      </c>
      <c r="AV748" s="13" t="s">
        <v>84</v>
      </c>
      <c r="AW748" s="13" t="s">
        <v>32</v>
      </c>
      <c r="AX748" s="13" t="s">
        <v>76</v>
      </c>
      <c r="AY748" s="187" t="s">
        <v>149</v>
      </c>
    </row>
    <row r="749" s="14" customFormat="1">
      <c r="A749" s="14"/>
      <c r="B749" s="193"/>
      <c r="C749" s="14"/>
      <c r="D749" s="186" t="s">
        <v>163</v>
      </c>
      <c r="E749" s="194" t="s">
        <v>1</v>
      </c>
      <c r="F749" s="195" t="s">
        <v>402</v>
      </c>
      <c r="G749" s="14"/>
      <c r="H749" s="196">
        <v>14.4</v>
      </c>
      <c r="I749" s="197"/>
      <c r="J749" s="14"/>
      <c r="K749" s="14"/>
      <c r="L749" s="193"/>
      <c r="M749" s="198"/>
      <c r="N749" s="199"/>
      <c r="O749" s="199"/>
      <c r="P749" s="199"/>
      <c r="Q749" s="199"/>
      <c r="R749" s="199"/>
      <c r="S749" s="199"/>
      <c r="T749" s="20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94" t="s">
        <v>163</v>
      </c>
      <c r="AU749" s="194" t="s">
        <v>86</v>
      </c>
      <c r="AV749" s="14" t="s">
        <v>86</v>
      </c>
      <c r="AW749" s="14" t="s">
        <v>32</v>
      </c>
      <c r="AX749" s="14" t="s">
        <v>76</v>
      </c>
      <c r="AY749" s="194" t="s">
        <v>149</v>
      </c>
    </row>
    <row r="750" s="13" customFormat="1">
      <c r="A750" s="13"/>
      <c r="B750" s="185"/>
      <c r="C750" s="13"/>
      <c r="D750" s="186" t="s">
        <v>163</v>
      </c>
      <c r="E750" s="187" t="s">
        <v>1</v>
      </c>
      <c r="F750" s="188" t="s">
        <v>403</v>
      </c>
      <c r="G750" s="13"/>
      <c r="H750" s="187" t="s">
        <v>1</v>
      </c>
      <c r="I750" s="189"/>
      <c r="J750" s="13"/>
      <c r="K750" s="13"/>
      <c r="L750" s="185"/>
      <c r="M750" s="190"/>
      <c r="N750" s="191"/>
      <c r="O750" s="191"/>
      <c r="P750" s="191"/>
      <c r="Q750" s="191"/>
      <c r="R750" s="191"/>
      <c r="S750" s="191"/>
      <c r="T750" s="19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87" t="s">
        <v>163</v>
      </c>
      <c r="AU750" s="187" t="s">
        <v>86</v>
      </c>
      <c r="AV750" s="13" t="s">
        <v>84</v>
      </c>
      <c r="AW750" s="13" t="s">
        <v>32</v>
      </c>
      <c r="AX750" s="13" t="s">
        <v>76</v>
      </c>
      <c r="AY750" s="187" t="s">
        <v>149</v>
      </c>
    </row>
    <row r="751" s="14" customFormat="1">
      <c r="A751" s="14"/>
      <c r="B751" s="193"/>
      <c r="C751" s="14"/>
      <c r="D751" s="186" t="s">
        <v>163</v>
      </c>
      <c r="E751" s="194" t="s">
        <v>1</v>
      </c>
      <c r="F751" s="195" t="s">
        <v>404</v>
      </c>
      <c r="G751" s="14"/>
      <c r="H751" s="196">
        <v>91.200000000000003</v>
      </c>
      <c r="I751" s="197"/>
      <c r="J751" s="14"/>
      <c r="K751" s="14"/>
      <c r="L751" s="193"/>
      <c r="M751" s="198"/>
      <c r="N751" s="199"/>
      <c r="O751" s="199"/>
      <c r="P751" s="199"/>
      <c r="Q751" s="199"/>
      <c r="R751" s="199"/>
      <c r="S751" s="199"/>
      <c r="T751" s="20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4" t="s">
        <v>163</v>
      </c>
      <c r="AU751" s="194" t="s">
        <v>86</v>
      </c>
      <c r="AV751" s="14" t="s">
        <v>86</v>
      </c>
      <c r="AW751" s="14" t="s">
        <v>32</v>
      </c>
      <c r="AX751" s="14" t="s">
        <v>76</v>
      </c>
      <c r="AY751" s="194" t="s">
        <v>149</v>
      </c>
    </row>
    <row r="752" s="13" customFormat="1">
      <c r="A752" s="13"/>
      <c r="B752" s="185"/>
      <c r="C752" s="13"/>
      <c r="D752" s="186" t="s">
        <v>163</v>
      </c>
      <c r="E752" s="187" t="s">
        <v>1</v>
      </c>
      <c r="F752" s="188" t="s">
        <v>405</v>
      </c>
      <c r="G752" s="13"/>
      <c r="H752" s="187" t="s">
        <v>1</v>
      </c>
      <c r="I752" s="189"/>
      <c r="J752" s="13"/>
      <c r="K752" s="13"/>
      <c r="L752" s="185"/>
      <c r="M752" s="190"/>
      <c r="N752" s="191"/>
      <c r="O752" s="191"/>
      <c r="P752" s="191"/>
      <c r="Q752" s="191"/>
      <c r="R752" s="191"/>
      <c r="S752" s="191"/>
      <c r="T752" s="19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87" t="s">
        <v>163</v>
      </c>
      <c r="AU752" s="187" t="s">
        <v>86</v>
      </c>
      <c r="AV752" s="13" t="s">
        <v>84</v>
      </c>
      <c r="AW752" s="13" t="s">
        <v>32</v>
      </c>
      <c r="AX752" s="13" t="s">
        <v>76</v>
      </c>
      <c r="AY752" s="187" t="s">
        <v>149</v>
      </c>
    </row>
    <row r="753" s="14" customFormat="1">
      <c r="A753" s="14"/>
      <c r="B753" s="193"/>
      <c r="C753" s="14"/>
      <c r="D753" s="186" t="s">
        <v>163</v>
      </c>
      <c r="E753" s="194" t="s">
        <v>1</v>
      </c>
      <c r="F753" s="195" t="s">
        <v>406</v>
      </c>
      <c r="G753" s="14"/>
      <c r="H753" s="196">
        <v>6.1200000000000001</v>
      </c>
      <c r="I753" s="197"/>
      <c r="J753" s="14"/>
      <c r="K753" s="14"/>
      <c r="L753" s="193"/>
      <c r="M753" s="198"/>
      <c r="N753" s="199"/>
      <c r="O753" s="199"/>
      <c r="P753" s="199"/>
      <c r="Q753" s="199"/>
      <c r="R753" s="199"/>
      <c r="S753" s="199"/>
      <c r="T753" s="20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94" t="s">
        <v>163</v>
      </c>
      <c r="AU753" s="194" t="s">
        <v>86</v>
      </c>
      <c r="AV753" s="14" t="s">
        <v>86</v>
      </c>
      <c r="AW753" s="14" t="s">
        <v>32</v>
      </c>
      <c r="AX753" s="14" t="s">
        <v>76</v>
      </c>
      <c r="AY753" s="194" t="s">
        <v>149</v>
      </c>
    </row>
    <row r="754" s="13" customFormat="1">
      <c r="A754" s="13"/>
      <c r="B754" s="185"/>
      <c r="C754" s="13"/>
      <c r="D754" s="186" t="s">
        <v>163</v>
      </c>
      <c r="E754" s="187" t="s">
        <v>1</v>
      </c>
      <c r="F754" s="188" t="s">
        <v>407</v>
      </c>
      <c r="G754" s="13"/>
      <c r="H754" s="187" t="s">
        <v>1</v>
      </c>
      <c r="I754" s="189"/>
      <c r="J754" s="13"/>
      <c r="K754" s="13"/>
      <c r="L754" s="185"/>
      <c r="M754" s="190"/>
      <c r="N754" s="191"/>
      <c r="O754" s="191"/>
      <c r="P754" s="191"/>
      <c r="Q754" s="191"/>
      <c r="R754" s="191"/>
      <c r="S754" s="191"/>
      <c r="T754" s="19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87" t="s">
        <v>163</v>
      </c>
      <c r="AU754" s="187" t="s">
        <v>86</v>
      </c>
      <c r="AV754" s="13" t="s">
        <v>84</v>
      </c>
      <c r="AW754" s="13" t="s">
        <v>32</v>
      </c>
      <c r="AX754" s="13" t="s">
        <v>76</v>
      </c>
      <c r="AY754" s="187" t="s">
        <v>149</v>
      </c>
    </row>
    <row r="755" s="14" customFormat="1">
      <c r="A755" s="14"/>
      <c r="B755" s="193"/>
      <c r="C755" s="14"/>
      <c r="D755" s="186" t="s">
        <v>163</v>
      </c>
      <c r="E755" s="194" t="s">
        <v>1</v>
      </c>
      <c r="F755" s="195" t="s">
        <v>408</v>
      </c>
      <c r="G755" s="14"/>
      <c r="H755" s="196">
        <v>77.939999999999998</v>
      </c>
      <c r="I755" s="197"/>
      <c r="J755" s="14"/>
      <c r="K755" s="14"/>
      <c r="L755" s="193"/>
      <c r="M755" s="198"/>
      <c r="N755" s="199"/>
      <c r="O755" s="199"/>
      <c r="P755" s="199"/>
      <c r="Q755" s="199"/>
      <c r="R755" s="199"/>
      <c r="S755" s="199"/>
      <c r="T755" s="20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194" t="s">
        <v>163</v>
      </c>
      <c r="AU755" s="194" t="s">
        <v>86</v>
      </c>
      <c r="AV755" s="14" t="s">
        <v>86</v>
      </c>
      <c r="AW755" s="14" t="s">
        <v>32</v>
      </c>
      <c r="AX755" s="14" t="s">
        <v>76</v>
      </c>
      <c r="AY755" s="194" t="s">
        <v>149</v>
      </c>
    </row>
    <row r="756" s="15" customFormat="1">
      <c r="A756" s="15"/>
      <c r="B756" s="201"/>
      <c r="C756" s="15"/>
      <c r="D756" s="186" t="s">
        <v>163</v>
      </c>
      <c r="E756" s="202" t="s">
        <v>1</v>
      </c>
      <c r="F756" s="203" t="s">
        <v>170</v>
      </c>
      <c r="G756" s="15"/>
      <c r="H756" s="204">
        <v>791.74000000000001</v>
      </c>
      <c r="I756" s="205"/>
      <c r="J756" s="15"/>
      <c r="K756" s="15"/>
      <c r="L756" s="201"/>
      <c r="M756" s="206"/>
      <c r="N756" s="207"/>
      <c r="O756" s="207"/>
      <c r="P756" s="207"/>
      <c r="Q756" s="207"/>
      <c r="R756" s="207"/>
      <c r="S756" s="207"/>
      <c r="T756" s="20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02" t="s">
        <v>163</v>
      </c>
      <c r="AU756" s="202" t="s">
        <v>86</v>
      </c>
      <c r="AV756" s="15" t="s">
        <v>150</v>
      </c>
      <c r="AW756" s="15" t="s">
        <v>32</v>
      </c>
      <c r="AX756" s="15" t="s">
        <v>76</v>
      </c>
      <c r="AY756" s="202" t="s">
        <v>149</v>
      </c>
    </row>
    <row r="757" s="16" customFormat="1">
      <c r="A757" s="16"/>
      <c r="B757" s="209"/>
      <c r="C757" s="16"/>
      <c r="D757" s="186" t="s">
        <v>163</v>
      </c>
      <c r="E757" s="210" t="s">
        <v>1</v>
      </c>
      <c r="F757" s="211" t="s">
        <v>171</v>
      </c>
      <c r="G757" s="16"/>
      <c r="H757" s="212">
        <v>791.74000000000001</v>
      </c>
      <c r="I757" s="213"/>
      <c r="J757" s="16"/>
      <c r="K757" s="16"/>
      <c r="L757" s="209"/>
      <c r="M757" s="214"/>
      <c r="N757" s="215"/>
      <c r="O757" s="215"/>
      <c r="P757" s="215"/>
      <c r="Q757" s="215"/>
      <c r="R757" s="215"/>
      <c r="S757" s="215"/>
      <c r="T757" s="2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10" t="s">
        <v>163</v>
      </c>
      <c r="AU757" s="210" t="s">
        <v>86</v>
      </c>
      <c r="AV757" s="16" t="s">
        <v>157</v>
      </c>
      <c r="AW757" s="16" t="s">
        <v>32</v>
      </c>
      <c r="AX757" s="16" t="s">
        <v>84</v>
      </c>
      <c r="AY757" s="210" t="s">
        <v>149</v>
      </c>
    </row>
    <row r="758" s="2" customFormat="1" ht="37.8" customHeight="1">
      <c r="A758" s="38"/>
      <c r="B758" s="171"/>
      <c r="C758" s="172" t="s">
        <v>723</v>
      </c>
      <c r="D758" s="172" t="s">
        <v>152</v>
      </c>
      <c r="E758" s="173" t="s">
        <v>724</v>
      </c>
      <c r="F758" s="174" t="s">
        <v>725</v>
      </c>
      <c r="G758" s="175" t="s">
        <v>205</v>
      </c>
      <c r="H758" s="176">
        <v>1145.251</v>
      </c>
      <c r="I758" s="177"/>
      <c r="J758" s="178">
        <f>ROUND(I758*H758,2)</f>
        <v>0</v>
      </c>
      <c r="K758" s="174" t="s">
        <v>156</v>
      </c>
      <c r="L758" s="39"/>
      <c r="M758" s="179" t="s">
        <v>1</v>
      </c>
      <c r="N758" s="180" t="s">
        <v>41</v>
      </c>
      <c r="O758" s="77"/>
      <c r="P758" s="181">
        <f>O758*H758</f>
        <v>0</v>
      </c>
      <c r="Q758" s="181">
        <v>0</v>
      </c>
      <c r="R758" s="181">
        <f>Q758*H758</f>
        <v>0</v>
      </c>
      <c r="S758" s="181">
        <v>0.016</v>
      </c>
      <c r="T758" s="182">
        <f>S758*H758</f>
        <v>18.324016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83" t="s">
        <v>157</v>
      </c>
      <c r="AT758" s="183" t="s">
        <v>152</v>
      </c>
      <c r="AU758" s="183" t="s">
        <v>86</v>
      </c>
      <c r="AY758" s="19" t="s">
        <v>149</v>
      </c>
      <c r="BE758" s="184">
        <f>IF(N758="základní",J758,0)</f>
        <v>0</v>
      </c>
      <c r="BF758" s="184">
        <f>IF(N758="snížená",J758,0)</f>
        <v>0</v>
      </c>
      <c r="BG758" s="184">
        <f>IF(N758="zákl. přenesená",J758,0)</f>
        <v>0</v>
      </c>
      <c r="BH758" s="184">
        <f>IF(N758="sníž. přenesená",J758,0)</f>
        <v>0</v>
      </c>
      <c r="BI758" s="184">
        <f>IF(N758="nulová",J758,0)</f>
        <v>0</v>
      </c>
      <c r="BJ758" s="19" t="s">
        <v>84</v>
      </c>
      <c r="BK758" s="184">
        <f>ROUND(I758*H758,2)</f>
        <v>0</v>
      </c>
      <c r="BL758" s="19" t="s">
        <v>157</v>
      </c>
      <c r="BM758" s="183" t="s">
        <v>726</v>
      </c>
    </row>
    <row r="759" s="12" customFormat="1" ht="22.8" customHeight="1">
      <c r="A759" s="12"/>
      <c r="B759" s="158"/>
      <c r="C759" s="12"/>
      <c r="D759" s="159" t="s">
        <v>75</v>
      </c>
      <c r="E759" s="169" t="s">
        <v>727</v>
      </c>
      <c r="F759" s="169" t="s">
        <v>728</v>
      </c>
      <c r="G759" s="12"/>
      <c r="H759" s="12"/>
      <c r="I759" s="161"/>
      <c r="J759" s="170">
        <f>BK759</f>
        <v>0</v>
      </c>
      <c r="K759" s="12"/>
      <c r="L759" s="158"/>
      <c r="M759" s="163"/>
      <c r="N759" s="164"/>
      <c r="O759" s="164"/>
      <c r="P759" s="165">
        <f>SUM(P760:P764)</f>
        <v>0</v>
      </c>
      <c r="Q759" s="164"/>
      <c r="R759" s="165">
        <f>SUM(R760:R764)</f>
        <v>0</v>
      </c>
      <c r="S759" s="164"/>
      <c r="T759" s="166">
        <f>SUM(T760:T764)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59" t="s">
        <v>84</v>
      </c>
      <c r="AT759" s="167" t="s">
        <v>75</v>
      </c>
      <c r="AU759" s="167" t="s">
        <v>84</v>
      </c>
      <c r="AY759" s="159" t="s">
        <v>149</v>
      </c>
      <c r="BK759" s="168">
        <f>SUM(BK760:BK764)</f>
        <v>0</v>
      </c>
    </row>
    <row r="760" s="2" customFormat="1" ht="24.15" customHeight="1">
      <c r="A760" s="38"/>
      <c r="B760" s="171"/>
      <c r="C760" s="172" t="s">
        <v>729</v>
      </c>
      <c r="D760" s="172" t="s">
        <v>152</v>
      </c>
      <c r="E760" s="173" t="s">
        <v>730</v>
      </c>
      <c r="F760" s="174" t="s">
        <v>731</v>
      </c>
      <c r="G760" s="175" t="s">
        <v>192</v>
      </c>
      <c r="H760" s="176">
        <v>188.75999999999999</v>
      </c>
      <c r="I760" s="177"/>
      <c r="J760" s="178">
        <f>ROUND(I760*H760,2)</f>
        <v>0</v>
      </c>
      <c r="K760" s="174" t="s">
        <v>156</v>
      </c>
      <c r="L760" s="39"/>
      <c r="M760" s="179" t="s">
        <v>1</v>
      </c>
      <c r="N760" s="180" t="s">
        <v>41</v>
      </c>
      <c r="O760" s="77"/>
      <c r="P760" s="181">
        <f>O760*H760</f>
        <v>0</v>
      </c>
      <c r="Q760" s="181">
        <v>0</v>
      </c>
      <c r="R760" s="181">
        <f>Q760*H760</f>
        <v>0</v>
      </c>
      <c r="S760" s="181">
        <v>0</v>
      </c>
      <c r="T760" s="18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83" t="s">
        <v>157</v>
      </c>
      <c r="AT760" s="183" t="s">
        <v>152</v>
      </c>
      <c r="AU760" s="183" t="s">
        <v>86</v>
      </c>
      <c r="AY760" s="19" t="s">
        <v>149</v>
      </c>
      <c r="BE760" s="184">
        <f>IF(N760="základní",J760,0)</f>
        <v>0</v>
      </c>
      <c r="BF760" s="184">
        <f>IF(N760="snížená",J760,0)</f>
        <v>0</v>
      </c>
      <c r="BG760" s="184">
        <f>IF(N760="zákl. přenesená",J760,0)</f>
        <v>0</v>
      </c>
      <c r="BH760" s="184">
        <f>IF(N760="sníž. přenesená",J760,0)</f>
        <v>0</v>
      </c>
      <c r="BI760" s="184">
        <f>IF(N760="nulová",J760,0)</f>
        <v>0</v>
      </c>
      <c r="BJ760" s="19" t="s">
        <v>84</v>
      </c>
      <c r="BK760" s="184">
        <f>ROUND(I760*H760,2)</f>
        <v>0</v>
      </c>
      <c r="BL760" s="19" t="s">
        <v>157</v>
      </c>
      <c r="BM760" s="183" t="s">
        <v>732</v>
      </c>
    </row>
    <row r="761" s="2" customFormat="1" ht="24.15" customHeight="1">
      <c r="A761" s="38"/>
      <c r="B761" s="171"/>
      <c r="C761" s="172" t="s">
        <v>733</v>
      </c>
      <c r="D761" s="172" t="s">
        <v>152</v>
      </c>
      <c r="E761" s="173" t="s">
        <v>734</v>
      </c>
      <c r="F761" s="174" t="s">
        <v>735</v>
      </c>
      <c r="G761" s="175" t="s">
        <v>192</v>
      </c>
      <c r="H761" s="176">
        <v>188.75999999999999</v>
      </c>
      <c r="I761" s="177"/>
      <c r="J761" s="178">
        <f>ROUND(I761*H761,2)</f>
        <v>0</v>
      </c>
      <c r="K761" s="174" t="s">
        <v>156</v>
      </c>
      <c r="L761" s="39"/>
      <c r="M761" s="179" t="s">
        <v>1</v>
      </c>
      <c r="N761" s="180" t="s">
        <v>41</v>
      </c>
      <c r="O761" s="77"/>
      <c r="P761" s="181">
        <f>O761*H761</f>
        <v>0</v>
      </c>
      <c r="Q761" s="181">
        <v>0</v>
      </c>
      <c r="R761" s="181">
        <f>Q761*H761</f>
        <v>0</v>
      </c>
      <c r="S761" s="181">
        <v>0</v>
      </c>
      <c r="T761" s="18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83" t="s">
        <v>157</v>
      </c>
      <c r="AT761" s="183" t="s">
        <v>152</v>
      </c>
      <c r="AU761" s="183" t="s">
        <v>86</v>
      </c>
      <c r="AY761" s="19" t="s">
        <v>149</v>
      </c>
      <c r="BE761" s="184">
        <f>IF(N761="základní",J761,0)</f>
        <v>0</v>
      </c>
      <c r="BF761" s="184">
        <f>IF(N761="snížená",J761,0)</f>
        <v>0</v>
      </c>
      <c r="BG761" s="184">
        <f>IF(N761="zákl. přenesená",J761,0)</f>
        <v>0</v>
      </c>
      <c r="BH761" s="184">
        <f>IF(N761="sníž. přenesená",J761,0)</f>
        <v>0</v>
      </c>
      <c r="BI761" s="184">
        <f>IF(N761="nulová",J761,0)</f>
        <v>0</v>
      </c>
      <c r="BJ761" s="19" t="s">
        <v>84</v>
      </c>
      <c r="BK761" s="184">
        <f>ROUND(I761*H761,2)</f>
        <v>0</v>
      </c>
      <c r="BL761" s="19" t="s">
        <v>157</v>
      </c>
      <c r="BM761" s="183" t="s">
        <v>736</v>
      </c>
    </row>
    <row r="762" s="2" customFormat="1" ht="24.15" customHeight="1">
      <c r="A762" s="38"/>
      <c r="B762" s="171"/>
      <c r="C762" s="172" t="s">
        <v>737</v>
      </c>
      <c r="D762" s="172" t="s">
        <v>152</v>
      </c>
      <c r="E762" s="173" t="s">
        <v>738</v>
      </c>
      <c r="F762" s="174" t="s">
        <v>739</v>
      </c>
      <c r="G762" s="175" t="s">
        <v>192</v>
      </c>
      <c r="H762" s="176">
        <v>1887.5999999999999</v>
      </c>
      <c r="I762" s="177"/>
      <c r="J762" s="178">
        <f>ROUND(I762*H762,2)</f>
        <v>0</v>
      </c>
      <c r="K762" s="174" t="s">
        <v>156</v>
      </c>
      <c r="L762" s="39"/>
      <c r="M762" s="179" t="s">
        <v>1</v>
      </c>
      <c r="N762" s="180" t="s">
        <v>41</v>
      </c>
      <c r="O762" s="77"/>
      <c r="P762" s="181">
        <f>O762*H762</f>
        <v>0</v>
      </c>
      <c r="Q762" s="181">
        <v>0</v>
      </c>
      <c r="R762" s="181">
        <f>Q762*H762</f>
        <v>0</v>
      </c>
      <c r="S762" s="181">
        <v>0</v>
      </c>
      <c r="T762" s="18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83" t="s">
        <v>157</v>
      </c>
      <c r="AT762" s="183" t="s">
        <v>152</v>
      </c>
      <c r="AU762" s="183" t="s">
        <v>86</v>
      </c>
      <c r="AY762" s="19" t="s">
        <v>149</v>
      </c>
      <c r="BE762" s="184">
        <f>IF(N762="základní",J762,0)</f>
        <v>0</v>
      </c>
      <c r="BF762" s="184">
        <f>IF(N762="snížená",J762,0)</f>
        <v>0</v>
      </c>
      <c r="BG762" s="184">
        <f>IF(N762="zákl. přenesená",J762,0)</f>
        <v>0</v>
      </c>
      <c r="BH762" s="184">
        <f>IF(N762="sníž. přenesená",J762,0)</f>
        <v>0</v>
      </c>
      <c r="BI762" s="184">
        <f>IF(N762="nulová",J762,0)</f>
        <v>0</v>
      </c>
      <c r="BJ762" s="19" t="s">
        <v>84</v>
      </c>
      <c r="BK762" s="184">
        <f>ROUND(I762*H762,2)</f>
        <v>0</v>
      </c>
      <c r="BL762" s="19" t="s">
        <v>157</v>
      </c>
      <c r="BM762" s="183" t="s">
        <v>740</v>
      </c>
    </row>
    <row r="763" s="14" customFormat="1">
      <c r="A763" s="14"/>
      <c r="B763" s="193"/>
      <c r="C763" s="14"/>
      <c r="D763" s="186" t="s">
        <v>163</v>
      </c>
      <c r="E763" s="14"/>
      <c r="F763" s="195" t="s">
        <v>741</v>
      </c>
      <c r="G763" s="14"/>
      <c r="H763" s="196">
        <v>1887.5999999999999</v>
      </c>
      <c r="I763" s="197"/>
      <c r="J763" s="14"/>
      <c r="K763" s="14"/>
      <c r="L763" s="193"/>
      <c r="M763" s="198"/>
      <c r="N763" s="199"/>
      <c r="O763" s="199"/>
      <c r="P763" s="199"/>
      <c r="Q763" s="199"/>
      <c r="R763" s="199"/>
      <c r="S763" s="199"/>
      <c r="T763" s="20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94" t="s">
        <v>163</v>
      </c>
      <c r="AU763" s="194" t="s">
        <v>86</v>
      </c>
      <c r="AV763" s="14" t="s">
        <v>86</v>
      </c>
      <c r="AW763" s="14" t="s">
        <v>3</v>
      </c>
      <c r="AX763" s="14" t="s">
        <v>84</v>
      </c>
      <c r="AY763" s="194" t="s">
        <v>149</v>
      </c>
    </row>
    <row r="764" s="2" customFormat="1" ht="33" customHeight="1">
      <c r="A764" s="38"/>
      <c r="B764" s="171"/>
      <c r="C764" s="172" t="s">
        <v>742</v>
      </c>
      <c r="D764" s="172" t="s">
        <v>152</v>
      </c>
      <c r="E764" s="173" t="s">
        <v>743</v>
      </c>
      <c r="F764" s="174" t="s">
        <v>744</v>
      </c>
      <c r="G764" s="175" t="s">
        <v>192</v>
      </c>
      <c r="H764" s="176">
        <v>188.75999999999999</v>
      </c>
      <c r="I764" s="177"/>
      <c r="J764" s="178">
        <f>ROUND(I764*H764,2)</f>
        <v>0</v>
      </c>
      <c r="K764" s="174" t="s">
        <v>156</v>
      </c>
      <c r="L764" s="39"/>
      <c r="M764" s="179" t="s">
        <v>1</v>
      </c>
      <c r="N764" s="180" t="s">
        <v>41</v>
      </c>
      <c r="O764" s="77"/>
      <c r="P764" s="181">
        <f>O764*H764</f>
        <v>0</v>
      </c>
      <c r="Q764" s="181">
        <v>0</v>
      </c>
      <c r="R764" s="181">
        <f>Q764*H764</f>
        <v>0</v>
      </c>
      <c r="S764" s="181">
        <v>0</v>
      </c>
      <c r="T764" s="18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83" t="s">
        <v>157</v>
      </c>
      <c r="AT764" s="183" t="s">
        <v>152</v>
      </c>
      <c r="AU764" s="183" t="s">
        <v>86</v>
      </c>
      <c r="AY764" s="19" t="s">
        <v>149</v>
      </c>
      <c r="BE764" s="184">
        <f>IF(N764="základní",J764,0)</f>
        <v>0</v>
      </c>
      <c r="BF764" s="184">
        <f>IF(N764="snížená",J764,0)</f>
        <v>0</v>
      </c>
      <c r="BG764" s="184">
        <f>IF(N764="zákl. přenesená",J764,0)</f>
        <v>0</v>
      </c>
      <c r="BH764" s="184">
        <f>IF(N764="sníž. přenesená",J764,0)</f>
        <v>0</v>
      </c>
      <c r="BI764" s="184">
        <f>IF(N764="nulová",J764,0)</f>
        <v>0</v>
      </c>
      <c r="BJ764" s="19" t="s">
        <v>84</v>
      </c>
      <c r="BK764" s="184">
        <f>ROUND(I764*H764,2)</f>
        <v>0</v>
      </c>
      <c r="BL764" s="19" t="s">
        <v>157</v>
      </c>
      <c r="BM764" s="183" t="s">
        <v>745</v>
      </c>
    </row>
    <row r="765" s="12" customFormat="1" ht="22.8" customHeight="1">
      <c r="A765" s="12"/>
      <c r="B765" s="158"/>
      <c r="C765" s="12"/>
      <c r="D765" s="159" t="s">
        <v>75</v>
      </c>
      <c r="E765" s="169" t="s">
        <v>746</v>
      </c>
      <c r="F765" s="169" t="s">
        <v>747</v>
      </c>
      <c r="G765" s="12"/>
      <c r="H765" s="12"/>
      <c r="I765" s="161"/>
      <c r="J765" s="170">
        <f>BK765</f>
        <v>0</v>
      </c>
      <c r="K765" s="12"/>
      <c r="L765" s="158"/>
      <c r="M765" s="163"/>
      <c r="N765" s="164"/>
      <c r="O765" s="164"/>
      <c r="P765" s="165">
        <f>SUM(P766:P767)</f>
        <v>0</v>
      </c>
      <c r="Q765" s="164"/>
      <c r="R765" s="165">
        <f>SUM(R766:R767)</f>
        <v>0</v>
      </c>
      <c r="S765" s="164"/>
      <c r="T765" s="166">
        <f>SUM(T766:T767)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159" t="s">
        <v>84</v>
      </c>
      <c r="AT765" s="167" t="s">
        <v>75</v>
      </c>
      <c r="AU765" s="167" t="s">
        <v>84</v>
      </c>
      <c r="AY765" s="159" t="s">
        <v>149</v>
      </c>
      <c r="BK765" s="168">
        <f>SUM(BK766:BK767)</f>
        <v>0</v>
      </c>
    </row>
    <row r="766" s="2" customFormat="1" ht="21.75" customHeight="1">
      <c r="A766" s="38"/>
      <c r="B766" s="171"/>
      <c r="C766" s="172" t="s">
        <v>748</v>
      </c>
      <c r="D766" s="172" t="s">
        <v>152</v>
      </c>
      <c r="E766" s="173" t="s">
        <v>749</v>
      </c>
      <c r="F766" s="174" t="s">
        <v>750</v>
      </c>
      <c r="G766" s="175" t="s">
        <v>192</v>
      </c>
      <c r="H766" s="176">
        <v>147.696</v>
      </c>
      <c r="I766" s="177"/>
      <c r="J766" s="178">
        <f>ROUND(I766*H766,2)</f>
        <v>0</v>
      </c>
      <c r="K766" s="174" t="s">
        <v>156</v>
      </c>
      <c r="L766" s="39"/>
      <c r="M766" s="179" t="s">
        <v>1</v>
      </c>
      <c r="N766" s="180" t="s">
        <v>41</v>
      </c>
      <c r="O766" s="77"/>
      <c r="P766" s="181">
        <f>O766*H766</f>
        <v>0</v>
      </c>
      <c r="Q766" s="181">
        <v>0</v>
      </c>
      <c r="R766" s="181">
        <f>Q766*H766</f>
        <v>0</v>
      </c>
      <c r="S766" s="181">
        <v>0</v>
      </c>
      <c r="T766" s="18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183" t="s">
        <v>157</v>
      </c>
      <c r="AT766" s="183" t="s">
        <v>152</v>
      </c>
      <c r="AU766" s="183" t="s">
        <v>86</v>
      </c>
      <c r="AY766" s="19" t="s">
        <v>149</v>
      </c>
      <c r="BE766" s="184">
        <f>IF(N766="základní",J766,0)</f>
        <v>0</v>
      </c>
      <c r="BF766" s="184">
        <f>IF(N766="snížená",J766,0)</f>
        <v>0</v>
      </c>
      <c r="BG766" s="184">
        <f>IF(N766="zákl. přenesená",J766,0)</f>
        <v>0</v>
      </c>
      <c r="BH766" s="184">
        <f>IF(N766="sníž. přenesená",J766,0)</f>
        <v>0</v>
      </c>
      <c r="BI766" s="184">
        <f>IF(N766="nulová",J766,0)</f>
        <v>0</v>
      </c>
      <c r="BJ766" s="19" t="s">
        <v>84</v>
      </c>
      <c r="BK766" s="184">
        <f>ROUND(I766*H766,2)</f>
        <v>0</v>
      </c>
      <c r="BL766" s="19" t="s">
        <v>157</v>
      </c>
      <c r="BM766" s="183" t="s">
        <v>751</v>
      </c>
    </row>
    <row r="767" s="2" customFormat="1" ht="24.15" customHeight="1">
      <c r="A767" s="38"/>
      <c r="B767" s="171"/>
      <c r="C767" s="172" t="s">
        <v>752</v>
      </c>
      <c r="D767" s="172" t="s">
        <v>152</v>
      </c>
      <c r="E767" s="173" t="s">
        <v>753</v>
      </c>
      <c r="F767" s="174" t="s">
        <v>754</v>
      </c>
      <c r="G767" s="175" t="s">
        <v>192</v>
      </c>
      <c r="H767" s="176">
        <v>147.696</v>
      </c>
      <c r="I767" s="177"/>
      <c r="J767" s="178">
        <f>ROUND(I767*H767,2)</f>
        <v>0</v>
      </c>
      <c r="K767" s="174" t="s">
        <v>156</v>
      </c>
      <c r="L767" s="39"/>
      <c r="M767" s="179" t="s">
        <v>1</v>
      </c>
      <c r="N767" s="180" t="s">
        <v>41</v>
      </c>
      <c r="O767" s="77"/>
      <c r="P767" s="181">
        <f>O767*H767</f>
        <v>0</v>
      </c>
      <c r="Q767" s="181">
        <v>0</v>
      </c>
      <c r="R767" s="181">
        <f>Q767*H767</f>
        <v>0</v>
      </c>
      <c r="S767" s="181">
        <v>0</v>
      </c>
      <c r="T767" s="18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183" t="s">
        <v>157</v>
      </c>
      <c r="AT767" s="183" t="s">
        <v>152</v>
      </c>
      <c r="AU767" s="183" t="s">
        <v>86</v>
      </c>
      <c r="AY767" s="19" t="s">
        <v>149</v>
      </c>
      <c r="BE767" s="184">
        <f>IF(N767="základní",J767,0)</f>
        <v>0</v>
      </c>
      <c r="BF767" s="184">
        <f>IF(N767="snížená",J767,0)</f>
        <v>0</v>
      </c>
      <c r="BG767" s="184">
        <f>IF(N767="zákl. přenesená",J767,0)</f>
        <v>0</v>
      </c>
      <c r="BH767" s="184">
        <f>IF(N767="sníž. přenesená",J767,0)</f>
        <v>0</v>
      </c>
      <c r="BI767" s="184">
        <f>IF(N767="nulová",J767,0)</f>
        <v>0</v>
      </c>
      <c r="BJ767" s="19" t="s">
        <v>84</v>
      </c>
      <c r="BK767" s="184">
        <f>ROUND(I767*H767,2)</f>
        <v>0</v>
      </c>
      <c r="BL767" s="19" t="s">
        <v>157</v>
      </c>
      <c r="BM767" s="183" t="s">
        <v>755</v>
      </c>
    </row>
    <row r="768" s="12" customFormat="1" ht="25.92" customHeight="1">
      <c r="A768" s="12"/>
      <c r="B768" s="158"/>
      <c r="C768" s="12"/>
      <c r="D768" s="159" t="s">
        <v>75</v>
      </c>
      <c r="E768" s="160" t="s">
        <v>756</v>
      </c>
      <c r="F768" s="160" t="s">
        <v>757</v>
      </c>
      <c r="G768" s="12"/>
      <c r="H768" s="12"/>
      <c r="I768" s="161"/>
      <c r="J768" s="162">
        <f>BK768</f>
        <v>0</v>
      </c>
      <c r="K768" s="12"/>
      <c r="L768" s="158"/>
      <c r="M768" s="163"/>
      <c r="N768" s="164"/>
      <c r="O768" s="164"/>
      <c r="P768" s="165">
        <f>P769+P810+P836+P838+P911+P927+P1049+P1126+P1166+P1221+P1269+P1347+P1358</f>
        <v>0</v>
      </c>
      <c r="Q768" s="164"/>
      <c r="R768" s="165">
        <f>R769+R810+R836+R838+R911+R927+R1049+R1126+R1166+R1221+R1269+R1347+R1358</f>
        <v>35.060435729999995</v>
      </c>
      <c r="S768" s="164"/>
      <c r="T768" s="166">
        <f>T769+T810+T836+T838+T911+T927+T1049+T1126+T1166+T1221+T1269+T1347+T1358</f>
        <v>30.294611699999997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159" t="s">
        <v>86</v>
      </c>
      <c r="AT768" s="167" t="s">
        <v>75</v>
      </c>
      <c r="AU768" s="167" t="s">
        <v>76</v>
      </c>
      <c r="AY768" s="159" t="s">
        <v>149</v>
      </c>
      <c r="BK768" s="168">
        <f>BK769+BK810+BK836+BK838+BK911+BK927+BK1049+BK1126+BK1166+BK1221+BK1269+BK1347+BK1358</f>
        <v>0</v>
      </c>
    </row>
    <row r="769" s="12" customFormat="1" ht="22.8" customHeight="1">
      <c r="A769" s="12"/>
      <c r="B769" s="158"/>
      <c r="C769" s="12"/>
      <c r="D769" s="159" t="s">
        <v>75</v>
      </c>
      <c r="E769" s="169" t="s">
        <v>758</v>
      </c>
      <c r="F769" s="169" t="s">
        <v>759</v>
      </c>
      <c r="G769" s="12"/>
      <c r="H769" s="12"/>
      <c r="I769" s="161"/>
      <c r="J769" s="170">
        <f>BK769</f>
        <v>0</v>
      </c>
      <c r="K769" s="12"/>
      <c r="L769" s="158"/>
      <c r="M769" s="163"/>
      <c r="N769" s="164"/>
      <c r="O769" s="164"/>
      <c r="P769" s="165">
        <f>SUM(P770:P809)</f>
        <v>0</v>
      </c>
      <c r="Q769" s="164"/>
      <c r="R769" s="165">
        <f>SUM(R770:R809)</f>
        <v>7.2324416999999999</v>
      </c>
      <c r="S769" s="164"/>
      <c r="T769" s="166">
        <f>SUM(T770:T809)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159" t="s">
        <v>86</v>
      </c>
      <c r="AT769" s="167" t="s">
        <v>75</v>
      </c>
      <c r="AU769" s="167" t="s">
        <v>84</v>
      </c>
      <c r="AY769" s="159" t="s">
        <v>149</v>
      </c>
      <c r="BK769" s="168">
        <f>SUM(BK770:BK809)</f>
        <v>0</v>
      </c>
    </row>
    <row r="770" s="2" customFormat="1" ht="24.15" customHeight="1">
      <c r="A770" s="38"/>
      <c r="B770" s="171"/>
      <c r="C770" s="172" t="s">
        <v>760</v>
      </c>
      <c r="D770" s="172" t="s">
        <v>152</v>
      </c>
      <c r="E770" s="173" t="s">
        <v>761</v>
      </c>
      <c r="F770" s="174" t="s">
        <v>762</v>
      </c>
      <c r="G770" s="175" t="s">
        <v>205</v>
      </c>
      <c r="H770" s="176">
        <v>3.8100000000000001</v>
      </c>
      <c r="I770" s="177"/>
      <c r="J770" s="178">
        <f>ROUND(I770*H770,2)</f>
        <v>0</v>
      </c>
      <c r="K770" s="174" t="s">
        <v>156</v>
      </c>
      <c r="L770" s="39"/>
      <c r="M770" s="179" t="s">
        <v>1</v>
      </c>
      <c r="N770" s="180" t="s">
        <v>41</v>
      </c>
      <c r="O770" s="77"/>
      <c r="P770" s="181">
        <f>O770*H770</f>
        <v>0</v>
      </c>
      <c r="Q770" s="181">
        <v>0</v>
      </c>
      <c r="R770" s="181">
        <f>Q770*H770</f>
        <v>0</v>
      </c>
      <c r="S770" s="181">
        <v>0</v>
      </c>
      <c r="T770" s="182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183" t="s">
        <v>157</v>
      </c>
      <c r="AT770" s="183" t="s">
        <v>152</v>
      </c>
      <c r="AU770" s="183" t="s">
        <v>86</v>
      </c>
      <c r="AY770" s="19" t="s">
        <v>149</v>
      </c>
      <c r="BE770" s="184">
        <f>IF(N770="základní",J770,0)</f>
        <v>0</v>
      </c>
      <c r="BF770" s="184">
        <f>IF(N770="snížená",J770,0)</f>
        <v>0</v>
      </c>
      <c r="BG770" s="184">
        <f>IF(N770="zákl. přenesená",J770,0)</f>
        <v>0</v>
      </c>
      <c r="BH770" s="184">
        <f>IF(N770="sníž. přenesená",J770,0)</f>
        <v>0</v>
      </c>
      <c r="BI770" s="184">
        <f>IF(N770="nulová",J770,0)</f>
        <v>0</v>
      </c>
      <c r="BJ770" s="19" t="s">
        <v>84</v>
      </c>
      <c r="BK770" s="184">
        <f>ROUND(I770*H770,2)</f>
        <v>0</v>
      </c>
      <c r="BL770" s="19" t="s">
        <v>157</v>
      </c>
      <c r="BM770" s="183" t="s">
        <v>763</v>
      </c>
    </row>
    <row r="771" s="13" customFormat="1">
      <c r="A771" s="13"/>
      <c r="B771" s="185"/>
      <c r="C771" s="13"/>
      <c r="D771" s="186" t="s">
        <v>163</v>
      </c>
      <c r="E771" s="187" t="s">
        <v>1</v>
      </c>
      <c r="F771" s="188" t="s">
        <v>578</v>
      </c>
      <c r="G771" s="13"/>
      <c r="H771" s="187" t="s">
        <v>1</v>
      </c>
      <c r="I771" s="189"/>
      <c r="J771" s="13"/>
      <c r="K771" s="13"/>
      <c r="L771" s="185"/>
      <c r="M771" s="190"/>
      <c r="N771" s="191"/>
      <c r="O771" s="191"/>
      <c r="P771" s="191"/>
      <c r="Q771" s="191"/>
      <c r="R771" s="191"/>
      <c r="S771" s="191"/>
      <c r="T771" s="19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87" t="s">
        <v>163</v>
      </c>
      <c r="AU771" s="187" t="s">
        <v>86</v>
      </c>
      <c r="AV771" s="13" t="s">
        <v>84</v>
      </c>
      <c r="AW771" s="13" t="s">
        <v>32</v>
      </c>
      <c r="AX771" s="13" t="s">
        <v>76</v>
      </c>
      <c r="AY771" s="187" t="s">
        <v>149</v>
      </c>
    </row>
    <row r="772" s="14" customFormat="1">
      <c r="A772" s="14"/>
      <c r="B772" s="193"/>
      <c r="C772" s="14"/>
      <c r="D772" s="186" t="s">
        <v>163</v>
      </c>
      <c r="E772" s="194" t="s">
        <v>1</v>
      </c>
      <c r="F772" s="195" t="s">
        <v>764</v>
      </c>
      <c r="G772" s="14"/>
      <c r="H772" s="196">
        <v>3.8100000000000001</v>
      </c>
      <c r="I772" s="197"/>
      <c r="J772" s="14"/>
      <c r="K772" s="14"/>
      <c r="L772" s="193"/>
      <c r="M772" s="198"/>
      <c r="N772" s="199"/>
      <c r="O772" s="199"/>
      <c r="P772" s="199"/>
      <c r="Q772" s="199"/>
      <c r="R772" s="199"/>
      <c r="S772" s="199"/>
      <c r="T772" s="20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194" t="s">
        <v>163</v>
      </c>
      <c r="AU772" s="194" t="s">
        <v>86</v>
      </c>
      <c r="AV772" s="14" t="s">
        <v>86</v>
      </c>
      <c r="AW772" s="14" t="s">
        <v>32</v>
      </c>
      <c r="AX772" s="14" t="s">
        <v>76</v>
      </c>
      <c r="AY772" s="194" t="s">
        <v>149</v>
      </c>
    </row>
    <row r="773" s="15" customFormat="1">
      <c r="A773" s="15"/>
      <c r="B773" s="201"/>
      <c r="C773" s="15"/>
      <c r="D773" s="186" t="s">
        <v>163</v>
      </c>
      <c r="E773" s="202" t="s">
        <v>1</v>
      </c>
      <c r="F773" s="203" t="s">
        <v>170</v>
      </c>
      <c r="G773" s="15"/>
      <c r="H773" s="204">
        <v>3.8100000000000001</v>
      </c>
      <c r="I773" s="205"/>
      <c r="J773" s="15"/>
      <c r="K773" s="15"/>
      <c r="L773" s="201"/>
      <c r="M773" s="206"/>
      <c r="N773" s="207"/>
      <c r="O773" s="207"/>
      <c r="P773" s="207"/>
      <c r="Q773" s="207"/>
      <c r="R773" s="207"/>
      <c r="S773" s="207"/>
      <c r="T773" s="20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02" t="s">
        <v>163</v>
      </c>
      <c r="AU773" s="202" t="s">
        <v>86</v>
      </c>
      <c r="AV773" s="15" t="s">
        <v>150</v>
      </c>
      <c r="AW773" s="15" t="s">
        <v>32</v>
      </c>
      <c r="AX773" s="15" t="s">
        <v>76</v>
      </c>
      <c r="AY773" s="202" t="s">
        <v>149</v>
      </c>
    </row>
    <row r="774" s="16" customFormat="1">
      <c r="A774" s="16"/>
      <c r="B774" s="209"/>
      <c r="C774" s="16"/>
      <c r="D774" s="186" t="s">
        <v>163</v>
      </c>
      <c r="E774" s="210" t="s">
        <v>1</v>
      </c>
      <c r="F774" s="211" t="s">
        <v>171</v>
      </c>
      <c r="G774" s="16"/>
      <c r="H774" s="212">
        <v>3.8100000000000001</v>
      </c>
      <c r="I774" s="213"/>
      <c r="J774" s="16"/>
      <c r="K774" s="16"/>
      <c r="L774" s="209"/>
      <c r="M774" s="214"/>
      <c r="N774" s="215"/>
      <c r="O774" s="215"/>
      <c r="P774" s="215"/>
      <c r="Q774" s="215"/>
      <c r="R774" s="215"/>
      <c r="S774" s="215"/>
      <c r="T774" s="2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10" t="s">
        <v>163</v>
      </c>
      <c r="AU774" s="210" t="s">
        <v>86</v>
      </c>
      <c r="AV774" s="16" t="s">
        <v>157</v>
      </c>
      <c r="AW774" s="16" t="s">
        <v>32</v>
      </c>
      <c r="AX774" s="16" t="s">
        <v>84</v>
      </c>
      <c r="AY774" s="210" t="s">
        <v>149</v>
      </c>
    </row>
    <row r="775" s="2" customFormat="1" ht="24.15" customHeight="1">
      <c r="A775" s="38"/>
      <c r="B775" s="171"/>
      <c r="C775" s="217" t="s">
        <v>765</v>
      </c>
      <c r="D775" s="217" t="s">
        <v>273</v>
      </c>
      <c r="E775" s="218" t="s">
        <v>766</v>
      </c>
      <c r="F775" s="219" t="s">
        <v>767</v>
      </c>
      <c r="G775" s="220" t="s">
        <v>205</v>
      </c>
      <c r="H775" s="221">
        <v>4.1909999999999998</v>
      </c>
      <c r="I775" s="222"/>
      <c r="J775" s="223">
        <f>ROUND(I775*H775,2)</f>
        <v>0</v>
      </c>
      <c r="K775" s="219" t="s">
        <v>156</v>
      </c>
      <c r="L775" s="224"/>
      <c r="M775" s="225" t="s">
        <v>1</v>
      </c>
      <c r="N775" s="226" t="s">
        <v>41</v>
      </c>
      <c r="O775" s="77"/>
      <c r="P775" s="181">
        <f>O775*H775</f>
        <v>0</v>
      </c>
      <c r="Q775" s="181">
        <v>0.0025000000000000001</v>
      </c>
      <c r="R775" s="181">
        <f>Q775*H775</f>
        <v>0.010477499999999999</v>
      </c>
      <c r="S775" s="181">
        <v>0</v>
      </c>
      <c r="T775" s="182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183" t="s">
        <v>216</v>
      </c>
      <c r="AT775" s="183" t="s">
        <v>273</v>
      </c>
      <c r="AU775" s="183" t="s">
        <v>86</v>
      </c>
      <c r="AY775" s="19" t="s">
        <v>149</v>
      </c>
      <c r="BE775" s="184">
        <f>IF(N775="základní",J775,0)</f>
        <v>0</v>
      </c>
      <c r="BF775" s="184">
        <f>IF(N775="snížená",J775,0)</f>
        <v>0</v>
      </c>
      <c r="BG775" s="184">
        <f>IF(N775="zákl. přenesená",J775,0)</f>
        <v>0</v>
      </c>
      <c r="BH775" s="184">
        <f>IF(N775="sníž. přenesená",J775,0)</f>
        <v>0</v>
      </c>
      <c r="BI775" s="184">
        <f>IF(N775="nulová",J775,0)</f>
        <v>0</v>
      </c>
      <c r="BJ775" s="19" t="s">
        <v>84</v>
      </c>
      <c r="BK775" s="184">
        <f>ROUND(I775*H775,2)</f>
        <v>0</v>
      </c>
      <c r="BL775" s="19" t="s">
        <v>157</v>
      </c>
      <c r="BM775" s="183" t="s">
        <v>768</v>
      </c>
    </row>
    <row r="776" s="13" customFormat="1">
      <c r="A776" s="13"/>
      <c r="B776" s="185"/>
      <c r="C776" s="13"/>
      <c r="D776" s="186" t="s">
        <v>163</v>
      </c>
      <c r="E776" s="187" t="s">
        <v>1</v>
      </c>
      <c r="F776" s="188" t="s">
        <v>279</v>
      </c>
      <c r="G776" s="13"/>
      <c r="H776" s="187" t="s">
        <v>1</v>
      </c>
      <c r="I776" s="189"/>
      <c r="J776" s="13"/>
      <c r="K776" s="13"/>
      <c r="L776" s="185"/>
      <c r="M776" s="190"/>
      <c r="N776" s="191"/>
      <c r="O776" s="191"/>
      <c r="P776" s="191"/>
      <c r="Q776" s="191"/>
      <c r="R776" s="191"/>
      <c r="S776" s="191"/>
      <c r="T776" s="19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7" t="s">
        <v>163</v>
      </c>
      <c r="AU776" s="187" t="s">
        <v>86</v>
      </c>
      <c r="AV776" s="13" t="s">
        <v>84</v>
      </c>
      <c r="AW776" s="13" t="s">
        <v>32</v>
      </c>
      <c r="AX776" s="13" t="s">
        <v>76</v>
      </c>
      <c r="AY776" s="187" t="s">
        <v>149</v>
      </c>
    </row>
    <row r="777" s="14" customFormat="1">
      <c r="A777" s="14"/>
      <c r="B777" s="193"/>
      <c r="C777" s="14"/>
      <c r="D777" s="186" t="s">
        <v>163</v>
      </c>
      <c r="E777" s="194" t="s">
        <v>1</v>
      </c>
      <c r="F777" s="195" t="s">
        <v>769</v>
      </c>
      <c r="G777" s="14"/>
      <c r="H777" s="196">
        <v>4.1909999999999998</v>
      </c>
      <c r="I777" s="197"/>
      <c r="J777" s="14"/>
      <c r="K777" s="14"/>
      <c r="L777" s="193"/>
      <c r="M777" s="198"/>
      <c r="N777" s="199"/>
      <c r="O777" s="199"/>
      <c r="P777" s="199"/>
      <c r="Q777" s="199"/>
      <c r="R777" s="199"/>
      <c r="S777" s="199"/>
      <c r="T777" s="20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4" t="s">
        <v>163</v>
      </c>
      <c r="AU777" s="194" t="s">
        <v>86</v>
      </c>
      <c r="AV777" s="14" t="s">
        <v>86</v>
      </c>
      <c r="AW777" s="14" t="s">
        <v>32</v>
      </c>
      <c r="AX777" s="14" t="s">
        <v>76</v>
      </c>
      <c r="AY777" s="194" t="s">
        <v>149</v>
      </c>
    </row>
    <row r="778" s="15" customFormat="1">
      <c r="A778" s="15"/>
      <c r="B778" s="201"/>
      <c r="C778" s="15"/>
      <c r="D778" s="186" t="s">
        <v>163</v>
      </c>
      <c r="E778" s="202" t="s">
        <v>1</v>
      </c>
      <c r="F778" s="203" t="s">
        <v>170</v>
      </c>
      <c r="G778" s="15"/>
      <c r="H778" s="204">
        <v>4.1909999999999998</v>
      </c>
      <c r="I778" s="205"/>
      <c r="J778" s="15"/>
      <c r="K778" s="15"/>
      <c r="L778" s="201"/>
      <c r="M778" s="206"/>
      <c r="N778" s="207"/>
      <c r="O778" s="207"/>
      <c r="P778" s="207"/>
      <c r="Q778" s="207"/>
      <c r="R778" s="207"/>
      <c r="S778" s="207"/>
      <c r="T778" s="208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02" t="s">
        <v>163</v>
      </c>
      <c r="AU778" s="202" t="s">
        <v>86</v>
      </c>
      <c r="AV778" s="15" t="s">
        <v>150</v>
      </c>
      <c r="AW778" s="15" t="s">
        <v>32</v>
      </c>
      <c r="AX778" s="15" t="s">
        <v>76</v>
      </c>
      <c r="AY778" s="202" t="s">
        <v>149</v>
      </c>
    </row>
    <row r="779" s="16" customFormat="1">
      <c r="A779" s="16"/>
      <c r="B779" s="209"/>
      <c r="C779" s="16"/>
      <c r="D779" s="186" t="s">
        <v>163</v>
      </c>
      <c r="E779" s="210" t="s">
        <v>1</v>
      </c>
      <c r="F779" s="211" t="s">
        <v>171</v>
      </c>
      <c r="G779" s="16"/>
      <c r="H779" s="212">
        <v>4.1909999999999998</v>
      </c>
      <c r="I779" s="213"/>
      <c r="J779" s="16"/>
      <c r="K779" s="16"/>
      <c r="L779" s="209"/>
      <c r="M779" s="214"/>
      <c r="N779" s="215"/>
      <c r="O779" s="215"/>
      <c r="P779" s="215"/>
      <c r="Q779" s="215"/>
      <c r="R779" s="215"/>
      <c r="S779" s="215"/>
      <c r="T779" s="2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10" t="s">
        <v>163</v>
      </c>
      <c r="AU779" s="210" t="s">
        <v>86</v>
      </c>
      <c r="AV779" s="16" t="s">
        <v>157</v>
      </c>
      <c r="AW779" s="16" t="s">
        <v>32</v>
      </c>
      <c r="AX779" s="16" t="s">
        <v>84</v>
      </c>
      <c r="AY779" s="210" t="s">
        <v>149</v>
      </c>
    </row>
    <row r="780" s="2" customFormat="1" ht="24.15" customHeight="1">
      <c r="A780" s="38"/>
      <c r="B780" s="171"/>
      <c r="C780" s="172" t="s">
        <v>770</v>
      </c>
      <c r="D780" s="172" t="s">
        <v>152</v>
      </c>
      <c r="E780" s="173" t="s">
        <v>771</v>
      </c>
      <c r="F780" s="174" t="s">
        <v>772</v>
      </c>
      <c r="G780" s="175" t="s">
        <v>205</v>
      </c>
      <c r="H780" s="176">
        <v>762.10000000000002</v>
      </c>
      <c r="I780" s="177"/>
      <c r="J780" s="178">
        <f>ROUND(I780*H780,2)</f>
        <v>0</v>
      </c>
      <c r="K780" s="174" t="s">
        <v>156</v>
      </c>
      <c r="L780" s="39"/>
      <c r="M780" s="179" t="s">
        <v>1</v>
      </c>
      <c r="N780" s="180" t="s">
        <v>41</v>
      </c>
      <c r="O780" s="77"/>
      <c r="P780" s="181">
        <f>O780*H780</f>
        <v>0</v>
      </c>
      <c r="Q780" s="181">
        <v>0</v>
      </c>
      <c r="R780" s="181">
        <f>Q780*H780</f>
        <v>0</v>
      </c>
      <c r="S780" s="181">
        <v>0</v>
      </c>
      <c r="T780" s="182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183" t="s">
        <v>280</v>
      </c>
      <c r="AT780" s="183" t="s">
        <v>152</v>
      </c>
      <c r="AU780" s="183" t="s">
        <v>86</v>
      </c>
      <c r="AY780" s="19" t="s">
        <v>149</v>
      </c>
      <c r="BE780" s="184">
        <f>IF(N780="základní",J780,0)</f>
        <v>0</v>
      </c>
      <c r="BF780" s="184">
        <f>IF(N780="snížená",J780,0)</f>
        <v>0</v>
      </c>
      <c r="BG780" s="184">
        <f>IF(N780="zákl. přenesená",J780,0)</f>
        <v>0</v>
      </c>
      <c r="BH780" s="184">
        <f>IF(N780="sníž. přenesená",J780,0)</f>
        <v>0</v>
      </c>
      <c r="BI780" s="184">
        <f>IF(N780="nulová",J780,0)</f>
        <v>0</v>
      </c>
      <c r="BJ780" s="19" t="s">
        <v>84</v>
      </c>
      <c r="BK780" s="184">
        <f>ROUND(I780*H780,2)</f>
        <v>0</v>
      </c>
      <c r="BL780" s="19" t="s">
        <v>280</v>
      </c>
      <c r="BM780" s="183" t="s">
        <v>773</v>
      </c>
    </row>
    <row r="781" s="13" customFormat="1">
      <c r="A781" s="13"/>
      <c r="B781" s="185"/>
      <c r="C781" s="13"/>
      <c r="D781" s="186" t="s">
        <v>163</v>
      </c>
      <c r="E781" s="187" t="s">
        <v>1</v>
      </c>
      <c r="F781" s="188" t="s">
        <v>774</v>
      </c>
      <c r="G781" s="13"/>
      <c r="H781" s="187" t="s">
        <v>1</v>
      </c>
      <c r="I781" s="189"/>
      <c r="J781" s="13"/>
      <c r="K781" s="13"/>
      <c r="L781" s="185"/>
      <c r="M781" s="190"/>
      <c r="N781" s="191"/>
      <c r="O781" s="191"/>
      <c r="P781" s="191"/>
      <c r="Q781" s="191"/>
      <c r="R781" s="191"/>
      <c r="S781" s="191"/>
      <c r="T781" s="19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87" t="s">
        <v>163</v>
      </c>
      <c r="AU781" s="187" t="s">
        <v>86</v>
      </c>
      <c r="AV781" s="13" t="s">
        <v>84</v>
      </c>
      <c r="AW781" s="13" t="s">
        <v>32</v>
      </c>
      <c r="AX781" s="13" t="s">
        <v>76</v>
      </c>
      <c r="AY781" s="187" t="s">
        <v>149</v>
      </c>
    </row>
    <row r="782" s="14" customFormat="1">
      <c r="A782" s="14"/>
      <c r="B782" s="193"/>
      <c r="C782" s="14"/>
      <c r="D782" s="186" t="s">
        <v>163</v>
      </c>
      <c r="E782" s="194" t="s">
        <v>1</v>
      </c>
      <c r="F782" s="195" t="s">
        <v>629</v>
      </c>
      <c r="G782" s="14"/>
      <c r="H782" s="196">
        <v>379.60000000000002</v>
      </c>
      <c r="I782" s="197"/>
      <c r="J782" s="14"/>
      <c r="K782" s="14"/>
      <c r="L782" s="193"/>
      <c r="M782" s="198"/>
      <c r="N782" s="199"/>
      <c r="O782" s="199"/>
      <c r="P782" s="199"/>
      <c r="Q782" s="199"/>
      <c r="R782" s="199"/>
      <c r="S782" s="199"/>
      <c r="T782" s="20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94" t="s">
        <v>163</v>
      </c>
      <c r="AU782" s="194" t="s">
        <v>86</v>
      </c>
      <c r="AV782" s="14" t="s">
        <v>86</v>
      </c>
      <c r="AW782" s="14" t="s">
        <v>32</v>
      </c>
      <c r="AX782" s="14" t="s">
        <v>76</v>
      </c>
      <c r="AY782" s="194" t="s">
        <v>149</v>
      </c>
    </row>
    <row r="783" s="14" customFormat="1">
      <c r="A783" s="14"/>
      <c r="B783" s="193"/>
      <c r="C783" s="14"/>
      <c r="D783" s="186" t="s">
        <v>163</v>
      </c>
      <c r="E783" s="194" t="s">
        <v>1</v>
      </c>
      <c r="F783" s="195" t="s">
        <v>630</v>
      </c>
      <c r="G783" s="14"/>
      <c r="H783" s="196">
        <v>382.5</v>
      </c>
      <c r="I783" s="197"/>
      <c r="J783" s="14"/>
      <c r="K783" s="14"/>
      <c r="L783" s="193"/>
      <c r="M783" s="198"/>
      <c r="N783" s="199"/>
      <c r="O783" s="199"/>
      <c r="P783" s="199"/>
      <c r="Q783" s="199"/>
      <c r="R783" s="199"/>
      <c r="S783" s="199"/>
      <c r="T783" s="20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94" t="s">
        <v>163</v>
      </c>
      <c r="AU783" s="194" t="s">
        <v>86</v>
      </c>
      <c r="AV783" s="14" t="s">
        <v>86</v>
      </c>
      <c r="AW783" s="14" t="s">
        <v>32</v>
      </c>
      <c r="AX783" s="14" t="s">
        <v>76</v>
      </c>
      <c r="AY783" s="194" t="s">
        <v>149</v>
      </c>
    </row>
    <row r="784" s="15" customFormat="1">
      <c r="A784" s="15"/>
      <c r="B784" s="201"/>
      <c r="C784" s="15"/>
      <c r="D784" s="186" t="s">
        <v>163</v>
      </c>
      <c r="E784" s="202" t="s">
        <v>1</v>
      </c>
      <c r="F784" s="203" t="s">
        <v>170</v>
      </c>
      <c r="G784" s="15"/>
      <c r="H784" s="204">
        <v>762.10000000000002</v>
      </c>
      <c r="I784" s="205"/>
      <c r="J784" s="15"/>
      <c r="K784" s="15"/>
      <c r="L784" s="201"/>
      <c r="M784" s="206"/>
      <c r="N784" s="207"/>
      <c r="O784" s="207"/>
      <c r="P784" s="207"/>
      <c r="Q784" s="207"/>
      <c r="R784" s="207"/>
      <c r="S784" s="207"/>
      <c r="T784" s="20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02" t="s">
        <v>163</v>
      </c>
      <c r="AU784" s="202" t="s">
        <v>86</v>
      </c>
      <c r="AV784" s="15" t="s">
        <v>150</v>
      </c>
      <c r="AW784" s="15" t="s">
        <v>32</v>
      </c>
      <c r="AX784" s="15" t="s">
        <v>76</v>
      </c>
      <c r="AY784" s="202" t="s">
        <v>149</v>
      </c>
    </row>
    <row r="785" s="16" customFormat="1">
      <c r="A785" s="16"/>
      <c r="B785" s="209"/>
      <c r="C785" s="16"/>
      <c r="D785" s="186" t="s">
        <v>163</v>
      </c>
      <c r="E785" s="210" t="s">
        <v>1</v>
      </c>
      <c r="F785" s="211" t="s">
        <v>171</v>
      </c>
      <c r="G785" s="16"/>
      <c r="H785" s="212">
        <v>762.10000000000002</v>
      </c>
      <c r="I785" s="213"/>
      <c r="J785" s="16"/>
      <c r="K785" s="16"/>
      <c r="L785" s="209"/>
      <c r="M785" s="214"/>
      <c r="N785" s="215"/>
      <c r="O785" s="215"/>
      <c r="P785" s="215"/>
      <c r="Q785" s="215"/>
      <c r="R785" s="215"/>
      <c r="S785" s="215"/>
      <c r="T785" s="2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10" t="s">
        <v>163</v>
      </c>
      <c r="AU785" s="210" t="s">
        <v>86</v>
      </c>
      <c r="AV785" s="16" t="s">
        <v>157</v>
      </c>
      <c r="AW785" s="16" t="s">
        <v>32</v>
      </c>
      <c r="AX785" s="16" t="s">
        <v>84</v>
      </c>
      <c r="AY785" s="210" t="s">
        <v>149</v>
      </c>
    </row>
    <row r="786" s="2" customFormat="1" ht="24.15" customHeight="1">
      <c r="A786" s="38"/>
      <c r="B786" s="171"/>
      <c r="C786" s="217" t="s">
        <v>775</v>
      </c>
      <c r="D786" s="217" t="s">
        <v>273</v>
      </c>
      <c r="E786" s="218" t="s">
        <v>776</v>
      </c>
      <c r="F786" s="219" t="s">
        <v>777</v>
      </c>
      <c r="G786" s="220" t="s">
        <v>205</v>
      </c>
      <c r="H786" s="221">
        <v>1676.6199999999999</v>
      </c>
      <c r="I786" s="222"/>
      <c r="J786" s="223">
        <f>ROUND(I786*H786,2)</f>
        <v>0</v>
      </c>
      <c r="K786" s="219" t="s">
        <v>156</v>
      </c>
      <c r="L786" s="224"/>
      <c r="M786" s="225" t="s">
        <v>1</v>
      </c>
      <c r="N786" s="226" t="s">
        <v>41</v>
      </c>
      <c r="O786" s="77"/>
      <c r="P786" s="181">
        <f>O786*H786</f>
        <v>0</v>
      </c>
      <c r="Q786" s="181">
        <v>0.0041999999999999997</v>
      </c>
      <c r="R786" s="181">
        <f>Q786*H786</f>
        <v>7.0418039999999991</v>
      </c>
      <c r="S786" s="181">
        <v>0</v>
      </c>
      <c r="T786" s="18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183" t="s">
        <v>382</v>
      </c>
      <c r="AT786" s="183" t="s">
        <v>273</v>
      </c>
      <c r="AU786" s="183" t="s">
        <v>86</v>
      </c>
      <c r="AY786" s="19" t="s">
        <v>149</v>
      </c>
      <c r="BE786" s="184">
        <f>IF(N786="základní",J786,0)</f>
        <v>0</v>
      </c>
      <c r="BF786" s="184">
        <f>IF(N786="snížená",J786,0)</f>
        <v>0</v>
      </c>
      <c r="BG786" s="184">
        <f>IF(N786="zákl. přenesená",J786,0)</f>
        <v>0</v>
      </c>
      <c r="BH786" s="184">
        <f>IF(N786="sníž. přenesená",J786,0)</f>
        <v>0</v>
      </c>
      <c r="BI786" s="184">
        <f>IF(N786="nulová",J786,0)</f>
        <v>0</v>
      </c>
      <c r="BJ786" s="19" t="s">
        <v>84</v>
      </c>
      <c r="BK786" s="184">
        <f>ROUND(I786*H786,2)</f>
        <v>0</v>
      </c>
      <c r="BL786" s="19" t="s">
        <v>280</v>
      </c>
      <c r="BM786" s="183" t="s">
        <v>778</v>
      </c>
    </row>
    <row r="787" s="13" customFormat="1">
      <c r="A787" s="13"/>
      <c r="B787" s="185"/>
      <c r="C787" s="13"/>
      <c r="D787" s="186" t="s">
        <v>163</v>
      </c>
      <c r="E787" s="187" t="s">
        <v>1</v>
      </c>
      <c r="F787" s="188" t="s">
        <v>279</v>
      </c>
      <c r="G787" s="13"/>
      <c r="H787" s="187" t="s">
        <v>1</v>
      </c>
      <c r="I787" s="189"/>
      <c r="J787" s="13"/>
      <c r="K787" s="13"/>
      <c r="L787" s="185"/>
      <c r="M787" s="190"/>
      <c r="N787" s="191"/>
      <c r="O787" s="191"/>
      <c r="P787" s="191"/>
      <c r="Q787" s="191"/>
      <c r="R787" s="191"/>
      <c r="S787" s="191"/>
      <c r="T787" s="19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87" t="s">
        <v>163</v>
      </c>
      <c r="AU787" s="187" t="s">
        <v>86</v>
      </c>
      <c r="AV787" s="13" t="s">
        <v>84</v>
      </c>
      <c r="AW787" s="13" t="s">
        <v>32</v>
      </c>
      <c r="AX787" s="13" t="s">
        <v>76</v>
      </c>
      <c r="AY787" s="187" t="s">
        <v>149</v>
      </c>
    </row>
    <row r="788" s="14" customFormat="1">
      <c r="A788" s="14"/>
      <c r="B788" s="193"/>
      <c r="C788" s="14"/>
      <c r="D788" s="186" t="s">
        <v>163</v>
      </c>
      <c r="E788" s="194" t="s">
        <v>1</v>
      </c>
      <c r="F788" s="195" t="s">
        <v>779</v>
      </c>
      <c r="G788" s="14"/>
      <c r="H788" s="196">
        <v>1676.6199999999999</v>
      </c>
      <c r="I788" s="197"/>
      <c r="J788" s="14"/>
      <c r="K788" s="14"/>
      <c r="L788" s="193"/>
      <c r="M788" s="198"/>
      <c r="N788" s="199"/>
      <c r="O788" s="199"/>
      <c r="P788" s="199"/>
      <c r="Q788" s="199"/>
      <c r="R788" s="199"/>
      <c r="S788" s="199"/>
      <c r="T788" s="20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194" t="s">
        <v>163</v>
      </c>
      <c r="AU788" s="194" t="s">
        <v>86</v>
      </c>
      <c r="AV788" s="14" t="s">
        <v>86</v>
      </c>
      <c r="AW788" s="14" t="s">
        <v>32</v>
      </c>
      <c r="AX788" s="14" t="s">
        <v>76</v>
      </c>
      <c r="AY788" s="194" t="s">
        <v>149</v>
      </c>
    </row>
    <row r="789" s="15" customFormat="1">
      <c r="A789" s="15"/>
      <c r="B789" s="201"/>
      <c r="C789" s="15"/>
      <c r="D789" s="186" t="s">
        <v>163</v>
      </c>
      <c r="E789" s="202" t="s">
        <v>1</v>
      </c>
      <c r="F789" s="203" t="s">
        <v>170</v>
      </c>
      <c r="G789" s="15"/>
      <c r="H789" s="204">
        <v>1676.6199999999999</v>
      </c>
      <c r="I789" s="205"/>
      <c r="J789" s="15"/>
      <c r="K789" s="15"/>
      <c r="L789" s="201"/>
      <c r="M789" s="206"/>
      <c r="N789" s="207"/>
      <c r="O789" s="207"/>
      <c r="P789" s="207"/>
      <c r="Q789" s="207"/>
      <c r="R789" s="207"/>
      <c r="S789" s="207"/>
      <c r="T789" s="208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02" t="s">
        <v>163</v>
      </c>
      <c r="AU789" s="202" t="s">
        <v>86</v>
      </c>
      <c r="AV789" s="15" t="s">
        <v>150</v>
      </c>
      <c r="AW789" s="15" t="s">
        <v>32</v>
      </c>
      <c r="AX789" s="15" t="s">
        <v>76</v>
      </c>
      <c r="AY789" s="202" t="s">
        <v>149</v>
      </c>
    </row>
    <row r="790" s="16" customFormat="1">
      <c r="A790" s="16"/>
      <c r="B790" s="209"/>
      <c r="C790" s="16"/>
      <c r="D790" s="186" t="s">
        <v>163</v>
      </c>
      <c r="E790" s="210" t="s">
        <v>1</v>
      </c>
      <c r="F790" s="211" t="s">
        <v>171</v>
      </c>
      <c r="G790" s="16"/>
      <c r="H790" s="212">
        <v>1676.6199999999999</v>
      </c>
      <c r="I790" s="213"/>
      <c r="J790" s="16"/>
      <c r="K790" s="16"/>
      <c r="L790" s="209"/>
      <c r="M790" s="214"/>
      <c r="N790" s="215"/>
      <c r="O790" s="215"/>
      <c r="P790" s="215"/>
      <c r="Q790" s="215"/>
      <c r="R790" s="215"/>
      <c r="S790" s="215"/>
      <c r="T790" s="2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10" t="s">
        <v>163</v>
      </c>
      <c r="AU790" s="210" t="s">
        <v>86</v>
      </c>
      <c r="AV790" s="16" t="s">
        <v>157</v>
      </c>
      <c r="AW790" s="16" t="s">
        <v>32</v>
      </c>
      <c r="AX790" s="16" t="s">
        <v>84</v>
      </c>
      <c r="AY790" s="210" t="s">
        <v>149</v>
      </c>
    </row>
    <row r="791" s="2" customFormat="1" ht="16.5" customHeight="1">
      <c r="A791" s="38"/>
      <c r="B791" s="171"/>
      <c r="C791" s="172" t="s">
        <v>780</v>
      </c>
      <c r="D791" s="172" t="s">
        <v>152</v>
      </c>
      <c r="E791" s="173" t="s">
        <v>781</v>
      </c>
      <c r="F791" s="174" t="s">
        <v>782</v>
      </c>
      <c r="G791" s="175" t="s">
        <v>205</v>
      </c>
      <c r="H791" s="176">
        <v>762.10000000000002</v>
      </c>
      <c r="I791" s="177"/>
      <c r="J791" s="178">
        <f>ROUND(I791*H791,2)</f>
        <v>0</v>
      </c>
      <c r="K791" s="174" t="s">
        <v>156</v>
      </c>
      <c r="L791" s="39"/>
      <c r="M791" s="179" t="s">
        <v>1</v>
      </c>
      <c r="N791" s="180" t="s">
        <v>41</v>
      </c>
      <c r="O791" s="77"/>
      <c r="P791" s="181">
        <f>O791*H791</f>
        <v>0</v>
      </c>
      <c r="Q791" s="181">
        <v>3.0000000000000001E-05</v>
      </c>
      <c r="R791" s="181">
        <f>Q791*H791</f>
        <v>0.022863000000000001</v>
      </c>
      <c r="S791" s="181">
        <v>0</v>
      </c>
      <c r="T791" s="18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183" t="s">
        <v>280</v>
      </c>
      <c r="AT791" s="183" t="s">
        <v>152</v>
      </c>
      <c r="AU791" s="183" t="s">
        <v>86</v>
      </c>
      <c r="AY791" s="19" t="s">
        <v>149</v>
      </c>
      <c r="BE791" s="184">
        <f>IF(N791="základní",J791,0)</f>
        <v>0</v>
      </c>
      <c r="BF791" s="184">
        <f>IF(N791="snížená",J791,0)</f>
        <v>0</v>
      </c>
      <c r="BG791" s="184">
        <f>IF(N791="zákl. přenesená",J791,0)</f>
        <v>0</v>
      </c>
      <c r="BH791" s="184">
        <f>IF(N791="sníž. přenesená",J791,0)</f>
        <v>0</v>
      </c>
      <c r="BI791" s="184">
        <f>IF(N791="nulová",J791,0)</f>
        <v>0</v>
      </c>
      <c r="BJ791" s="19" t="s">
        <v>84</v>
      </c>
      <c r="BK791" s="184">
        <f>ROUND(I791*H791,2)</f>
        <v>0</v>
      </c>
      <c r="BL791" s="19" t="s">
        <v>280</v>
      </c>
      <c r="BM791" s="183" t="s">
        <v>783</v>
      </c>
    </row>
    <row r="792" s="13" customFormat="1">
      <c r="A792" s="13"/>
      <c r="B792" s="185"/>
      <c r="C792" s="13"/>
      <c r="D792" s="186" t="s">
        <v>163</v>
      </c>
      <c r="E792" s="187" t="s">
        <v>1</v>
      </c>
      <c r="F792" s="188" t="s">
        <v>784</v>
      </c>
      <c r="G792" s="13"/>
      <c r="H792" s="187" t="s">
        <v>1</v>
      </c>
      <c r="I792" s="189"/>
      <c r="J792" s="13"/>
      <c r="K792" s="13"/>
      <c r="L792" s="185"/>
      <c r="M792" s="190"/>
      <c r="N792" s="191"/>
      <c r="O792" s="191"/>
      <c r="P792" s="191"/>
      <c r="Q792" s="191"/>
      <c r="R792" s="191"/>
      <c r="S792" s="191"/>
      <c r="T792" s="19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87" t="s">
        <v>163</v>
      </c>
      <c r="AU792" s="187" t="s">
        <v>86</v>
      </c>
      <c r="AV792" s="13" t="s">
        <v>84</v>
      </c>
      <c r="AW792" s="13" t="s">
        <v>32</v>
      </c>
      <c r="AX792" s="13" t="s">
        <v>76</v>
      </c>
      <c r="AY792" s="187" t="s">
        <v>149</v>
      </c>
    </row>
    <row r="793" s="14" customFormat="1">
      <c r="A793" s="14"/>
      <c r="B793" s="193"/>
      <c r="C793" s="14"/>
      <c r="D793" s="186" t="s">
        <v>163</v>
      </c>
      <c r="E793" s="194" t="s">
        <v>1</v>
      </c>
      <c r="F793" s="195" t="s">
        <v>629</v>
      </c>
      <c r="G793" s="14"/>
      <c r="H793" s="196">
        <v>379.60000000000002</v>
      </c>
      <c r="I793" s="197"/>
      <c r="J793" s="14"/>
      <c r="K793" s="14"/>
      <c r="L793" s="193"/>
      <c r="M793" s="198"/>
      <c r="N793" s="199"/>
      <c r="O793" s="199"/>
      <c r="P793" s="199"/>
      <c r="Q793" s="199"/>
      <c r="R793" s="199"/>
      <c r="S793" s="199"/>
      <c r="T793" s="20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4" t="s">
        <v>163</v>
      </c>
      <c r="AU793" s="194" t="s">
        <v>86</v>
      </c>
      <c r="AV793" s="14" t="s">
        <v>86</v>
      </c>
      <c r="AW793" s="14" t="s">
        <v>32</v>
      </c>
      <c r="AX793" s="14" t="s">
        <v>76</v>
      </c>
      <c r="AY793" s="194" t="s">
        <v>149</v>
      </c>
    </row>
    <row r="794" s="14" customFormat="1">
      <c r="A794" s="14"/>
      <c r="B794" s="193"/>
      <c r="C794" s="14"/>
      <c r="D794" s="186" t="s">
        <v>163</v>
      </c>
      <c r="E794" s="194" t="s">
        <v>1</v>
      </c>
      <c r="F794" s="195" t="s">
        <v>630</v>
      </c>
      <c r="G794" s="14"/>
      <c r="H794" s="196">
        <v>382.5</v>
      </c>
      <c r="I794" s="197"/>
      <c r="J794" s="14"/>
      <c r="K794" s="14"/>
      <c r="L794" s="193"/>
      <c r="M794" s="198"/>
      <c r="N794" s="199"/>
      <c r="O794" s="199"/>
      <c r="P794" s="199"/>
      <c r="Q794" s="199"/>
      <c r="R794" s="199"/>
      <c r="S794" s="199"/>
      <c r="T794" s="20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194" t="s">
        <v>163</v>
      </c>
      <c r="AU794" s="194" t="s">
        <v>86</v>
      </c>
      <c r="AV794" s="14" t="s">
        <v>86</v>
      </c>
      <c r="AW794" s="14" t="s">
        <v>32</v>
      </c>
      <c r="AX794" s="14" t="s">
        <v>76</v>
      </c>
      <c r="AY794" s="194" t="s">
        <v>149</v>
      </c>
    </row>
    <row r="795" s="15" customFormat="1">
      <c r="A795" s="15"/>
      <c r="B795" s="201"/>
      <c r="C795" s="15"/>
      <c r="D795" s="186" t="s">
        <v>163</v>
      </c>
      <c r="E795" s="202" t="s">
        <v>1</v>
      </c>
      <c r="F795" s="203" t="s">
        <v>170</v>
      </c>
      <c r="G795" s="15"/>
      <c r="H795" s="204">
        <v>762.10000000000002</v>
      </c>
      <c r="I795" s="205"/>
      <c r="J795" s="15"/>
      <c r="K795" s="15"/>
      <c r="L795" s="201"/>
      <c r="M795" s="206"/>
      <c r="N795" s="207"/>
      <c r="O795" s="207"/>
      <c r="P795" s="207"/>
      <c r="Q795" s="207"/>
      <c r="R795" s="207"/>
      <c r="S795" s="207"/>
      <c r="T795" s="20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02" t="s">
        <v>163</v>
      </c>
      <c r="AU795" s="202" t="s">
        <v>86</v>
      </c>
      <c r="AV795" s="15" t="s">
        <v>150</v>
      </c>
      <c r="AW795" s="15" t="s">
        <v>32</v>
      </c>
      <c r="AX795" s="15" t="s">
        <v>76</v>
      </c>
      <c r="AY795" s="202" t="s">
        <v>149</v>
      </c>
    </row>
    <row r="796" s="16" customFormat="1">
      <c r="A796" s="16"/>
      <c r="B796" s="209"/>
      <c r="C796" s="16"/>
      <c r="D796" s="186" t="s">
        <v>163</v>
      </c>
      <c r="E796" s="210" t="s">
        <v>1</v>
      </c>
      <c r="F796" s="211" t="s">
        <v>171</v>
      </c>
      <c r="G796" s="16"/>
      <c r="H796" s="212">
        <v>762.10000000000002</v>
      </c>
      <c r="I796" s="213"/>
      <c r="J796" s="16"/>
      <c r="K796" s="16"/>
      <c r="L796" s="209"/>
      <c r="M796" s="214"/>
      <c r="N796" s="215"/>
      <c r="O796" s="215"/>
      <c r="P796" s="215"/>
      <c r="Q796" s="215"/>
      <c r="R796" s="215"/>
      <c r="S796" s="215"/>
      <c r="T796" s="2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10" t="s">
        <v>163</v>
      </c>
      <c r="AU796" s="210" t="s">
        <v>86</v>
      </c>
      <c r="AV796" s="16" t="s">
        <v>157</v>
      </c>
      <c r="AW796" s="16" t="s">
        <v>32</v>
      </c>
      <c r="AX796" s="16" t="s">
        <v>84</v>
      </c>
      <c r="AY796" s="210" t="s">
        <v>149</v>
      </c>
    </row>
    <row r="797" s="2" customFormat="1" ht="33" customHeight="1">
      <c r="A797" s="38"/>
      <c r="B797" s="171"/>
      <c r="C797" s="217" t="s">
        <v>785</v>
      </c>
      <c r="D797" s="217" t="s">
        <v>273</v>
      </c>
      <c r="E797" s="218" t="s">
        <v>786</v>
      </c>
      <c r="F797" s="219" t="s">
        <v>787</v>
      </c>
      <c r="G797" s="220" t="s">
        <v>205</v>
      </c>
      <c r="H797" s="221">
        <v>914.51999999999998</v>
      </c>
      <c r="I797" s="222"/>
      <c r="J797" s="223">
        <f>ROUND(I797*H797,2)</f>
        <v>0</v>
      </c>
      <c r="K797" s="219" t="s">
        <v>156</v>
      </c>
      <c r="L797" s="224"/>
      <c r="M797" s="225" t="s">
        <v>1</v>
      </c>
      <c r="N797" s="226" t="s">
        <v>41</v>
      </c>
      <c r="O797" s="77"/>
      <c r="P797" s="181">
        <f>O797*H797</f>
        <v>0</v>
      </c>
      <c r="Q797" s="181">
        <v>0.00017000000000000001</v>
      </c>
      <c r="R797" s="181">
        <f>Q797*H797</f>
        <v>0.15546840000000001</v>
      </c>
      <c r="S797" s="181">
        <v>0</v>
      </c>
      <c r="T797" s="18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183" t="s">
        <v>382</v>
      </c>
      <c r="AT797" s="183" t="s">
        <v>273</v>
      </c>
      <c r="AU797" s="183" t="s">
        <v>86</v>
      </c>
      <c r="AY797" s="19" t="s">
        <v>149</v>
      </c>
      <c r="BE797" s="184">
        <f>IF(N797="základní",J797,0)</f>
        <v>0</v>
      </c>
      <c r="BF797" s="184">
        <f>IF(N797="snížená",J797,0)</f>
        <v>0</v>
      </c>
      <c r="BG797" s="184">
        <f>IF(N797="zákl. přenesená",J797,0)</f>
        <v>0</v>
      </c>
      <c r="BH797" s="184">
        <f>IF(N797="sníž. přenesená",J797,0)</f>
        <v>0</v>
      </c>
      <c r="BI797" s="184">
        <f>IF(N797="nulová",J797,0)</f>
        <v>0</v>
      </c>
      <c r="BJ797" s="19" t="s">
        <v>84</v>
      </c>
      <c r="BK797" s="184">
        <f>ROUND(I797*H797,2)</f>
        <v>0</v>
      </c>
      <c r="BL797" s="19" t="s">
        <v>280</v>
      </c>
      <c r="BM797" s="183" t="s">
        <v>788</v>
      </c>
    </row>
    <row r="798" s="14" customFormat="1">
      <c r="A798" s="14"/>
      <c r="B798" s="193"/>
      <c r="C798" s="14"/>
      <c r="D798" s="186" t="s">
        <v>163</v>
      </c>
      <c r="E798" s="194" t="s">
        <v>1</v>
      </c>
      <c r="F798" s="195" t="s">
        <v>789</v>
      </c>
      <c r="G798" s="14"/>
      <c r="H798" s="196">
        <v>914.51999999999998</v>
      </c>
      <c r="I798" s="197"/>
      <c r="J798" s="14"/>
      <c r="K798" s="14"/>
      <c r="L798" s="193"/>
      <c r="M798" s="198"/>
      <c r="N798" s="199"/>
      <c r="O798" s="199"/>
      <c r="P798" s="199"/>
      <c r="Q798" s="199"/>
      <c r="R798" s="199"/>
      <c r="S798" s="199"/>
      <c r="T798" s="20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194" t="s">
        <v>163</v>
      </c>
      <c r="AU798" s="194" t="s">
        <v>86</v>
      </c>
      <c r="AV798" s="14" t="s">
        <v>86</v>
      </c>
      <c r="AW798" s="14" t="s">
        <v>32</v>
      </c>
      <c r="AX798" s="14" t="s">
        <v>84</v>
      </c>
      <c r="AY798" s="194" t="s">
        <v>149</v>
      </c>
    </row>
    <row r="799" s="2" customFormat="1" ht="24.15" customHeight="1">
      <c r="A799" s="38"/>
      <c r="B799" s="171"/>
      <c r="C799" s="172" t="s">
        <v>790</v>
      </c>
      <c r="D799" s="172" t="s">
        <v>152</v>
      </c>
      <c r="E799" s="173" t="s">
        <v>791</v>
      </c>
      <c r="F799" s="174" t="s">
        <v>792</v>
      </c>
      <c r="G799" s="175" t="s">
        <v>205</v>
      </c>
      <c r="H799" s="176">
        <v>3.8100000000000001</v>
      </c>
      <c r="I799" s="177"/>
      <c r="J799" s="178">
        <f>ROUND(I799*H799,2)</f>
        <v>0</v>
      </c>
      <c r="K799" s="174" t="s">
        <v>156</v>
      </c>
      <c r="L799" s="39"/>
      <c r="M799" s="179" t="s">
        <v>1</v>
      </c>
      <c r="N799" s="180" t="s">
        <v>41</v>
      </c>
      <c r="O799" s="77"/>
      <c r="P799" s="181">
        <f>O799*H799</f>
        <v>0</v>
      </c>
      <c r="Q799" s="181">
        <v>0</v>
      </c>
      <c r="R799" s="181">
        <f>Q799*H799</f>
        <v>0</v>
      </c>
      <c r="S799" s="181">
        <v>0</v>
      </c>
      <c r="T799" s="18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83" t="s">
        <v>280</v>
      </c>
      <c r="AT799" s="183" t="s">
        <v>152</v>
      </c>
      <c r="AU799" s="183" t="s">
        <v>86</v>
      </c>
      <c r="AY799" s="19" t="s">
        <v>149</v>
      </c>
      <c r="BE799" s="184">
        <f>IF(N799="základní",J799,0)</f>
        <v>0</v>
      </c>
      <c r="BF799" s="184">
        <f>IF(N799="snížená",J799,0)</f>
        <v>0</v>
      </c>
      <c r="BG799" s="184">
        <f>IF(N799="zákl. přenesená",J799,0)</f>
        <v>0</v>
      </c>
      <c r="BH799" s="184">
        <f>IF(N799="sníž. přenesená",J799,0)</f>
        <v>0</v>
      </c>
      <c r="BI799" s="184">
        <f>IF(N799="nulová",J799,0)</f>
        <v>0</v>
      </c>
      <c r="BJ799" s="19" t="s">
        <v>84</v>
      </c>
      <c r="BK799" s="184">
        <f>ROUND(I799*H799,2)</f>
        <v>0</v>
      </c>
      <c r="BL799" s="19" t="s">
        <v>280</v>
      </c>
      <c r="BM799" s="183" t="s">
        <v>793</v>
      </c>
    </row>
    <row r="800" s="13" customFormat="1">
      <c r="A800" s="13"/>
      <c r="B800" s="185"/>
      <c r="C800" s="13"/>
      <c r="D800" s="186" t="s">
        <v>163</v>
      </c>
      <c r="E800" s="187" t="s">
        <v>1</v>
      </c>
      <c r="F800" s="188" t="s">
        <v>578</v>
      </c>
      <c r="G800" s="13"/>
      <c r="H800" s="187" t="s">
        <v>1</v>
      </c>
      <c r="I800" s="189"/>
      <c r="J800" s="13"/>
      <c r="K800" s="13"/>
      <c r="L800" s="185"/>
      <c r="M800" s="190"/>
      <c r="N800" s="191"/>
      <c r="O800" s="191"/>
      <c r="P800" s="191"/>
      <c r="Q800" s="191"/>
      <c r="R800" s="191"/>
      <c r="S800" s="191"/>
      <c r="T800" s="19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7" t="s">
        <v>163</v>
      </c>
      <c r="AU800" s="187" t="s">
        <v>86</v>
      </c>
      <c r="AV800" s="13" t="s">
        <v>84</v>
      </c>
      <c r="AW800" s="13" t="s">
        <v>32</v>
      </c>
      <c r="AX800" s="13" t="s">
        <v>76</v>
      </c>
      <c r="AY800" s="187" t="s">
        <v>149</v>
      </c>
    </row>
    <row r="801" s="14" customFormat="1">
      <c r="A801" s="14"/>
      <c r="B801" s="193"/>
      <c r="C801" s="14"/>
      <c r="D801" s="186" t="s">
        <v>163</v>
      </c>
      <c r="E801" s="194" t="s">
        <v>1</v>
      </c>
      <c r="F801" s="195" t="s">
        <v>764</v>
      </c>
      <c r="G801" s="14"/>
      <c r="H801" s="196">
        <v>3.8100000000000001</v>
      </c>
      <c r="I801" s="197"/>
      <c r="J801" s="14"/>
      <c r="K801" s="14"/>
      <c r="L801" s="193"/>
      <c r="M801" s="198"/>
      <c r="N801" s="199"/>
      <c r="O801" s="199"/>
      <c r="P801" s="199"/>
      <c r="Q801" s="199"/>
      <c r="R801" s="199"/>
      <c r="S801" s="199"/>
      <c r="T801" s="20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194" t="s">
        <v>163</v>
      </c>
      <c r="AU801" s="194" t="s">
        <v>86</v>
      </c>
      <c r="AV801" s="14" t="s">
        <v>86</v>
      </c>
      <c r="AW801" s="14" t="s">
        <v>32</v>
      </c>
      <c r="AX801" s="14" t="s">
        <v>76</v>
      </c>
      <c r="AY801" s="194" t="s">
        <v>149</v>
      </c>
    </row>
    <row r="802" s="15" customFormat="1">
      <c r="A802" s="15"/>
      <c r="B802" s="201"/>
      <c r="C802" s="15"/>
      <c r="D802" s="186" t="s">
        <v>163</v>
      </c>
      <c r="E802" s="202" t="s">
        <v>1</v>
      </c>
      <c r="F802" s="203" t="s">
        <v>170</v>
      </c>
      <c r="G802" s="15"/>
      <c r="H802" s="204">
        <v>3.8100000000000001</v>
      </c>
      <c r="I802" s="205"/>
      <c r="J802" s="15"/>
      <c r="K802" s="15"/>
      <c r="L802" s="201"/>
      <c r="M802" s="206"/>
      <c r="N802" s="207"/>
      <c r="O802" s="207"/>
      <c r="P802" s="207"/>
      <c r="Q802" s="207"/>
      <c r="R802" s="207"/>
      <c r="S802" s="207"/>
      <c r="T802" s="20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02" t="s">
        <v>163</v>
      </c>
      <c r="AU802" s="202" t="s">
        <v>86</v>
      </c>
      <c r="AV802" s="15" t="s">
        <v>150</v>
      </c>
      <c r="AW802" s="15" t="s">
        <v>32</v>
      </c>
      <c r="AX802" s="15" t="s">
        <v>76</v>
      </c>
      <c r="AY802" s="202" t="s">
        <v>149</v>
      </c>
    </row>
    <row r="803" s="16" customFormat="1">
      <c r="A803" s="16"/>
      <c r="B803" s="209"/>
      <c r="C803" s="16"/>
      <c r="D803" s="186" t="s">
        <v>163</v>
      </c>
      <c r="E803" s="210" t="s">
        <v>1</v>
      </c>
      <c r="F803" s="211" t="s">
        <v>171</v>
      </c>
      <c r="G803" s="16"/>
      <c r="H803" s="212">
        <v>3.8100000000000001</v>
      </c>
      <c r="I803" s="213"/>
      <c r="J803" s="16"/>
      <c r="K803" s="16"/>
      <c r="L803" s="209"/>
      <c r="M803" s="214"/>
      <c r="N803" s="215"/>
      <c r="O803" s="215"/>
      <c r="P803" s="215"/>
      <c r="Q803" s="215"/>
      <c r="R803" s="215"/>
      <c r="S803" s="215"/>
      <c r="T803" s="2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10" t="s">
        <v>163</v>
      </c>
      <c r="AU803" s="210" t="s">
        <v>86</v>
      </c>
      <c r="AV803" s="16" t="s">
        <v>157</v>
      </c>
      <c r="AW803" s="16" t="s">
        <v>32</v>
      </c>
      <c r="AX803" s="16" t="s">
        <v>84</v>
      </c>
      <c r="AY803" s="210" t="s">
        <v>149</v>
      </c>
    </row>
    <row r="804" s="2" customFormat="1" ht="16.5" customHeight="1">
      <c r="A804" s="38"/>
      <c r="B804" s="171"/>
      <c r="C804" s="217" t="s">
        <v>794</v>
      </c>
      <c r="D804" s="217" t="s">
        <v>273</v>
      </c>
      <c r="E804" s="218" t="s">
        <v>795</v>
      </c>
      <c r="F804" s="219" t="s">
        <v>796</v>
      </c>
      <c r="G804" s="220" t="s">
        <v>205</v>
      </c>
      <c r="H804" s="221">
        <v>4.5720000000000001</v>
      </c>
      <c r="I804" s="222"/>
      <c r="J804" s="223">
        <f>ROUND(I804*H804,2)</f>
        <v>0</v>
      </c>
      <c r="K804" s="219" t="s">
        <v>156</v>
      </c>
      <c r="L804" s="224"/>
      <c r="M804" s="225" t="s">
        <v>1</v>
      </c>
      <c r="N804" s="226" t="s">
        <v>41</v>
      </c>
      <c r="O804" s="77"/>
      <c r="P804" s="181">
        <f>O804*H804</f>
        <v>0</v>
      </c>
      <c r="Q804" s="181">
        <v>0.00040000000000000002</v>
      </c>
      <c r="R804" s="181">
        <f>Q804*H804</f>
        <v>0.0018288000000000002</v>
      </c>
      <c r="S804" s="181">
        <v>0</v>
      </c>
      <c r="T804" s="18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83" t="s">
        <v>382</v>
      </c>
      <c r="AT804" s="183" t="s">
        <v>273</v>
      </c>
      <c r="AU804" s="183" t="s">
        <v>86</v>
      </c>
      <c r="AY804" s="19" t="s">
        <v>149</v>
      </c>
      <c r="BE804" s="184">
        <f>IF(N804="základní",J804,0)</f>
        <v>0</v>
      </c>
      <c r="BF804" s="184">
        <f>IF(N804="snížená",J804,0)</f>
        <v>0</v>
      </c>
      <c r="BG804" s="184">
        <f>IF(N804="zákl. přenesená",J804,0)</f>
        <v>0</v>
      </c>
      <c r="BH804" s="184">
        <f>IF(N804="sníž. přenesená",J804,0)</f>
        <v>0</v>
      </c>
      <c r="BI804" s="184">
        <f>IF(N804="nulová",J804,0)</f>
        <v>0</v>
      </c>
      <c r="BJ804" s="19" t="s">
        <v>84</v>
      </c>
      <c r="BK804" s="184">
        <f>ROUND(I804*H804,2)</f>
        <v>0</v>
      </c>
      <c r="BL804" s="19" t="s">
        <v>280</v>
      </c>
      <c r="BM804" s="183" t="s">
        <v>797</v>
      </c>
    </row>
    <row r="805" s="13" customFormat="1">
      <c r="A805" s="13"/>
      <c r="B805" s="185"/>
      <c r="C805" s="13"/>
      <c r="D805" s="186" t="s">
        <v>163</v>
      </c>
      <c r="E805" s="187" t="s">
        <v>1</v>
      </c>
      <c r="F805" s="188" t="s">
        <v>279</v>
      </c>
      <c r="G805" s="13"/>
      <c r="H805" s="187" t="s">
        <v>1</v>
      </c>
      <c r="I805" s="189"/>
      <c r="J805" s="13"/>
      <c r="K805" s="13"/>
      <c r="L805" s="185"/>
      <c r="M805" s="190"/>
      <c r="N805" s="191"/>
      <c r="O805" s="191"/>
      <c r="P805" s="191"/>
      <c r="Q805" s="191"/>
      <c r="R805" s="191"/>
      <c r="S805" s="191"/>
      <c r="T805" s="19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87" t="s">
        <v>163</v>
      </c>
      <c r="AU805" s="187" t="s">
        <v>86</v>
      </c>
      <c r="AV805" s="13" t="s">
        <v>84</v>
      </c>
      <c r="AW805" s="13" t="s">
        <v>32</v>
      </c>
      <c r="AX805" s="13" t="s">
        <v>76</v>
      </c>
      <c r="AY805" s="187" t="s">
        <v>149</v>
      </c>
    </row>
    <row r="806" s="14" customFormat="1">
      <c r="A806" s="14"/>
      <c r="B806" s="193"/>
      <c r="C806" s="14"/>
      <c r="D806" s="186" t="s">
        <v>163</v>
      </c>
      <c r="E806" s="194" t="s">
        <v>1</v>
      </c>
      <c r="F806" s="195" t="s">
        <v>798</v>
      </c>
      <c r="G806" s="14"/>
      <c r="H806" s="196">
        <v>4.5720000000000001</v>
      </c>
      <c r="I806" s="197"/>
      <c r="J806" s="14"/>
      <c r="K806" s="14"/>
      <c r="L806" s="193"/>
      <c r="M806" s="198"/>
      <c r="N806" s="199"/>
      <c r="O806" s="199"/>
      <c r="P806" s="199"/>
      <c r="Q806" s="199"/>
      <c r="R806" s="199"/>
      <c r="S806" s="199"/>
      <c r="T806" s="20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94" t="s">
        <v>163</v>
      </c>
      <c r="AU806" s="194" t="s">
        <v>86</v>
      </c>
      <c r="AV806" s="14" t="s">
        <v>86</v>
      </c>
      <c r="AW806" s="14" t="s">
        <v>32</v>
      </c>
      <c r="AX806" s="14" t="s">
        <v>76</v>
      </c>
      <c r="AY806" s="194" t="s">
        <v>149</v>
      </c>
    </row>
    <row r="807" s="15" customFormat="1">
      <c r="A807" s="15"/>
      <c r="B807" s="201"/>
      <c r="C807" s="15"/>
      <c r="D807" s="186" t="s">
        <v>163</v>
      </c>
      <c r="E807" s="202" t="s">
        <v>1</v>
      </c>
      <c r="F807" s="203" t="s">
        <v>170</v>
      </c>
      <c r="G807" s="15"/>
      <c r="H807" s="204">
        <v>4.5720000000000001</v>
      </c>
      <c r="I807" s="205"/>
      <c r="J807" s="15"/>
      <c r="K807" s="15"/>
      <c r="L807" s="201"/>
      <c r="M807" s="206"/>
      <c r="N807" s="207"/>
      <c r="O807" s="207"/>
      <c r="P807" s="207"/>
      <c r="Q807" s="207"/>
      <c r="R807" s="207"/>
      <c r="S807" s="207"/>
      <c r="T807" s="20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02" t="s">
        <v>163</v>
      </c>
      <c r="AU807" s="202" t="s">
        <v>86</v>
      </c>
      <c r="AV807" s="15" t="s">
        <v>150</v>
      </c>
      <c r="AW807" s="15" t="s">
        <v>32</v>
      </c>
      <c r="AX807" s="15" t="s">
        <v>76</v>
      </c>
      <c r="AY807" s="202" t="s">
        <v>149</v>
      </c>
    </row>
    <row r="808" s="16" customFormat="1">
      <c r="A808" s="16"/>
      <c r="B808" s="209"/>
      <c r="C808" s="16"/>
      <c r="D808" s="186" t="s">
        <v>163</v>
      </c>
      <c r="E808" s="210" t="s">
        <v>1</v>
      </c>
      <c r="F808" s="211" t="s">
        <v>171</v>
      </c>
      <c r="G808" s="16"/>
      <c r="H808" s="212">
        <v>4.5720000000000001</v>
      </c>
      <c r="I808" s="213"/>
      <c r="J808" s="16"/>
      <c r="K808" s="16"/>
      <c r="L808" s="209"/>
      <c r="M808" s="214"/>
      <c r="N808" s="215"/>
      <c r="O808" s="215"/>
      <c r="P808" s="215"/>
      <c r="Q808" s="215"/>
      <c r="R808" s="215"/>
      <c r="S808" s="215"/>
      <c r="T808" s="2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10" t="s">
        <v>163</v>
      </c>
      <c r="AU808" s="210" t="s">
        <v>86</v>
      </c>
      <c r="AV808" s="16" t="s">
        <v>157</v>
      </c>
      <c r="AW808" s="16" t="s">
        <v>32</v>
      </c>
      <c r="AX808" s="16" t="s">
        <v>84</v>
      </c>
      <c r="AY808" s="210" t="s">
        <v>149</v>
      </c>
    </row>
    <row r="809" s="2" customFormat="1" ht="24.15" customHeight="1">
      <c r="A809" s="38"/>
      <c r="B809" s="171"/>
      <c r="C809" s="172" t="s">
        <v>799</v>
      </c>
      <c r="D809" s="172" t="s">
        <v>152</v>
      </c>
      <c r="E809" s="173" t="s">
        <v>800</v>
      </c>
      <c r="F809" s="174" t="s">
        <v>801</v>
      </c>
      <c r="G809" s="175" t="s">
        <v>192</v>
      </c>
      <c r="H809" s="176">
        <v>7.2220000000000004</v>
      </c>
      <c r="I809" s="177"/>
      <c r="J809" s="178">
        <f>ROUND(I809*H809,2)</f>
        <v>0</v>
      </c>
      <c r="K809" s="174" t="s">
        <v>156</v>
      </c>
      <c r="L809" s="39"/>
      <c r="M809" s="179" t="s">
        <v>1</v>
      </c>
      <c r="N809" s="180" t="s">
        <v>41</v>
      </c>
      <c r="O809" s="77"/>
      <c r="P809" s="181">
        <f>O809*H809</f>
        <v>0</v>
      </c>
      <c r="Q809" s="181">
        <v>0</v>
      </c>
      <c r="R809" s="181">
        <f>Q809*H809</f>
        <v>0</v>
      </c>
      <c r="S809" s="181">
        <v>0</v>
      </c>
      <c r="T809" s="18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183" t="s">
        <v>280</v>
      </c>
      <c r="AT809" s="183" t="s">
        <v>152</v>
      </c>
      <c r="AU809" s="183" t="s">
        <v>86</v>
      </c>
      <c r="AY809" s="19" t="s">
        <v>149</v>
      </c>
      <c r="BE809" s="184">
        <f>IF(N809="základní",J809,0)</f>
        <v>0</v>
      </c>
      <c r="BF809" s="184">
        <f>IF(N809="snížená",J809,0)</f>
        <v>0</v>
      </c>
      <c r="BG809" s="184">
        <f>IF(N809="zákl. přenesená",J809,0)</f>
        <v>0</v>
      </c>
      <c r="BH809" s="184">
        <f>IF(N809="sníž. přenesená",J809,0)</f>
        <v>0</v>
      </c>
      <c r="BI809" s="184">
        <f>IF(N809="nulová",J809,0)</f>
        <v>0</v>
      </c>
      <c r="BJ809" s="19" t="s">
        <v>84</v>
      </c>
      <c r="BK809" s="184">
        <f>ROUND(I809*H809,2)</f>
        <v>0</v>
      </c>
      <c r="BL809" s="19" t="s">
        <v>280</v>
      </c>
      <c r="BM809" s="183" t="s">
        <v>802</v>
      </c>
    </row>
    <row r="810" s="12" customFormat="1" ht="22.8" customHeight="1">
      <c r="A810" s="12"/>
      <c r="B810" s="158"/>
      <c r="C810" s="12"/>
      <c r="D810" s="159" t="s">
        <v>75</v>
      </c>
      <c r="E810" s="169" t="s">
        <v>803</v>
      </c>
      <c r="F810" s="169" t="s">
        <v>804</v>
      </c>
      <c r="G810" s="12"/>
      <c r="H810" s="12"/>
      <c r="I810" s="161"/>
      <c r="J810" s="170">
        <f>BK810</f>
        <v>0</v>
      </c>
      <c r="K810" s="12"/>
      <c r="L810" s="158"/>
      <c r="M810" s="163"/>
      <c r="N810" s="164"/>
      <c r="O810" s="164"/>
      <c r="P810" s="165">
        <f>SUM(P811:P835)</f>
        <v>0</v>
      </c>
      <c r="Q810" s="164"/>
      <c r="R810" s="165">
        <f>SUM(R811:R835)</f>
        <v>0.1968269</v>
      </c>
      <c r="S810" s="164"/>
      <c r="T810" s="166">
        <f>SUM(T811:T835)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159" t="s">
        <v>86</v>
      </c>
      <c r="AT810" s="167" t="s">
        <v>75</v>
      </c>
      <c r="AU810" s="167" t="s">
        <v>84</v>
      </c>
      <c r="AY810" s="159" t="s">
        <v>149</v>
      </c>
      <c r="BK810" s="168">
        <f>SUM(BK811:BK835)</f>
        <v>0</v>
      </c>
    </row>
    <row r="811" s="2" customFormat="1" ht="33" customHeight="1">
      <c r="A811" s="38"/>
      <c r="B811" s="171"/>
      <c r="C811" s="172" t="s">
        <v>805</v>
      </c>
      <c r="D811" s="172" t="s">
        <v>152</v>
      </c>
      <c r="E811" s="173" t="s">
        <v>806</v>
      </c>
      <c r="F811" s="174" t="s">
        <v>807</v>
      </c>
      <c r="G811" s="175" t="s">
        <v>205</v>
      </c>
      <c r="H811" s="176">
        <v>63.960000000000001</v>
      </c>
      <c r="I811" s="177"/>
      <c r="J811" s="178">
        <f>ROUND(I811*H811,2)</f>
        <v>0</v>
      </c>
      <c r="K811" s="174" t="s">
        <v>156</v>
      </c>
      <c r="L811" s="39"/>
      <c r="M811" s="179" t="s">
        <v>1</v>
      </c>
      <c r="N811" s="180" t="s">
        <v>41</v>
      </c>
      <c r="O811" s="77"/>
      <c r="P811" s="181">
        <f>O811*H811</f>
        <v>0</v>
      </c>
      <c r="Q811" s="181">
        <v>0.00038999999999999999</v>
      </c>
      <c r="R811" s="181">
        <f>Q811*H811</f>
        <v>0.024944399999999999</v>
      </c>
      <c r="S811" s="181">
        <v>0</v>
      </c>
      <c r="T811" s="18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83" t="s">
        <v>280</v>
      </c>
      <c r="AT811" s="183" t="s">
        <v>152</v>
      </c>
      <c r="AU811" s="183" t="s">
        <v>86</v>
      </c>
      <c r="AY811" s="19" t="s">
        <v>149</v>
      </c>
      <c r="BE811" s="184">
        <f>IF(N811="základní",J811,0)</f>
        <v>0</v>
      </c>
      <c r="BF811" s="184">
        <f>IF(N811="snížená",J811,0)</f>
        <v>0</v>
      </c>
      <c r="BG811" s="184">
        <f>IF(N811="zákl. přenesená",J811,0)</f>
        <v>0</v>
      </c>
      <c r="BH811" s="184">
        <f>IF(N811="sníž. přenesená",J811,0)</f>
        <v>0</v>
      </c>
      <c r="BI811" s="184">
        <f>IF(N811="nulová",J811,0)</f>
        <v>0</v>
      </c>
      <c r="BJ811" s="19" t="s">
        <v>84</v>
      </c>
      <c r="BK811" s="184">
        <f>ROUND(I811*H811,2)</f>
        <v>0</v>
      </c>
      <c r="BL811" s="19" t="s">
        <v>280</v>
      </c>
      <c r="BM811" s="183" t="s">
        <v>808</v>
      </c>
    </row>
    <row r="812" s="13" customFormat="1">
      <c r="A812" s="13"/>
      <c r="B812" s="185"/>
      <c r="C812" s="13"/>
      <c r="D812" s="186" t="s">
        <v>163</v>
      </c>
      <c r="E812" s="187" t="s">
        <v>1</v>
      </c>
      <c r="F812" s="188" t="s">
        <v>809</v>
      </c>
      <c r="G812" s="13"/>
      <c r="H812" s="187" t="s">
        <v>1</v>
      </c>
      <c r="I812" s="189"/>
      <c r="J812" s="13"/>
      <c r="K812" s="13"/>
      <c r="L812" s="185"/>
      <c r="M812" s="190"/>
      <c r="N812" s="191"/>
      <c r="O812" s="191"/>
      <c r="P812" s="191"/>
      <c r="Q812" s="191"/>
      <c r="R812" s="191"/>
      <c r="S812" s="191"/>
      <c r="T812" s="19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87" t="s">
        <v>163</v>
      </c>
      <c r="AU812" s="187" t="s">
        <v>86</v>
      </c>
      <c r="AV812" s="13" t="s">
        <v>84</v>
      </c>
      <c r="AW812" s="13" t="s">
        <v>32</v>
      </c>
      <c r="AX812" s="13" t="s">
        <v>76</v>
      </c>
      <c r="AY812" s="187" t="s">
        <v>149</v>
      </c>
    </row>
    <row r="813" s="13" customFormat="1">
      <c r="A813" s="13"/>
      <c r="B813" s="185"/>
      <c r="C813" s="13"/>
      <c r="D813" s="186" t="s">
        <v>163</v>
      </c>
      <c r="E813" s="187" t="s">
        <v>1</v>
      </c>
      <c r="F813" s="188" t="s">
        <v>393</v>
      </c>
      <c r="G813" s="13"/>
      <c r="H813" s="187" t="s">
        <v>1</v>
      </c>
      <c r="I813" s="189"/>
      <c r="J813" s="13"/>
      <c r="K813" s="13"/>
      <c r="L813" s="185"/>
      <c r="M813" s="190"/>
      <c r="N813" s="191"/>
      <c r="O813" s="191"/>
      <c r="P813" s="191"/>
      <c r="Q813" s="191"/>
      <c r="R813" s="191"/>
      <c r="S813" s="191"/>
      <c r="T813" s="19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7" t="s">
        <v>163</v>
      </c>
      <c r="AU813" s="187" t="s">
        <v>86</v>
      </c>
      <c r="AV813" s="13" t="s">
        <v>84</v>
      </c>
      <c r="AW813" s="13" t="s">
        <v>32</v>
      </c>
      <c r="AX813" s="13" t="s">
        <v>76</v>
      </c>
      <c r="AY813" s="187" t="s">
        <v>149</v>
      </c>
    </row>
    <row r="814" s="14" customFormat="1">
      <c r="A814" s="14"/>
      <c r="B814" s="193"/>
      <c r="C814" s="14"/>
      <c r="D814" s="186" t="s">
        <v>163</v>
      </c>
      <c r="E814" s="194" t="s">
        <v>1</v>
      </c>
      <c r="F814" s="195" t="s">
        <v>810</v>
      </c>
      <c r="G814" s="14"/>
      <c r="H814" s="196">
        <v>26.73</v>
      </c>
      <c r="I814" s="197"/>
      <c r="J814" s="14"/>
      <c r="K814" s="14"/>
      <c r="L814" s="193"/>
      <c r="M814" s="198"/>
      <c r="N814" s="199"/>
      <c r="O814" s="199"/>
      <c r="P814" s="199"/>
      <c r="Q814" s="199"/>
      <c r="R814" s="199"/>
      <c r="S814" s="199"/>
      <c r="T814" s="20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94" t="s">
        <v>163</v>
      </c>
      <c r="AU814" s="194" t="s">
        <v>86</v>
      </c>
      <c r="AV814" s="14" t="s">
        <v>86</v>
      </c>
      <c r="AW814" s="14" t="s">
        <v>32</v>
      </c>
      <c r="AX814" s="14" t="s">
        <v>76</v>
      </c>
      <c r="AY814" s="194" t="s">
        <v>149</v>
      </c>
    </row>
    <row r="815" s="14" customFormat="1">
      <c r="A815" s="14"/>
      <c r="B815" s="193"/>
      <c r="C815" s="14"/>
      <c r="D815" s="186" t="s">
        <v>163</v>
      </c>
      <c r="E815" s="194" t="s">
        <v>1</v>
      </c>
      <c r="F815" s="195" t="s">
        <v>810</v>
      </c>
      <c r="G815" s="14"/>
      <c r="H815" s="196">
        <v>26.73</v>
      </c>
      <c r="I815" s="197"/>
      <c r="J815" s="14"/>
      <c r="K815" s="14"/>
      <c r="L815" s="193"/>
      <c r="M815" s="198"/>
      <c r="N815" s="199"/>
      <c r="O815" s="199"/>
      <c r="P815" s="199"/>
      <c r="Q815" s="199"/>
      <c r="R815" s="199"/>
      <c r="S815" s="199"/>
      <c r="T815" s="20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194" t="s">
        <v>163</v>
      </c>
      <c r="AU815" s="194" t="s">
        <v>86</v>
      </c>
      <c r="AV815" s="14" t="s">
        <v>86</v>
      </c>
      <c r="AW815" s="14" t="s">
        <v>32</v>
      </c>
      <c r="AX815" s="14" t="s">
        <v>76</v>
      </c>
      <c r="AY815" s="194" t="s">
        <v>149</v>
      </c>
    </row>
    <row r="816" s="14" customFormat="1">
      <c r="A816" s="14"/>
      <c r="B816" s="193"/>
      <c r="C816" s="14"/>
      <c r="D816" s="186" t="s">
        <v>163</v>
      </c>
      <c r="E816" s="194" t="s">
        <v>1</v>
      </c>
      <c r="F816" s="195" t="s">
        <v>811</v>
      </c>
      <c r="G816" s="14"/>
      <c r="H816" s="196">
        <v>10.5</v>
      </c>
      <c r="I816" s="197"/>
      <c r="J816" s="14"/>
      <c r="K816" s="14"/>
      <c r="L816" s="193"/>
      <c r="M816" s="198"/>
      <c r="N816" s="199"/>
      <c r="O816" s="199"/>
      <c r="P816" s="199"/>
      <c r="Q816" s="199"/>
      <c r="R816" s="199"/>
      <c r="S816" s="199"/>
      <c r="T816" s="20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4" t="s">
        <v>163</v>
      </c>
      <c r="AU816" s="194" t="s">
        <v>86</v>
      </c>
      <c r="AV816" s="14" t="s">
        <v>86</v>
      </c>
      <c r="AW816" s="14" t="s">
        <v>32</v>
      </c>
      <c r="AX816" s="14" t="s">
        <v>76</v>
      </c>
      <c r="AY816" s="194" t="s">
        <v>149</v>
      </c>
    </row>
    <row r="817" s="15" customFormat="1">
      <c r="A817" s="15"/>
      <c r="B817" s="201"/>
      <c r="C817" s="15"/>
      <c r="D817" s="186" t="s">
        <v>163</v>
      </c>
      <c r="E817" s="202" t="s">
        <v>1</v>
      </c>
      <c r="F817" s="203" t="s">
        <v>170</v>
      </c>
      <c r="G817" s="15"/>
      <c r="H817" s="204">
        <v>63.960000000000001</v>
      </c>
      <c r="I817" s="205"/>
      <c r="J817" s="15"/>
      <c r="K817" s="15"/>
      <c r="L817" s="201"/>
      <c r="M817" s="206"/>
      <c r="N817" s="207"/>
      <c r="O817" s="207"/>
      <c r="P817" s="207"/>
      <c r="Q817" s="207"/>
      <c r="R817" s="207"/>
      <c r="S817" s="207"/>
      <c r="T817" s="20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02" t="s">
        <v>163</v>
      </c>
      <c r="AU817" s="202" t="s">
        <v>86</v>
      </c>
      <c r="AV817" s="15" t="s">
        <v>150</v>
      </c>
      <c r="AW817" s="15" t="s">
        <v>32</v>
      </c>
      <c r="AX817" s="15" t="s">
        <v>76</v>
      </c>
      <c r="AY817" s="202" t="s">
        <v>149</v>
      </c>
    </row>
    <row r="818" s="16" customFormat="1">
      <c r="A818" s="16"/>
      <c r="B818" s="209"/>
      <c r="C818" s="16"/>
      <c r="D818" s="186" t="s">
        <v>163</v>
      </c>
      <c r="E818" s="210" t="s">
        <v>1</v>
      </c>
      <c r="F818" s="211" t="s">
        <v>171</v>
      </c>
      <c r="G818" s="16"/>
      <c r="H818" s="212">
        <v>63.960000000000001</v>
      </c>
      <c r="I818" s="213"/>
      <c r="J818" s="16"/>
      <c r="K818" s="16"/>
      <c r="L818" s="209"/>
      <c r="M818" s="214"/>
      <c r="N818" s="215"/>
      <c r="O818" s="215"/>
      <c r="P818" s="215"/>
      <c r="Q818" s="215"/>
      <c r="R818" s="215"/>
      <c r="S818" s="215"/>
      <c r="T818" s="2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T818" s="210" t="s">
        <v>163</v>
      </c>
      <c r="AU818" s="210" t="s">
        <v>86</v>
      </c>
      <c r="AV818" s="16" t="s">
        <v>157</v>
      </c>
      <c r="AW818" s="16" t="s">
        <v>32</v>
      </c>
      <c r="AX818" s="16" t="s">
        <v>84</v>
      </c>
      <c r="AY818" s="210" t="s">
        <v>149</v>
      </c>
    </row>
    <row r="819" s="2" customFormat="1" ht="16.5" customHeight="1">
      <c r="A819" s="38"/>
      <c r="B819" s="171"/>
      <c r="C819" s="217" t="s">
        <v>812</v>
      </c>
      <c r="D819" s="217" t="s">
        <v>273</v>
      </c>
      <c r="E819" s="218" t="s">
        <v>813</v>
      </c>
      <c r="F819" s="219" t="s">
        <v>814</v>
      </c>
      <c r="G819" s="220" t="s">
        <v>205</v>
      </c>
      <c r="H819" s="221">
        <v>63.960000000000001</v>
      </c>
      <c r="I819" s="222"/>
      <c r="J819" s="223">
        <f>ROUND(I819*H819,2)</f>
        <v>0</v>
      </c>
      <c r="K819" s="219" t="s">
        <v>1</v>
      </c>
      <c r="L819" s="224"/>
      <c r="M819" s="225" t="s">
        <v>1</v>
      </c>
      <c r="N819" s="226" t="s">
        <v>41</v>
      </c>
      <c r="O819" s="77"/>
      <c r="P819" s="181">
        <f>O819*H819</f>
        <v>0</v>
      </c>
      <c r="Q819" s="181">
        <v>0</v>
      </c>
      <c r="R819" s="181">
        <f>Q819*H819</f>
        <v>0</v>
      </c>
      <c r="S819" s="181">
        <v>0</v>
      </c>
      <c r="T819" s="18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83" t="s">
        <v>382</v>
      </c>
      <c r="AT819" s="183" t="s">
        <v>273</v>
      </c>
      <c r="AU819" s="183" t="s">
        <v>86</v>
      </c>
      <c r="AY819" s="19" t="s">
        <v>149</v>
      </c>
      <c r="BE819" s="184">
        <f>IF(N819="základní",J819,0)</f>
        <v>0</v>
      </c>
      <c r="BF819" s="184">
        <f>IF(N819="snížená",J819,0)</f>
        <v>0</v>
      </c>
      <c r="BG819" s="184">
        <f>IF(N819="zákl. přenesená",J819,0)</f>
        <v>0</v>
      </c>
      <c r="BH819" s="184">
        <f>IF(N819="sníž. přenesená",J819,0)</f>
        <v>0</v>
      </c>
      <c r="BI819" s="184">
        <f>IF(N819="nulová",J819,0)</f>
        <v>0</v>
      </c>
      <c r="BJ819" s="19" t="s">
        <v>84</v>
      </c>
      <c r="BK819" s="184">
        <f>ROUND(I819*H819,2)</f>
        <v>0</v>
      </c>
      <c r="BL819" s="19" t="s">
        <v>280</v>
      </c>
      <c r="BM819" s="183" t="s">
        <v>815</v>
      </c>
    </row>
    <row r="820" s="13" customFormat="1">
      <c r="A820" s="13"/>
      <c r="B820" s="185"/>
      <c r="C820" s="13"/>
      <c r="D820" s="186" t="s">
        <v>163</v>
      </c>
      <c r="E820" s="187" t="s">
        <v>1</v>
      </c>
      <c r="F820" s="188" t="s">
        <v>279</v>
      </c>
      <c r="G820" s="13"/>
      <c r="H820" s="187" t="s">
        <v>1</v>
      </c>
      <c r="I820" s="189"/>
      <c r="J820" s="13"/>
      <c r="K820" s="13"/>
      <c r="L820" s="185"/>
      <c r="M820" s="190"/>
      <c r="N820" s="191"/>
      <c r="O820" s="191"/>
      <c r="P820" s="191"/>
      <c r="Q820" s="191"/>
      <c r="R820" s="191"/>
      <c r="S820" s="191"/>
      <c r="T820" s="19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87" t="s">
        <v>163</v>
      </c>
      <c r="AU820" s="187" t="s">
        <v>86</v>
      </c>
      <c r="AV820" s="13" t="s">
        <v>84</v>
      </c>
      <c r="AW820" s="13" t="s">
        <v>32</v>
      </c>
      <c r="AX820" s="13" t="s">
        <v>76</v>
      </c>
      <c r="AY820" s="187" t="s">
        <v>149</v>
      </c>
    </row>
    <row r="821" s="14" customFormat="1">
      <c r="A821" s="14"/>
      <c r="B821" s="193"/>
      <c r="C821" s="14"/>
      <c r="D821" s="186" t="s">
        <v>163</v>
      </c>
      <c r="E821" s="194" t="s">
        <v>1</v>
      </c>
      <c r="F821" s="195" t="s">
        <v>816</v>
      </c>
      <c r="G821" s="14"/>
      <c r="H821" s="196">
        <v>63.960000000000001</v>
      </c>
      <c r="I821" s="197"/>
      <c r="J821" s="14"/>
      <c r="K821" s="14"/>
      <c r="L821" s="193"/>
      <c r="M821" s="198"/>
      <c r="N821" s="199"/>
      <c r="O821" s="199"/>
      <c r="P821" s="199"/>
      <c r="Q821" s="199"/>
      <c r="R821" s="199"/>
      <c r="S821" s="199"/>
      <c r="T821" s="20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4" t="s">
        <v>163</v>
      </c>
      <c r="AU821" s="194" t="s">
        <v>86</v>
      </c>
      <c r="AV821" s="14" t="s">
        <v>86</v>
      </c>
      <c r="AW821" s="14" t="s">
        <v>32</v>
      </c>
      <c r="AX821" s="14" t="s">
        <v>76</v>
      </c>
      <c r="AY821" s="194" t="s">
        <v>149</v>
      </c>
    </row>
    <row r="822" s="15" customFormat="1">
      <c r="A822" s="15"/>
      <c r="B822" s="201"/>
      <c r="C822" s="15"/>
      <c r="D822" s="186" t="s">
        <v>163</v>
      </c>
      <c r="E822" s="202" t="s">
        <v>1</v>
      </c>
      <c r="F822" s="203" t="s">
        <v>170</v>
      </c>
      <c r="G822" s="15"/>
      <c r="H822" s="204">
        <v>63.960000000000001</v>
      </c>
      <c r="I822" s="205"/>
      <c r="J822" s="15"/>
      <c r="K822" s="15"/>
      <c r="L822" s="201"/>
      <c r="M822" s="206"/>
      <c r="N822" s="207"/>
      <c r="O822" s="207"/>
      <c r="P822" s="207"/>
      <c r="Q822" s="207"/>
      <c r="R822" s="207"/>
      <c r="S822" s="207"/>
      <c r="T822" s="20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02" t="s">
        <v>163</v>
      </c>
      <c r="AU822" s="202" t="s">
        <v>86</v>
      </c>
      <c r="AV822" s="15" t="s">
        <v>150</v>
      </c>
      <c r="AW822" s="15" t="s">
        <v>32</v>
      </c>
      <c r="AX822" s="15" t="s">
        <v>76</v>
      </c>
      <c r="AY822" s="202" t="s">
        <v>149</v>
      </c>
    </row>
    <row r="823" s="16" customFormat="1">
      <c r="A823" s="16"/>
      <c r="B823" s="209"/>
      <c r="C823" s="16"/>
      <c r="D823" s="186" t="s">
        <v>163</v>
      </c>
      <c r="E823" s="210" t="s">
        <v>1</v>
      </c>
      <c r="F823" s="211" t="s">
        <v>171</v>
      </c>
      <c r="G823" s="16"/>
      <c r="H823" s="212">
        <v>63.960000000000001</v>
      </c>
      <c r="I823" s="213"/>
      <c r="J823" s="16"/>
      <c r="K823" s="16"/>
      <c r="L823" s="209"/>
      <c r="M823" s="214"/>
      <c r="N823" s="215"/>
      <c r="O823" s="215"/>
      <c r="P823" s="215"/>
      <c r="Q823" s="215"/>
      <c r="R823" s="215"/>
      <c r="S823" s="215"/>
      <c r="T823" s="2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10" t="s">
        <v>163</v>
      </c>
      <c r="AU823" s="210" t="s">
        <v>86</v>
      </c>
      <c r="AV823" s="16" t="s">
        <v>157</v>
      </c>
      <c r="AW823" s="16" t="s">
        <v>32</v>
      </c>
      <c r="AX823" s="16" t="s">
        <v>84</v>
      </c>
      <c r="AY823" s="210" t="s">
        <v>149</v>
      </c>
    </row>
    <row r="824" s="2" customFormat="1" ht="24.15" customHeight="1">
      <c r="A824" s="38"/>
      <c r="B824" s="171"/>
      <c r="C824" s="172" t="s">
        <v>817</v>
      </c>
      <c r="D824" s="172" t="s">
        <v>152</v>
      </c>
      <c r="E824" s="173" t="s">
        <v>818</v>
      </c>
      <c r="F824" s="174" t="s">
        <v>819</v>
      </c>
      <c r="G824" s="175" t="s">
        <v>205</v>
      </c>
      <c r="H824" s="176">
        <v>49.25</v>
      </c>
      <c r="I824" s="177"/>
      <c r="J824" s="178">
        <f>ROUND(I824*H824,2)</f>
        <v>0</v>
      </c>
      <c r="K824" s="174" t="s">
        <v>156</v>
      </c>
      <c r="L824" s="39"/>
      <c r="M824" s="179" t="s">
        <v>1</v>
      </c>
      <c r="N824" s="180" t="s">
        <v>41</v>
      </c>
      <c r="O824" s="77"/>
      <c r="P824" s="181">
        <f>O824*H824</f>
        <v>0</v>
      </c>
      <c r="Q824" s="181">
        <v>0.0011800000000000001</v>
      </c>
      <c r="R824" s="181">
        <f>Q824*H824</f>
        <v>0.058115</v>
      </c>
      <c r="S824" s="181">
        <v>0</v>
      </c>
      <c r="T824" s="18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83" t="s">
        <v>280</v>
      </c>
      <c r="AT824" s="183" t="s">
        <v>152</v>
      </c>
      <c r="AU824" s="183" t="s">
        <v>86</v>
      </c>
      <c r="AY824" s="19" t="s">
        <v>149</v>
      </c>
      <c r="BE824" s="184">
        <f>IF(N824="základní",J824,0)</f>
        <v>0</v>
      </c>
      <c r="BF824" s="184">
        <f>IF(N824="snížená",J824,0)</f>
        <v>0</v>
      </c>
      <c r="BG824" s="184">
        <f>IF(N824="zákl. přenesená",J824,0)</f>
        <v>0</v>
      </c>
      <c r="BH824" s="184">
        <f>IF(N824="sníž. přenesená",J824,0)</f>
        <v>0</v>
      </c>
      <c r="BI824" s="184">
        <f>IF(N824="nulová",J824,0)</f>
        <v>0</v>
      </c>
      <c r="BJ824" s="19" t="s">
        <v>84</v>
      </c>
      <c r="BK824" s="184">
        <f>ROUND(I824*H824,2)</f>
        <v>0</v>
      </c>
      <c r="BL824" s="19" t="s">
        <v>280</v>
      </c>
      <c r="BM824" s="183" t="s">
        <v>820</v>
      </c>
    </row>
    <row r="825" s="13" customFormat="1">
      <c r="A825" s="13"/>
      <c r="B825" s="185"/>
      <c r="C825" s="13"/>
      <c r="D825" s="186" t="s">
        <v>163</v>
      </c>
      <c r="E825" s="187" t="s">
        <v>1</v>
      </c>
      <c r="F825" s="188" t="s">
        <v>821</v>
      </c>
      <c r="G825" s="13"/>
      <c r="H825" s="187" t="s">
        <v>1</v>
      </c>
      <c r="I825" s="189"/>
      <c r="J825" s="13"/>
      <c r="K825" s="13"/>
      <c r="L825" s="185"/>
      <c r="M825" s="190"/>
      <c r="N825" s="191"/>
      <c r="O825" s="191"/>
      <c r="P825" s="191"/>
      <c r="Q825" s="191"/>
      <c r="R825" s="191"/>
      <c r="S825" s="191"/>
      <c r="T825" s="19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87" t="s">
        <v>163</v>
      </c>
      <c r="AU825" s="187" t="s">
        <v>86</v>
      </c>
      <c r="AV825" s="13" t="s">
        <v>84</v>
      </c>
      <c r="AW825" s="13" t="s">
        <v>32</v>
      </c>
      <c r="AX825" s="13" t="s">
        <v>76</v>
      </c>
      <c r="AY825" s="187" t="s">
        <v>149</v>
      </c>
    </row>
    <row r="826" s="13" customFormat="1">
      <c r="A826" s="13"/>
      <c r="B826" s="185"/>
      <c r="C826" s="13"/>
      <c r="D826" s="186" t="s">
        <v>163</v>
      </c>
      <c r="E826" s="187" t="s">
        <v>1</v>
      </c>
      <c r="F826" s="188" t="s">
        <v>393</v>
      </c>
      <c r="G826" s="13"/>
      <c r="H826" s="187" t="s">
        <v>1</v>
      </c>
      <c r="I826" s="189"/>
      <c r="J826" s="13"/>
      <c r="K826" s="13"/>
      <c r="L826" s="185"/>
      <c r="M826" s="190"/>
      <c r="N826" s="191"/>
      <c r="O826" s="191"/>
      <c r="P826" s="191"/>
      <c r="Q826" s="191"/>
      <c r="R826" s="191"/>
      <c r="S826" s="191"/>
      <c r="T826" s="19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87" t="s">
        <v>163</v>
      </c>
      <c r="AU826" s="187" t="s">
        <v>86</v>
      </c>
      <c r="AV826" s="13" t="s">
        <v>84</v>
      </c>
      <c r="AW826" s="13" t="s">
        <v>32</v>
      </c>
      <c r="AX826" s="13" t="s">
        <v>76</v>
      </c>
      <c r="AY826" s="187" t="s">
        <v>149</v>
      </c>
    </row>
    <row r="827" s="14" customFormat="1">
      <c r="A827" s="14"/>
      <c r="B827" s="193"/>
      <c r="C827" s="14"/>
      <c r="D827" s="186" t="s">
        <v>163</v>
      </c>
      <c r="E827" s="194" t="s">
        <v>1</v>
      </c>
      <c r="F827" s="195" t="s">
        <v>822</v>
      </c>
      <c r="G827" s="14"/>
      <c r="H827" s="196">
        <v>49.25</v>
      </c>
      <c r="I827" s="197"/>
      <c r="J827" s="14"/>
      <c r="K827" s="14"/>
      <c r="L827" s="193"/>
      <c r="M827" s="198"/>
      <c r="N827" s="199"/>
      <c r="O827" s="199"/>
      <c r="P827" s="199"/>
      <c r="Q827" s="199"/>
      <c r="R827" s="199"/>
      <c r="S827" s="199"/>
      <c r="T827" s="20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94" t="s">
        <v>163</v>
      </c>
      <c r="AU827" s="194" t="s">
        <v>86</v>
      </c>
      <c r="AV827" s="14" t="s">
        <v>86</v>
      </c>
      <c r="AW827" s="14" t="s">
        <v>32</v>
      </c>
      <c r="AX827" s="14" t="s">
        <v>76</v>
      </c>
      <c r="AY827" s="194" t="s">
        <v>149</v>
      </c>
    </row>
    <row r="828" s="15" customFormat="1">
      <c r="A828" s="15"/>
      <c r="B828" s="201"/>
      <c r="C828" s="15"/>
      <c r="D828" s="186" t="s">
        <v>163</v>
      </c>
      <c r="E828" s="202" t="s">
        <v>1</v>
      </c>
      <c r="F828" s="203" t="s">
        <v>170</v>
      </c>
      <c r="G828" s="15"/>
      <c r="H828" s="204">
        <v>49.25</v>
      </c>
      <c r="I828" s="205"/>
      <c r="J828" s="15"/>
      <c r="K828" s="15"/>
      <c r="L828" s="201"/>
      <c r="M828" s="206"/>
      <c r="N828" s="207"/>
      <c r="O828" s="207"/>
      <c r="P828" s="207"/>
      <c r="Q828" s="207"/>
      <c r="R828" s="207"/>
      <c r="S828" s="207"/>
      <c r="T828" s="208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02" t="s">
        <v>163</v>
      </c>
      <c r="AU828" s="202" t="s">
        <v>86</v>
      </c>
      <c r="AV828" s="15" t="s">
        <v>150</v>
      </c>
      <c r="AW828" s="15" t="s">
        <v>32</v>
      </c>
      <c r="AX828" s="15" t="s">
        <v>76</v>
      </c>
      <c r="AY828" s="202" t="s">
        <v>149</v>
      </c>
    </row>
    <row r="829" s="16" customFormat="1">
      <c r="A829" s="16"/>
      <c r="B829" s="209"/>
      <c r="C829" s="16"/>
      <c r="D829" s="186" t="s">
        <v>163</v>
      </c>
      <c r="E829" s="210" t="s">
        <v>1</v>
      </c>
      <c r="F829" s="211" t="s">
        <v>171</v>
      </c>
      <c r="G829" s="16"/>
      <c r="H829" s="212">
        <v>49.25</v>
      </c>
      <c r="I829" s="213"/>
      <c r="J829" s="16"/>
      <c r="K829" s="16"/>
      <c r="L829" s="209"/>
      <c r="M829" s="214"/>
      <c r="N829" s="215"/>
      <c r="O829" s="215"/>
      <c r="P829" s="215"/>
      <c r="Q829" s="215"/>
      <c r="R829" s="215"/>
      <c r="S829" s="215"/>
      <c r="T829" s="2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10" t="s">
        <v>163</v>
      </c>
      <c r="AU829" s="210" t="s">
        <v>86</v>
      </c>
      <c r="AV829" s="16" t="s">
        <v>157</v>
      </c>
      <c r="AW829" s="16" t="s">
        <v>32</v>
      </c>
      <c r="AX829" s="16" t="s">
        <v>84</v>
      </c>
      <c r="AY829" s="210" t="s">
        <v>149</v>
      </c>
    </row>
    <row r="830" s="2" customFormat="1" ht="37.8" customHeight="1">
      <c r="A830" s="38"/>
      <c r="B830" s="171"/>
      <c r="C830" s="217" t="s">
        <v>823</v>
      </c>
      <c r="D830" s="217" t="s">
        <v>273</v>
      </c>
      <c r="E830" s="218" t="s">
        <v>824</v>
      </c>
      <c r="F830" s="219" t="s">
        <v>825</v>
      </c>
      <c r="G830" s="220" t="s">
        <v>205</v>
      </c>
      <c r="H830" s="221">
        <v>54.174999999999997</v>
      </c>
      <c r="I830" s="222"/>
      <c r="J830" s="223">
        <f>ROUND(I830*H830,2)</f>
        <v>0</v>
      </c>
      <c r="K830" s="219" t="s">
        <v>156</v>
      </c>
      <c r="L830" s="224"/>
      <c r="M830" s="225" t="s">
        <v>1</v>
      </c>
      <c r="N830" s="226" t="s">
        <v>41</v>
      </c>
      <c r="O830" s="77"/>
      <c r="P830" s="181">
        <f>O830*H830</f>
        <v>0</v>
      </c>
      <c r="Q830" s="181">
        <v>0.0020999999999999999</v>
      </c>
      <c r="R830" s="181">
        <f>Q830*H830</f>
        <v>0.11376749999999999</v>
      </c>
      <c r="S830" s="181">
        <v>0</v>
      </c>
      <c r="T830" s="182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83" t="s">
        <v>382</v>
      </c>
      <c r="AT830" s="183" t="s">
        <v>273</v>
      </c>
      <c r="AU830" s="183" t="s">
        <v>86</v>
      </c>
      <c r="AY830" s="19" t="s">
        <v>149</v>
      </c>
      <c r="BE830" s="184">
        <f>IF(N830="základní",J830,0)</f>
        <v>0</v>
      </c>
      <c r="BF830" s="184">
        <f>IF(N830="snížená",J830,0)</f>
        <v>0</v>
      </c>
      <c r="BG830" s="184">
        <f>IF(N830="zákl. přenesená",J830,0)</f>
        <v>0</v>
      </c>
      <c r="BH830" s="184">
        <f>IF(N830="sníž. přenesená",J830,0)</f>
        <v>0</v>
      </c>
      <c r="BI830" s="184">
        <f>IF(N830="nulová",J830,0)</f>
        <v>0</v>
      </c>
      <c r="BJ830" s="19" t="s">
        <v>84</v>
      </c>
      <c r="BK830" s="184">
        <f>ROUND(I830*H830,2)</f>
        <v>0</v>
      </c>
      <c r="BL830" s="19" t="s">
        <v>280</v>
      </c>
      <c r="BM830" s="183" t="s">
        <v>826</v>
      </c>
    </row>
    <row r="831" s="13" customFormat="1">
      <c r="A831" s="13"/>
      <c r="B831" s="185"/>
      <c r="C831" s="13"/>
      <c r="D831" s="186" t="s">
        <v>163</v>
      </c>
      <c r="E831" s="187" t="s">
        <v>1</v>
      </c>
      <c r="F831" s="188" t="s">
        <v>279</v>
      </c>
      <c r="G831" s="13"/>
      <c r="H831" s="187" t="s">
        <v>1</v>
      </c>
      <c r="I831" s="189"/>
      <c r="J831" s="13"/>
      <c r="K831" s="13"/>
      <c r="L831" s="185"/>
      <c r="M831" s="190"/>
      <c r="N831" s="191"/>
      <c r="O831" s="191"/>
      <c r="P831" s="191"/>
      <c r="Q831" s="191"/>
      <c r="R831" s="191"/>
      <c r="S831" s="191"/>
      <c r="T831" s="19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7" t="s">
        <v>163</v>
      </c>
      <c r="AU831" s="187" t="s">
        <v>86</v>
      </c>
      <c r="AV831" s="13" t="s">
        <v>84</v>
      </c>
      <c r="AW831" s="13" t="s">
        <v>32</v>
      </c>
      <c r="AX831" s="13" t="s">
        <v>76</v>
      </c>
      <c r="AY831" s="187" t="s">
        <v>149</v>
      </c>
    </row>
    <row r="832" s="14" customFormat="1">
      <c r="A832" s="14"/>
      <c r="B832" s="193"/>
      <c r="C832" s="14"/>
      <c r="D832" s="186" t="s">
        <v>163</v>
      </c>
      <c r="E832" s="194" t="s">
        <v>1</v>
      </c>
      <c r="F832" s="195" t="s">
        <v>827</v>
      </c>
      <c r="G832" s="14"/>
      <c r="H832" s="196">
        <v>54.174999999999997</v>
      </c>
      <c r="I832" s="197"/>
      <c r="J832" s="14"/>
      <c r="K832" s="14"/>
      <c r="L832" s="193"/>
      <c r="M832" s="198"/>
      <c r="N832" s="199"/>
      <c r="O832" s="199"/>
      <c r="P832" s="199"/>
      <c r="Q832" s="199"/>
      <c r="R832" s="199"/>
      <c r="S832" s="199"/>
      <c r="T832" s="20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94" t="s">
        <v>163</v>
      </c>
      <c r="AU832" s="194" t="s">
        <v>86</v>
      </c>
      <c r="AV832" s="14" t="s">
        <v>86</v>
      </c>
      <c r="AW832" s="14" t="s">
        <v>32</v>
      </c>
      <c r="AX832" s="14" t="s">
        <v>76</v>
      </c>
      <c r="AY832" s="194" t="s">
        <v>149</v>
      </c>
    </row>
    <row r="833" s="15" customFormat="1">
      <c r="A833" s="15"/>
      <c r="B833" s="201"/>
      <c r="C833" s="15"/>
      <c r="D833" s="186" t="s">
        <v>163</v>
      </c>
      <c r="E833" s="202" t="s">
        <v>1</v>
      </c>
      <c r="F833" s="203" t="s">
        <v>170</v>
      </c>
      <c r="G833" s="15"/>
      <c r="H833" s="204">
        <v>54.174999999999997</v>
      </c>
      <c r="I833" s="205"/>
      <c r="J833" s="15"/>
      <c r="K833" s="15"/>
      <c r="L833" s="201"/>
      <c r="M833" s="206"/>
      <c r="N833" s="207"/>
      <c r="O833" s="207"/>
      <c r="P833" s="207"/>
      <c r="Q833" s="207"/>
      <c r="R833" s="207"/>
      <c r="S833" s="207"/>
      <c r="T833" s="208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02" t="s">
        <v>163</v>
      </c>
      <c r="AU833" s="202" t="s">
        <v>86</v>
      </c>
      <c r="AV833" s="15" t="s">
        <v>150</v>
      </c>
      <c r="AW833" s="15" t="s">
        <v>32</v>
      </c>
      <c r="AX833" s="15" t="s">
        <v>76</v>
      </c>
      <c r="AY833" s="202" t="s">
        <v>149</v>
      </c>
    </row>
    <row r="834" s="16" customFormat="1">
      <c r="A834" s="16"/>
      <c r="B834" s="209"/>
      <c r="C834" s="16"/>
      <c r="D834" s="186" t="s">
        <v>163</v>
      </c>
      <c r="E834" s="210" t="s">
        <v>1</v>
      </c>
      <c r="F834" s="211" t="s">
        <v>171</v>
      </c>
      <c r="G834" s="16"/>
      <c r="H834" s="212">
        <v>54.174999999999997</v>
      </c>
      <c r="I834" s="213"/>
      <c r="J834" s="16"/>
      <c r="K834" s="16"/>
      <c r="L834" s="209"/>
      <c r="M834" s="214"/>
      <c r="N834" s="215"/>
      <c r="O834" s="215"/>
      <c r="P834" s="215"/>
      <c r="Q834" s="215"/>
      <c r="R834" s="215"/>
      <c r="S834" s="215"/>
      <c r="T834" s="2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10" t="s">
        <v>163</v>
      </c>
      <c r="AU834" s="210" t="s">
        <v>86</v>
      </c>
      <c r="AV834" s="16" t="s">
        <v>157</v>
      </c>
      <c r="AW834" s="16" t="s">
        <v>32</v>
      </c>
      <c r="AX834" s="16" t="s">
        <v>84</v>
      </c>
      <c r="AY834" s="210" t="s">
        <v>149</v>
      </c>
    </row>
    <row r="835" s="2" customFormat="1" ht="24.15" customHeight="1">
      <c r="A835" s="38"/>
      <c r="B835" s="171"/>
      <c r="C835" s="172" t="s">
        <v>828</v>
      </c>
      <c r="D835" s="172" t="s">
        <v>152</v>
      </c>
      <c r="E835" s="173" t="s">
        <v>829</v>
      </c>
      <c r="F835" s="174" t="s">
        <v>830</v>
      </c>
      <c r="G835" s="175" t="s">
        <v>192</v>
      </c>
      <c r="H835" s="176">
        <v>0.19700000000000001</v>
      </c>
      <c r="I835" s="177"/>
      <c r="J835" s="178">
        <f>ROUND(I835*H835,2)</f>
        <v>0</v>
      </c>
      <c r="K835" s="174" t="s">
        <v>156</v>
      </c>
      <c r="L835" s="39"/>
      <c r="M835" s="179" t="s">
        <v>1</v>
      </c>
      <c r="N835" s="180" t="s">
        <v>41</v>
      </c>
      <c r="O835" s="77"/>
      <c r="P835" s="181">
        <f>O835*H835</f>
        <v>0</v>
      </c>
      <c r="Q835" s="181">
        <v>0</v>
      </c>
      <c r="R835" s="181">
        <f>Q835*H835</f>
        <v>0</v>
      </c>
      <c r="S835" s="181">
        <v>0</v>
      </c>
      <c r="T835" s="18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83" t="s">
        <v>280</v>
      </c>
      <c r="AT835" s="183" t="s">
        <v>152</v>
      </c>
      <c r="AU835" s="183" t="s">
        <v>86</v>
      </c>
      <c r="AY835" s="19" t="s">
        <v>149</v>
      </c>
      <c r="BE835" s="184">
        <f>IF(N835="základní",J835,0)</f>
        <v>0</v>
      </c>
      <c r="BF835" s="184">
        <f>IF(N835="snížená",J835,0)</f>
        <v>0</v>
      </c>
      <c r="BG835" s="184">
        <f>IF(N835="zákl. přenesená",J835,0)</f>
        <v>0</v>
      </c>
      <c r="BH835" s="184">
        <f>IF(N835="sníž. přenesená",J835,0)</f>
        <v>0</v>
      </c>
      <c r="BI835" s="184">
        <f>IF(N835="nulová",J835,0)</f>
        <v>0</v>
      </c>
      <c r="BJ835" s="19" t="s">
        <v>84</v>
      </c>
      <c r="BK835" s="184">
        <f>ROUND(I835*H835,2)</f>
        <v>0</v>
      </c>
      <c r="BL835" s="19" t="s">
        <v>280</v>
      </c>
      <c r="BM835" s="183" t="s">
        <v>831</v>
      </c>
    </row>
    <row r="836" s="12" customFormat="1" ht="22.8" customHeight="1">
      <c r="A836" s="12"/>
      <c r="B836" s="158"/>
      <c r="C836" s="12"/>
      <c r="D836" s="159" t="s">
        <v>75</v>
      </c>
      <c r="E836" s="169" t="s">
        <v>832</v>
      </c>
      <c r="F836" s="169" t="s">
        <v>833</v>
      </c>
      <c r="G836" s="12"/>
      <c r="H836" s="12"/>
      <c r="I836" s="161"/>
      <c r="J836" s="170">
        <f>BK836</f>
        <v>0</v>
      </c>
      <c r="K836" s="12"/>
      <c r="L836" s="158"/>
      <c r="M836" s="163"/>
      <c r="N836" s="164"/>
      <c r="O836" s="164"/>
      <c r="P836" s="165">
        <f>P837</f>
        <v>0</v>
      </c>
      <c r="Q836" s="164"/>
      <c r="R836" s="165">
        <f>R837</f>
        <v>0</v>
      </c>
      <c r="S836" s="164"/>
      <c r="T836" s="166">
        <f>T837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159" t="s">
        <v>86</v>
      </c>
      <c r="AT836" s="167" t="s">
        <v>75</v>
      </c>
      <c r="AU836" s="167" t="s">
        <v>84</v>
      </c>
      <c r="AY836" s="159" t="s">
        <v>149</v>
      </c>
      <c r="BK836" s="168">
        <f>BK837</f>
        <v>0</v>
      </c>
    </row>
    <row r="837" s="2" customFormat="1" ht="24.15" customHeight="1">
      <c r="A837" s="38"/>
      <c r="B837" s="171"/>
      <c r="C837" s="172" t="s">
        <v>834</v>
      </c>
      <c r="D837" s="172" t="s">
        <v>152</v>
      </c>
      <c r="E837" s="173" t="s">
        <v>813</v>
      </c>
      <c r="F837" s="174" t="s">
        <v>835</v>
      </c>
      <c r="G837" s="175" t="s">
        <v>155</v>
      </c>
      <c r="H837" s="176">
        <v>8</v>
      </c>
      <c r="I837" s="177"/>
      <c r="J837" s="178">
        <f>ROUND(I837*H837,2)</f>
        <v>0</v>
      </c>
      <c r="K837" s="174" t="s">
        <v>836</v>
      </c>
      <c r="L837" s="39"/>
      <c r="M837" s="179" t="s">
        <v>1</v>
      </c>
      <c r="N837" s="180" t="s">
        <v>41</v>
      </c>
      <c r="O837" s="77"/>
      <c r="P837" s="181">
        <f>O837*H837</f>
        <v>0</v>
      </c>
      <c r="Q837" s="181">
        <v>0</v>
      </c>
      <c r="R837" s="181">
        <f>Q837*H837</f>
        <v>0</v>
      </c>
      <c r="S837" s="181">
        <v>0</v>
      </c>
      <c r="T837" s="18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183" t="s">
        <v>280</v>
      </c>
      <c r="AT837" s="183" t="s">
        <v>152</v>
      </c>
      <c r="AU837" s="183" t="s">
        <v>86</v>
      </c>
      <c r="AY837" s="19" t="s">
        <v>149</v>
      </c>
      <c r="BE837" s="184">
        <f>IF(N837="základní",J837,0)</f>
        <v>0</v>
      </c>
      <c r="BF837" s="184">
        <f>IF(N837="snížená",J837,0)</f>
        <v>0</v>
      </c>
      <c r="BG837" s="184">
        <f>IF(N837="zákl. přenesená",J837,0)</f>
        <v>0</v>
      </c>
      <c r="BH837" s="184">
        <f>IF(N837="sníž. přenesená",J837,0)</f>
        <v>0</v>
      </c>
      <c r="BI837" s="184">
        <f>IF(N837="nulová",J837,0)</f>
        <v>0</v>
      </c>
      <c r="BJ837" s="19" t="s">
        <v>84</v>
      </c>
      <c r="BK837" s="184">
        <f>ROUND(I837*H837,2)</f>
        <v>0</v>
      </c>
      <c r="BL837" s="19" t="s">
        <v>280</v>
      </c>
      <c r="BM837" s="183" t="s">
        <v>837</v>
      </c>
    </row>
    <row r="838" s="12" customFormat="1" ht="22.8" customHeight="1">
      <c r="A838" s="12"/>
      <c r="B838" s="158"/>
      <c r="C838" s="12"/>
      <c r="D838" s="159" t="s">
        <v>75</v>
      </c>
      <c r="E838" s="169" t="s">
        <v>838</v>
      </c>
      <c r="F838" s="169" t="s">
        <v>839</v>
      </c>
      <c r="G838" s="12"/>
      <c r="H838" s="12"/>
      <c r="I838" s="161"/>
      <c r="J838" s="170">
        <f>BK838</f>
        <v>0</v>
      </c>
      <c r="K838" s="12"/>
      <c r="L838" s="158"/>
      <c r="M838" s="163"/>
      <c r="N838" s="164"/>
      <c r="O838" s="164"/>
      <c r="P838" s="165">
        <f>SUM(P839:P910)</f>
        <v>0</v>
      </c>
      <c r="Q838" s="164"/>
      <c r="R838" s="165">
        <f>SUM(R839:R910)</f>
        <v>5.7368745800000003</v>
      </c>
      <c r="S838" s="164"/>
      <c r="T838" s="166">
        <f>SUM(T839:T910)</f>
        <v>16.607599999999998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159" t="s">
        <v>86</v>
      </c>
      <c r="AT838" s="167" t="s">
        <v>75</v>
      </c>
      <c r="AU838" s="167" t="s">
        <v>84</v>
      </c>
      <c r="AY838" s="159" t="s">
        <v>149</v>
      </c>
      <c r="BK838" s="168">
        <f>SUM(BK839:BK910)</f>
        <v>0</v>
      </c>
    </row>
    <row r="839" s="2" customFormat="1" ht="33" customHeight="1">
      <c r="A839" s="38"/>
      <c r="B839" s="171"/>
      <c r="C839" s="172" t="s">
        <v>840</v>
      </c>
      <c r="D839" s="172" t="s">
        <v>152</v>
      </c>
      <c r="E839" s="173" t="s">
        <v>841</v>
      </c>
      <c r="F839" s="174" t="s">
        <v>842</v>
      </c>
      <c r="G839" s="175" t="s">
        <v>161</v>
      </c>
      <c r="H839" s="176">
        <v>5.3630000000000004</v>
      </c>
      <c r="I839" s="177"/>
      <c r="J839" s="178">
        <f>ROUND(I839*H839,2)</f>
        <v>0</v>
      </c>
      <c r="K839" s="174" t="s">
        <v>156</v>
      </c>
      <c r="L839" s="39"/>
      <c r="M839" s="179" t="s">
        <v>1</v>
      </c>
      <c r="N839" s="180" t="s">
        <v>41</v>
      </c>
      <c r="O839" s="77"/>
      <c r="P839" s="181">
        <f>O839*H839</f>
        <v>0</v>
      </c>
      <c r="Q839" s="181">
        <v>0.00189</v>
      </c>
      <c r="R839" s="181">
        <f>Q839*H839</f>
        <v>0.010136070000000001</v>
      </c>
      <c r="S839" s="181">
        <v>0</v>
      </c>
      <c r="T839" s="182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183" t="s">
        <v>280</v>
      </c>
      <c r="AT839" s="183" t="s">
        <v>152</v>
      </c>
      <c r="AU839" s="183" t="s">
        <v>86</v>
      </c>
      <c r="AY839" s="19" t="s">
        <v>149</v>
      </c>
      <c r="BE839" s="184">
        <f>IF(N839="základní",J839,0)</f>
        <v>0</v>
      </c>
      <c r="BF839" s="184">
        <f>IF(N839="snížená",J839,0)</f>
        <v>0</v>
      </c>
      <c r="BG839" s="184">
        <f>IF(N839="zákl. přenesená",J839,0)</f>
        <v>0</v>
      </c>
      <c r="BH839" s="184">
        <f>IF(N839="sníž. přenesená",J839,0)</f>
        <v>0</v>
      </c>
      <c r="BI839" s="184">
        <f>IF(N839="nulová",J839,0)</f>
        <v>0</v>
      </c>
      <c r="BJ839" s="19" t="s">
        <v>84</v>
      </c>
      <c r="BK839" s="184">
        <f>ROUND(I839*H839,2)</f>
        <v>0</v>
      </c>
      <c r="BL839" s="19" t="s">
        <v>280</v>
      </c>
      <c r="BM839" s="183" t="s">
        <v>843</v>
      </c>
    </row>
    <row r="840" s="13" customFormat="1">
      <c r="A840" s="13"/>
      <c r="B840" s="185"/>
      <c r="C840" s="13"/>
      <c r="D840" s="186" t="s">
        <v>163</v>
      </c>
      <c r="E840" s="187" t="s">
        <v>1</v>
      </c>
      <c r="F840" s="188" t="s">
        <v>844</v>
      </c>
      <c r="G840" s="13"/>
      <c r="H840" s="187" t="s">
        <v>1</v>
      </c>
      <c r="I840" s="189"/>
      <c r="J840" s="13"/>
      <c r="K840" s="13"/>
      <c r="L840" s="185"/>
      <c r="M840" s="190"/>
      <c r="N840" s="191"/>
      <c r="O840" s="191"/>
      <c r="P840" s="191"/>
      <c r="Q840" s="191"/>
      <c r="R840" s="191"/>
      <c r="S840" s="191"/>
      <c r="T840" s="19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87" t="s">
        <v>163</v>
      </c>
      <c r="AU840" s="187" t="s">
        <v>86</v>
      </c>
      <c r="AV840" s="13" t="s">
        <v>84</v>
      </c>
      <c r="AW840" s="13" t="s">
        <v>32</v>
      </c>
      <c r="AX840" s="13" t="s">
        <v>76</v>
      </c>
      <c r="AY840" s="187" t="s">
        <v>149</v>
      </c>
    </row>
    <row r="841" s="14" customFormat="1">
      <c r="A841" s="14"/>
      <c r="B841" s="193"/>
      <c r="C841" s="14"/>
      <c r="D841" s="186" t="s">
        <v>163</v>
      </c>
      <c r="E841" s="194" t="s">
        <v>1</v>
      </c>
      <c r="F841" s="195" t="s">
        <v>845</v>
      </c>
      <c r="G841" s="14"/>
      <c r="H841" s="196">
        <v>5.3630000000000004</v>
      </c>
      <c r="I841" s="197"/>
      <c r="J841" s="14"/>
      <c r="K841" s="14"/>
      <c r="L841" s="193"/>
      <c r="M841" s="198"/>
      <c r="N841" s="199"/>
      <c r="O841" s="199"/>
      <c r="P841" s="199"/>
      <c r="Q841" s="199"/>
      <c r="R841" s="199"/>
      <c r="S841" s="199"/>
      <c r="T841" s="20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94" t="s">
        <v>163</v>
      </c>
      <c r="AU841" s="194" t="s">
        <v>86</v>
      </c>
      <c r="AV841" s="14" t="s">
        <v>86</v>
      </c>
      <c r="AW841" s="14" t="s">
        <v>32</v>
      </c>
      <c r="AX841" s="14" t="s">
        <v>76</v>
      </c>
      <c r="AY841" s="194" t="s">
        <v>149</v>
      </c>
    </row>
    <row r="842" s="15" customFormat="1">
      <c r="A842" s="15"/>
      <c r="B842" s="201"/>
      <c r="C842" s="15"/>
      <c r="D842" s="186" t="s">
        <v>163</v>
      </c>
      <c r="E842" s="202" t="s">
        <v>1</v>
      </c>
      <c r="F842" s="203" t="s">
        <v>170</v>
      </c>
      <c r="G842" s="15"/>
      <c r="H842" s="204">
        <v>5.3630000000000004</v>
      </c>
      <c r="I842" s="205"/>
      <c r="J842" s="15"/>
      <c r="K842" s="15"/>
      <c r="L842" s="201"/>
      <c r="M842" s="206"/>
      <c r="N842" s="207"/>
      <c r="O842" s="207"/>
      <c r="P842" s="207"/>
      <c r="Q842" s="207"/>
      <c r="R842" s="207"/>
      <c r="S842" s="207"/>
      <c r="T842" s="208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02" t="s">
        <v>163</v>
      </c>
      <c r="AU842" s="202" t="s">
        <v>86</v>
      </c>
      <c r="AV842" s="15" t="s">
        <v>150</v>
      </c>
      <c r="AW842" s="15" t="s">
        <v>32</v>
      </c>
      <c r="AX842" s="15" t="s">
        <v>76</v>
      </c>
      <c r="AY842" s="202" t="s">
        <v>149</v>
      </c>
    </row>
    <row r="843" s="16" customFormat="1">
      <c r="A843" s="16"/>
      <c r="B843" s="209"/>
      <c r="C843" s="16"/>
      <c r="D843" s="186" t="s">
        <v>163</v>
      </c>
      <c r="E843" s="210" t="s">
        <v>1</v>
      </c>
      <c r="F843" s="211" t="s">
        <v>171</v>
      </c>
      <c r="G843" s="16"/>
      <c r="H843" s="212">
        <v>5.3630000000000004</v>
      </c>
      <c r="I843" s="213"/>
      <c r="J843" s="16"/>
      <c r="K843" s="16"/>
      <c r="L843" s="209"/>
      <c r="M843" s="214"/>
      <c r="N843" s="215"/>
      <c r="O843" s="215"/>
      <c r="P843" s="215"/>
      <c r="Q843" s="215"/>
      <c r="R843" s="215"/>
      <c r="S843" s="215"/>
      <c r="T843" s="2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10" t="s">
        <v>163</v>
      </c>
      <c r="AU843" s="210" t="s">
        <v>86</v>
      </c>
      <c r="AV843" s="16" t="s">
        <v>157</v>
      </c>
      <c r="AW843" s="16" t="s">
        <v>32</v>
      </c>
      <c r="AX843" s="16" t="s">
        <v>84</v>
      </c>
      <c r="AY843" s="210" t="s">
        <v>149</v>
      </c>
    </row>
    <row r="844" s="2" customFormat="1" ht="24.15" customHeight="1">
      <c r="A844" s="38"/>
      <c r="B844" s="171"/>
      <c r="C844" s="172" t="s">
        <v>846</v>
      </c>
      <c r="D844" s="172" t="s">
        <v>152</v>
      </c>
      <c r="E844" s="173" t="s">
        <v>847</v>
      </c>
      <c r="F844" s="174" t="s">
        <v>848</v>
      </c>
      <c r="G844" s="175" t="s">
        <v>227</v>
      </c>
      <c r="H844" s="176">
        <v>162.90000000000001</v>
      </c>
      <c r="I844" s="177"/>
      <c r="J844" s="178">
        <f>ROUND(I844*H844,2)</f>
        <v>0</v>
      </c>
      <c r="K844" s="174" t="s">
        <v>156</v>
      </c>
      <c r="L844" s="39"/>
      <c r="M844" s="179" t="s">
        <v>1</v>
      </c>
      <c r="N844" s="180" t="s">
        <v>41</v>
      </c>
      <c r="O844" s="77"/>
      <c r="P844" s="181">
        <f>O844*H844</f>
        <v>0</v>
      </c>
      <c r="Q844" s="181">
        <v>0</v>
      </c>
      <c r="R844" s="181">
        <f>Q844*H844</f>
        <v>0</v>
      </c>
      <c r="S844" s="181">
        <v>0</v>
      </c>
      <c r="T844" s="18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83" t="s">
        <v>280</v>
      </c>
      <c r="AT844" s="183" t="s">
        <v>152</v>
      </c>
      <c r="AU844" s="183" t="s">
        <v>86</v>
      </c>
      <c r="AY844" s="19" t="s">
        <v>149</v>
      </c>
      <c r="BE844" s="184">
        <f>IF(N844="základní",J844,0)</f>
        <v>0</v>
      </c>
      <c r="BF844" s="184">
        <f>IF(N844="snížená",J844,0)</f>
        <v>0</v>
      </c>
      <c r="BG844" s="184">
        <f>IF(N844="zákl. přenesená",J844,0)</f>
        <v>0</v>
      </c>
      <c r="BH844" s="184">
        <f>IF(N844="sníž. přenesená",J844,0)</f>
        <v>0</v>
      </c>
      <c r="BI844" s="184">
        <f>IF(N844="nulová",J844,0)</f>
        <v>0</v>
      </c>
      <c r="BJ844" s="19" t="s">
        <v>84</v>
      </c>
      <c r="BK844" s="184">
        <f>ROUND(I844*H844,2)</f>
        <v>0</v>
      </c>
      <c r="BL844" s="19" t="s">
        <v>280</v>
      </c>
      <c r="BM844" s="183" t="s">
        <v>849</v>
      </c>
    </row>
    <row r="845" s="13" customFormat="1">
      <c r="A845" s="13"/>
      <c r="B845" s="185"/>
      <c r="C845" s="13"/>
      <c r="D845" s="186" t="s">
        <v>163</v>
      </c>
      <c r="E845" s="187" t="s">
        <v>1</v>
      </c>
      <c r="F845" s="188" t="s">
        <v>850</v>
      </c>
      <c r="G845" s="13"/>
      <c r="H845" s="187" t="s">
        <v>1</v>
      </c>
      <c r="I845" s="189"/>
      <c r="J845" s="13"/>
      <c r="K845" s="13"/>
      <c r="L845" s="185"/>
      <c r="M845" s="190"/>
      <c r="N845" s="191"/>
      <c r="O845" s="191"/>
      <c r="P845" s="191"/>
      <c r="Q845" s="191"/>
      <c r="R845" s="191"/>
      <c r="S845" s="191"/>
      <c r="T845" s="19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87" t="s">
        <v>163</v>
      </c>
      <c r="AU845" s="187" t="s">
        <v>86</v>
      </c>
      <c r="AV845" s="13" t="s">
        <v>84</v>
      </c>
      <c r="AW845" s="13" t="s">
        <v>32</v>
      </c>
      <c r="AX845" s="13" t="s">
        <v>76</v>
      </c>
      <c r="AY845" s="187" t="s">
        <v>149</v>
      </c>
    </row>
    <row r="846" s="14" customFormat="1">
      <c r="A846" s="14"/>
      <c r="B846" s="193"/>
      <c r="C846" s="14"/>
      <c r="D846" s="186" t="s">
        <v>163</v>
      </c>
      <c r="E846" s="194" t="s">
        <v>1</v>
      </c>
      <c r="F846" s="195" t="s">
        <v>851</v>
      </c>
      <c r="G846" s="14"/>
      <c r="H846" s="196">
        <v>60</v>
      </c>
      <c r="I846" s="197"/>
      <c r="J846" s="14"/>
      <c r="K846" s="14"/>
      <c r="L846" s="193"/>
      <c r="M846" s="198"/>
      <c r="N846" s="199"/>
      <c r="O846" s="199"/>
      <c r="P846" s="199"/>
      <c r="Q846" s="199"/>
      <c r="R846" s="199"/>
      <c r="S846" s="199"/>
      <c r="T846" s="20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94" t="s">
        <v>163</v>
      </c>
      <c r="AU846" s="194" t="s">
        <v>86</v>
      </c>
      <c r="AV846" s="14" t="s">
        <v>86</v>
      </c>
      <c r="AW846" s="14" t="s">
        <v>32</v>
      </c>
      <c r="AX846" s="14" t="s">
        <v>76</v>
      </c>
      <c r="AY846" s="194" t="s">
        <v>149</v>
      </c>
    </row>
    <row r="847" s="14" customFormat="1">
      <c r="A847" s="14"/>
      <c r="B847" s="193"/>
      <c r="C847" s="14"/>
      <c r="D847" s="186" t="s">
        <v>163</v>
      </c>
      <c r="E847" s="194" t="s">
        <v>1</v>
      </c>
      <c r="F847" s="195" t="s">
        <v>851</v>
      </c>
      <c r="G847" s="14"/>
      <c r="H847" s="196">
        <v>60</v>
      </c>
      <c r="I847" s="197"/>
      <c r="J847" s="14"/>
      <c r="K847" s="14"/>
      <c r="L847" s="193"/>
      <c r="M847" s="198"/>
      <c r="N847" s="199"/>
      <c r="O847" s="199"/>
      <c r="P847" s="199"/>
      <c r="Q847" s="199"/>
      <c r="R847" s="199"/>
      <c r="S847" s="199"/>
      <c r="T847" s="20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94" t="s">
        <v>163</v>
      </c>
      <c r="AU847" s="194" t="s">
        <v>86</v>
      </c>
      <c r="AV847" s="14" t="s">
        <v>86</v>
      </c>
      <c r="AW847" s="14" t="s">
        <v>32</v>
      </c>
      <c r="AX847" s="14" t="s">
        <v>76</v>
      </c>
      <c r="AY847" s="194" t="s">
        <v>149</v>
      </c>
    </row>
    <row r="848" s="14" customFormat="1">
      <c r="A848" s="14"/>
      <c r="B848" s="193"/>
      <c r="C848" s="14"/>
      <c r="D848" s="186" t="s">
        <v>163</v>
      </c>
      <c r="E848" s="194" t="s">
        <v>1</v>
      </c>
      <c r="F848" s="195" t="s">
        <v>852</v>
      </c>
      <c r="G848" s="14"/>
      <c r="H848" s="196">
        <v>22</v>
      </c>
      <c r="I848" s="197"/>
      <c r="J848" s="14"/>
      <c r="K848" s="14"/>
      <c r="L848" s="193"/>
      <c r="M848" s="198"/>
      <c r="N848" s="199"/>
      <c r="O848" s="199"/>
      <c r="P848" s="199"/>
      <c r="Q848" s="199"/>
      <c r="R848" s="199"/>
      <c r="S848" s="199"/>
      <c r="T848" s="20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194" t="s">
        <v>163</v>
      </c>
      <c r="AU848" s="194" t="s">
        <v>86</v>
      </c>
      <c r="AV848" s="14" t="s">
        <v>86</v>
      </c>
      <c r="AW848" s="14" t="s">
        <v>32</v>
      </c>
      <c r="AX848" s="14" t="s">
        <v>76</v>
      </c>
      <c r="AY848" s="194" t="s">
        <v>149</v>
      </c>
    </row>
    <row r="849" s="14" customFormat="1">
      <c r="A849" s="14"/>
      <c r="B849" s="193"/>
      <c r="C849" s="14"/>
      <c r="D849" s="186" t="s">
        <v>163</v>
      </c>
      <c r="E849" s="194" t="s">
        <v>1</v>
      </c>
      <c r="F849" s="195" t="s">
        <v>853</v>
      </c>
      <c r="G849" s="14"/>
      <c r="H849" s="196">
        <v>9.5</v>
      </c>
      <c r="I849" s="197"/>
      <c r="J849" s="14"/>
      <c r="K849" s="14"/>
      <c r="L849" s="193"/>
      <c r="M849" s="198"/>
      <c r="N849" s="199"/>
      <c r="O849" s="199"/>
      <c r="P849" s="199"/>
      <c r="Q849" s="199"/>
      <c r="R849" s="199"/>
      <c r="S849" s="199"/>
      <c r="T849" s="20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4" t="s">
        <v>163</v>
      </c>
      <c r="AU849" s="194" t="s">
        <v>86</v>
      </c>
      <c r="AV849" s="14" t="s">
        <v>86</v>
      </c>
      <c r="AW849" s="14" t="s">
        <v>32</v>
      </c>
      <c r="AX849" s="14" t="s">
        <v>76</v>
      </c>
      <c r="AY849" s="194" t="s">
        <v>149</v>
      </c>
    </row>
    <row r="850" s="14" customFormat="1">
      <c r="A850" s="14"/>
      <c r="B850" s="193"/>
      <c r="C850" s="14"/>
      <c r="D850" s="186" t="s">
        <v>163</v>
      </c>
      <c r="E850" s="194" t="s">
        <v>1</v>
      </c>
      <c r="F850" s="195" t="s">
        <v>854</v>
      </c>
      <c r="G850" s="14"/>
      <c r="H850" s="196">
        <v>5.7000000000000002</v>
      </c>
      <c r="I850" s="197"/>
      <c r="J850" s="14"/>
      <c r="K850" s="14"/>
      <c r="L850" s="193"/>
      <c r="M850" s="198"/>
      <c r="N850" s="199"/>
      <c r="O850" s="199"/>
      <c r="P850" s="199"/>
      <c r="Q850" s="199"/>
      <c r="R850" s="199"/>
      <c r="S850" s="199"/>
      <c r="T850" s="20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4" t="s">
        <v>163</v>
      </c>
      <c r="AU850" s="194" t="s">
        <v>86</v>
      </c>
      <c r="AV850" s="14" t="s">
        <v>86</v>
      </c>
      <c r="AW850" s="14" t="s">
        <v>32</v>
      </c>
      <c r="AX850" s="14" t="s">
        <v>76</v>
      </c>
      <c r="AY850" s="194" t="s">
        <v>149</v>
      </c>
    </row>
    <row r="851" s="14" customFormat="1">
      <c r="A851" s="14"/>
      <c r="B851" s="193"/>
      <c r="C851" s="14"/>
      <c r="D851" s="186" t="s">
        <v>163</v>
      </c>
      <c r="E851" s="194" t="s">
        <v>1</v>
      </c>
      <c r="F851" s="195" t="s">
        <v>855</v>
      </c>
      <c r="G851" s="14"/>
      <c r="H851" s="196">
        <v>3.7999999999999998</v>
      </c>
      <c r="I851" s="197"/>
      <c r="J851" s="14"/>
      <c r="K851" s="14"/>
      <c r="L851" s="193"/>
      <c r="M851" s="198"/>
      <c r="N851" s="199"/>
      <c r="O851" s="199"/>
      <c r="P851" s="199"/>
      <c r="Q851" s="199"/>
      <c r="R851" s="199"/>
      <c r="S851" s="199"/>
      <c r="T851" s="20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94" t="s">
        <v>163</v>
      </c>
      <c r="AU851" s="194" t="s">
        <v>86</v>
      </c>
      <c r="AV851" s="14" t="s">
        <v>86</v>
      </c>
      <c r="AW851" s="14" t="s">
        <v>32</v>
      </c>
      <c r="AX851" s="14" t="s">
        <v>76</v>
      </c>
      <c r="AY851" s="194" t="s">
        <v>149</v>
      </c>
    </row>
    <row r="852" s="14" customFormat="1">
      <c r="A852" s="14"/>
      <c r="B852" s="193"/>
      <c r="C852" s="14"/>
      <c r="D852" s="186" t="s">
        <v>163</v>
      </c>
      <c r="E852" s="194" t="s">
        <v>1</v>
      </c>
      <c r="F852" s="195" t="s">
        <v>856</v>
      </c>
      <c r="G852" s="14"/>
      <c r="H852" s="196">
        <v>1.8999999999999999</v>
      </c>
      <c r="I852" s="197"/>
      <c r="J852" s="14"/>
      <c r="K852" s="14"/>
      <c r="L852" s="193"/>
      <c r="M852" s="198"/>
      <c r="N852" s="199"/>
      <c r="O852" s="199"/>
      <c r="P852" s="199"/>
      <c r="Q852" s="199"/>
      <c r="R852" s="199"/>
      <c r="S852" s="199"/>
      <c r="T852" s="20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4" t="s">
        <v>163</v>
      </c>
      <c r="AU852" s="194" t="s">
        <v>86</v>
      </c>
      <c r="AV852" s="14" t="s">
        <v>86</v>
      </c>
      <c r="AW852" s="14" t="s">
        <v>32</v>
      </c>
      <c r="AX852" s="14" t="s">
        <v>76</v>
      </c>
      <c r="AY852" s="194" t="s">
        <v>149</v>
      </c>
    </row>
    <row r="853" s="15" customFormat="1">
      <c r="A853" s="15"/>
      <c r="B853" s="201"/>
      <c r="C853" s="15"/>
      <c r="D853" s="186" t="s">
        <v>163</v>
      </c>
      <c r="E853" s="202" t="s">
        <v>1</v>
      </c>
      <c r="F853" s="203" t="s">
        <v>170</v>
      </c>
      <c r="G853" s="15"/>
      <c r="H853" s="204">
        <v>162.90000000000001</v>
      </c>
      <c r="I853" s="205"/>
      <c r="J853" s="15"/>
      <c r="K853" s="15"/>
      <c r="L853" s="201"/>
      <c r="M853" s="206"/>
      <c r="N853" s="207"/>
      <c r="O853" s="207"/>
      <c r="P853" s="207"/>
      <c r="Q853" s="207"/>
      <c r="R853" s="207"/>
      <c r="S853" s="207"/>
      <c r="T853" s="20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02" t="s">
        <v>163</v>
      </c>
      <c r="AU853" s="202" t="s">
        <v>86</v>
      </c>
      <c r="AV853" s="15" t="s">
        <v>150</v>
      </c>
      <c r="AW853" s="15" t="s">
        <v>32</v>
      </c>
      <c r="AX853" s="15" t="s">
        <v>76</v>
      </c>
      <c r="AY853" s="202" t="s">
        <v>149</v>
      </c>
    </row>
    <row r="854" s="16" customFormat="1">
      <c r="A854" s="16"/>
      <c r="B854" s="209"/>
      <c r="C854" s="16"/>
      <c r="D854" s="186" t="s">
        <v>163</v>
      </c>
      <c r="E854" s="210" t="s">
        <v>1</v>
      </c>
      <c r="F854" s="211" t="s">
        <v>171</v>
      </c>
      <c r="G854" s="16"/>
      <c r="H854" s="212">
        <v>162.90000000000001</v>
      </c>
      <c r="I854" s="213"/>
      <c r="J854" s="16"/>
      <c r="K854" s="16"/>
      <c r="L854" s="209"/>
      <c r="M854" s="214"/>
      <c r="N854" s="215"/>
      <c r="O854" s="215"/>
      <c r="P854" s="215"/>
      <c r="Q854" s="215"/>
      <c r="R854" s="215"/>
      <c r="S854" s="215"/>
      <c r="T854" s="2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10" t="s">
        <v>163</v>
      </c>
      <c r="AU854" s="210" t="s">
        <v>86</v>
      </c>
      <c r="AV854" s="16" t="s">
        <v>157</v>
      </c>
      <c r="AW854" s="16" t="s">
        <v>32</v>
      </c>
      <c r="AX854" s="16" t="s">
        <v>84</v>
      </c>
      <c r="AY854" s="210" t="s">
        <v>149</v>
      </c>
    </row>
    <row r="855" s="2" customFormat="1" ht="21.75" customHeight="1">
      <c r="A855" s="38"/>
      <c r="B855" s="171"/>
      <c r="C855" s="217" t="s">
        <v>857</v>
      </c>
      <c r="D855" s="217" t="s">
        <v>273</v>
      </c>
      <c r="E855" s="218" t="s">
        <v>858</v>
      </c>
      <c r="F855" s="219" t="s">
        <v>859</v>
      </c>
      <c r="G855" s="220" t="s">
        <v>161</v>
      </c>
      <c r="H855" s="221">
        <v>2.3460000000000001</v>
      </c>
      <c r="I855" s="222"/>
      <c r="J855" s="223">
        <f>ROUND(I855*H855,2)</f>
        <v>0</v>
      </c>
      <c r="K855" s="219" t="s">
        <v>156</v>
      </c>
      <c r="L855" s="224"/>
      <c r="M855" s="225" t="s">
        <v>1</v>
      </c>
      <c r="N855" s="226" t="s">
        <v>41</v>
      </c>
      <c r="O855" s="77"/>
      <c r="P855" s="181">
        <f>O855*H855</f>
        <v>0</v>
      </c>
      <c r="Q855" s="181">
        <v>0.55000000000000004</v>
      </c>
      <c r="R855" s="181">
        <f>Q855*H855</f>
        <v>1.2903000000000002</v>
      </c>
      <c r="S855" s="181">
        <v>0</v>
      </c>
      <c r="T855" s="182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183" t="s">
        <v>382</v>
      </c>
      <c r="AT855" s="183" t="s">
        <v>273</v>
      </c>
      <c r="AU855" s="183" t="s">
        <v>86</v>
      </c>
      <c r="AY855" s="19" t="s">
        <v>149</v>
      </c>
      <c r="BE855" s="184">
        <f>IF(N855="základní",J855,0)</f>
        <v>0</v>
      </c>
      <c r="BF855" s="184">
        <f>IF(N855="snížená",J855,0)</f>
        <v>0</v>
      </c>
      <c r="BG855" s="184">
        <f>IF(N855="zákl. přenesená",J855,0)</f>
        <v>0</v>
      </c>
      <c r="BH855" s="184">
        <f>IF(N855="sníž. přenesená",J855,0)</f>
        <v>0</v>
      </c>
      <c r="BI855" s="184">
        <f>IF(N855="nulová",J855,0)</f>
        <v>0</v>
      </c>
      <c r="BJ855" s="19" t="s">
        <v>84</v>
      </c>
      <c r="BK855" s="184">
        <f>ROUND(I855*H855,2)</f>
        <v>0</v>
      </c>
      <c r="BL855" s="19" t="s">
        <v>280</v>
      </c>
      <c r="BM855" s="183" t="s">
        <v>860</v>
      </c>
    </row>
    <row r="856" s="13" customFormat="1">
      <c r="A856" s="13"/>
      <c r="B856" s="185"/>
      <c r="C856" s="13"/>
      <c r="D856" s="186" t="s">
        <v>163</v>
      </c>
      <c r="E856" s="187" t="s">
        <v>1</v>
      </c>
      <c r="F856" s="188" t="s">
        <v>279</v>
      </c>
      <c r="G856" s="13"/>
      <c r="H856" s="187" t="s">
        <v>1</v>
      </c>
      <c r="I856" s="189"/>
      <c r="J856" s="13"/>
      <c r="K856" s="13"/>
      <c r="L856" s="185"/>
      <c r="M856" s="190"/>
      <c r="N856" s="191"/>
      <c r="O856" s="191"/>
      <c r="P856" s="191"/>
      <c r="Q856" s="191"/>
      <c r="R856" s="191"/>
      <c r="S856" s="191"/>
      <c r="T856" s="19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7" t="s">
        <v>163</v>
      </c>
      <c r="AU856" s="187" t="s">
        <v>86</v>
      </c>
      <c r="AV856" s="13" t="s">
        <v>84</v>
      </c>
      <c r="AW856" s="13" t="s">
        <v>32</v>
      </c>
      <c r="AX856" s="13" t="s">
        <v>76</v>
      </c>
      <c r="AY856" s="187" t="s">
        <v>149</v>
      </c>
    </row>
    <row r="857" s="14" customFormat="1">
      <c r="A857" s="14"/>
      <c r="B857" s="193"/>
      <c r="C857" s="14"/>
      <c r="D857" s="186" t="s">
        <v>163</v>
      </c>
      <c r="E857" s="194" t="s">
        <v>1</v>
      </c>
      <c r="F857" s="195" t="s">
        <v>861</v>
      </c>
      <c r="G857" s="14"/>
      <c r="H857" s="196">
        <v>2.3460000000000001</v>
      </c>
      <c r="I857" s="197"/>
      <c r="J857" s="14"/>
      <c r="K857" s="14"/>
      <c r="L857" s="193"/>
      <c r="M857" s="198"/>
      <c r="N857" s="199"/>
      <c r="O857" s="199"/>
      <c r="P857" s="199"/>
      <c r="Q857" s="199"/>
      <c r="R857" s="199"/>
      <c r="S857" s="199"/>
      <c r="T857" s="20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4" t="s">
        <v>163</v>
      </c>
      <c r="AU857" s="194" t="s">
        <v>86</v>
      </c>
      <c r="AV857" s="14" t="s">
        <v>86</v>
      </c>
      <c r="AW857" s="14" t="s">
        <v>32</v>
      </c>
      <c r="AX857" s="14" t="s">
        <v>76</v>
      </c>
      <c r="AY857" s="194" t="s">
        <v>149</v>
      </c>
    </row>
    <row r="858" s="15" customFormat="1">
      <c r="A858" s="15"/>
      <c r="B858" s="201"/>
      <c r="C858" s="15"/>
      <c r="D858" s="186" t="s">
        <v>163</v>
      </c>
      <c r="E858" s="202" t="s">
        <v>1</v>
      </c>
      <c r="F858" s="203" t="s">
        <v>170</v>
      </c>
      <c r="G858" s="15"/>
      <c r="H858" s="204">
        <v>2.3460000000000001</v>
      </c>
      <c r="I858" s="205"/>
      <c r="J858" s="15"/>
      <c r="K858" s="15"/>
      <c r="L858" s="201"/>
      <c r="M858" s="206"/>
      <c r="N858" s="207"/>
      <c r="O858" s="207"/>
      <c r="P858" s="207"/>
      <c r="Q858" s="207"/>
      <c r="R858" s="207"/>
      <c r="S858" s="207"/>
      <c r="T858" s="20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02" t="s">
        <v>163</v>
      </c>
      <c r="AU858" s="202" t="s">
        <v>86</v>
      </c>
      <c r="AV858" s="15" t="s">
        <v>150</v>
      </c>
      <c r="AW858" s="15" t="s">
        <v>32</v>
      </c>
      <c r="AX858" s="15" t="s">
        <v>76</v>
      </c>
      <c r="AY858" s="202" t="s">
        <v>149</v>
      </c>
    </row>
    <row r="859" s="16" customFormat="1">
      <c r="A859" s="16"/>
      <c r="B859" s="209"/>
      <c r="C859" s="16"/>
      <c r="D859" s="186" t="s">
        <v>163</v>
      </c>
      <c r="E859" s="210" t="s">
        <v>1</v>
      </c>
      <c r="F859" s="211" t="s">
        <v>171</v>
      </c>
      <c r="G859" s="16"/>
      <c r="H859" s="212">
        <v>2.3460000000000001</v>
      </c>
      <c r="I859" s="213"/>
      <c r="J859" s="16"/>
      <c r="K859" s="16"/>
      <c r="L859" s="209"/>
      <c r="M859" s="214"/>
      <c r="N859" s="215"/>
      <c r="O859" s="215"/>
      <c r="P859" s="215"/>
      <c r="Q859" s="215"/>
      <c r="R859" s="215"/>
      <c r="S859" s="215"/>
      <c r="T859" s="2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10" t="s">
        <v>163</v>
      </c>
      <c r="AU859" s="210" t="s">
        <v>86</v>
      </c>
      <c r="AV859" s="16" t="s">
        <v>157</v>
      </c>
      <c r="AW859" s="16" t="s">
        <v>32</v>
      </c>
      <c r="AX859" s="16" t="s">
        <v>84</v>
      </c>
      <c r="AY859" s="210" t="s">
        <v>149</v>
      </c>
    </row>
    <row r="860" s="2" customFormat="1" ht="33" customHeight="1">
      <c r="A860" s="38"/>
      <c r="B860" s="171"/>
      <c r="C860" s="172" t="s">
        <v>862</v>
      </c>
      <c r="D860" s="172" t="s">
        <v>152</v>
      </c>
      <c r="E860" s="173" t="s">
        <v>863</v>
      </c>
      <c r="F860" s="174" t="s">
        <v>864</v>
      </c>
      <c r="G860" s="175" t="s">
        <v>205</v>
      </c>
      <c r="H860" s="176">
        <v>195</v>
      </c>
      <c r="I860" s="177"/>
      <c r="J860" s="178">
        <f>ROUND(I860*H860,2)</f>
        <v>0</v>
      </c>
      <c r="K860" s="174" t="s">
        <v>156</v>
      </c>
      <c r="L860" s="39"/>
      <c r="M860" s="179" t="s">
        <v>1</v>
      </c>
      <c r="N860" s="180" t="s">
        <v>41</v>
      </c>
      <c r="O860" s="77"/>
      <c r="P860" s="181">
        <f>O860*H860</f>
        <v>0</v>
      </c>
      <c r="Q860" s="181">
        <v>0</v>
      </c>
      <c r="R860" s="181">
        <f>Q860*H860</f>
        <v>0</v>
      </c>
      <c r="S860" s="181">
        <v>0</v>
      </c>
      <c r="T860" s="18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183" t="s">
        <v>280</v>
      </c>
      <c r="AT860" s="183" t="s">
        <v>152</v>
      </c>
      <c r="AU860" s="183" t="s">
        <v>86</v>
      </c>
      <c r="AY860" s="19" t="s">
        <v>149</v>
      </c>
      <c r="BE860" s="184">
        <f>IF(N860="základní",J860,0)</f>
        <v>0</v>
      </c>
      <c r="BF860" s="184">
        <f>IF(N860="snížená",J860,0)</f>
        <v>0</v>
      </c>
      <c r="BG860" s="184">
        <f>IF(N860="zákl. přenesená",J860,0)</f>
        <v>0</v>
      </c>
      <c r="BH860" s="184">
        <f>IF(N860="sníž. přenesená",J860,0)</f>
        <v>0</v>
      </c>
      <c r="BI860" s="184">
        <f>IF(N860="nulová",J860,0)</f>
        <v>0</v>
      </c>
      <c r="BJ860" s="19" t="s">
        <v>84</v>
      </c>
      <c r="BK860" s="184">
        <f>ROUND(I860*H860,2)</f>
        <v>0</v>
      </c>
      <c r="BL860" s="19" t="s">
        <v>280</v>
      </c>
      <c r="BM860" s="183" t="s">
        <v>865</v>
      </c>
    </row>
    <row r="861" s="13" customFormat="1">
      <c r="A861" s="13"/>
      <c r="B861" s="185"/>
      <c r="C861" s="13"/>
      <c r="D861" s="186" t="s">
        <v>163</v>
      </c>
      <c r="E861" s="187" t="s">
        <v>1</v>
      </c>
      <c r="F861" s="188" t="s">
        <v>866</v>
      </c>
      <c r="G861" s="13"/>
      <c r="H861" s="187" t="s">
        <v>1</v>
      </c>
      <c r="I861" s="189"/>
      <c r="J861" s="13"/>
      <c r="K861" s="13"/>
      <c r="L861" s="185"/>
      <c r="M861" s="190"/>
      <c r="N861" s="191"/>
      <c r="O861" s="191"/>
      <c r="P861" s="191"/>
      <c r="Q861" s="191"/>
      <c r="R861" s="191"/>
      <c r="S861" s="191"/>
      <c r="T861" s="19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87" t="s">
        <v>163</v>
      </c>
      <c r="AU861" s="187" t="s">
        <v>86</v>
      </c>
      <c r="AV861" s="13" t="s">
        <v>84</v>
      </c>
      <c r="AW861" s="13" t="s">
        <v>32</v>
      </c>
      <c r="AX861" s="13" t="s">
        <v>76</v>
      </c>
      <c r="AY861" s="187" t="s">
        <v>149</v>
      </c>
    </row>
    <row r="862" s="14" customFormat="1">
      <c r="A862" s="14"/>
      <c r="B862" s="193"/>
      <c r="C862" s="14"/>
      <c r="D862" s="186" t="s">
        <v>163</v>
      </c>
      <c r="E862" s="194" t="s">
        <v>1</v>
      </c>
      <c r="F862" s="195" t="s">
        <v>867</v>
      </c>
      <c r="G862" s="14"/>
      <c r="H862" s="196">
        <v>195</v>
      </c>
      <c r="I862" s="197"/>
      <c r="J862" s="14"/>
      <c r="K862" s="14"/>
      <c r="L862" s="193"/>
      <c r="M862" s="198"/>
      <c r="N862" s="199"/>
      <c r="O862" s="199"/>
      <c r="P862" s="199"/>
      <c r="Q862" s="199"/>
      <c r="R862" s="199"/>
      <c r="S862" s="199"/>
      <c r="T862" s="20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194" t="s">
        <v>163</v>
      </c>
      <c r="AU862" s="194" t="s">
        <v>86</v>
      </c>
      <c r="AV862" s="14" t="s">
        <v>86</v>
      </c>
      <c r="AW862" s="14" t="s">
        <v>32</v>
      </c>
      <c r="AX862" s="14" t="s">
        <v>76</v>
      </c>
      <c r="AY862" s="194" t="s">
        <v>149</v>
      </c>
    </row>
    <row r="863" s="15" customFormat="1">
      <c r="A863" s="15"/>
      <c r="B863" s="201"/>
      <c r="C863" s="15"/>
      <c r="D863" s="186" t="s">
        <v>163</v>
      </c>
      <c r="E863" s="202" t="s">
        <v>1</v>
      </c>
      <c r="F863" s="203" t="s">
        <v>170</v>
      </c>
      <c r="G863" s="15"/>
      <c r="H863" s="204">
        <v>195</v>
      </c>
      <c r="I863" s="205"/>
      <c r="J863" s="15"/>
      <c r="K863" s="15"/>
      <c r="L863" s="201"/>
      <c r="M863" s="206"/>
      <c r="N863" s="207"/>
      <c r="O863" s="207"/>
      <c r="P863" s="207"/>
      <c r="Q863" s="207"/>
      <c r="R863" s="207"/>
      <c r="S863" s="207"/>
      <c r="T863" s="208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02" t="s">
        <v>163</v>
      </c>
      <c r="AU863" s="202" t="s">
        <v>86</v>
      </c>
      <c r="AV863" s="15" t="s">
        <v>150</v>
      </c>
      <c r="AW863" s="15" t="s">
        <v>32</v>
      </c>
      <c r="AX863" s="15" t="s">
        <v>76</v>
      </c>
      <c r="AY863" s="202" t="s">
        <v>149</v>
      </c>
    </row>
    <row r="864" s="16" customFormat="1">
      <c r="A864" s="16"/>
      <c r="B864" s="209"/>
      <c r="C864" s="16"/>
      <c r="D864" s="186" t="s">
        <v>163</v>
      </c>
      <c r="E864" s="210" t="s">
        <v>1</v>
      </c>
      <c r="F864" s="211" t="s">
        <v>171</v>
      </c>
      <c r="G864" s="16"/>
      <c r="H864" s="212">
        <v>195</v>
      </c>
      <c r="I864" s="213"/>
      <c r="J864" s="16"/>
      <c r="K864" s="16"/>
      <c r="L864" s="209"/>
      <c r="M864" s="214"/>
      <c r="N864" s="215"/>
      <c r="O864" s="215"/>
      <c r="P864" s="215"/>
      <c r="Q864" s="215"/>
      <c r="R864" s="215"/>
      <c r="S864" s="215"/>
      <c r="T864" s="2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10" t="s">
        <v>163</v>
      </c>
      <c r="AU864" s="210" t="s">
        <v>86</v>
      </c>
      <c r="AV864" s="16" t="s">
        <v>157</v>
      </c>
      <c r="AW864" s="16" t="s">
        <v>32</v>
      </c>
      <c r="AX864" s="16" t="s">
        <v>84</v>
      </c>
      <c r="AY864" s="210" t="s">
        <v>149</v>
      </c>
    </row>
    <row r="865" s="2" customFormat="1" ht="16.5" customHeight="1">
      <c r="A865" s="38"/>
      <c r="B865" s="171"/>
      <c r="C865" s="217" t="s">
        <v>868</v>
      </c>
      <c r="D865" s="217" t="s">
        <v>273</v>
      </c>
      <c r="E865" s="218" t="s">
        <v>869</v>
      </c>
      <c r="F865" s="219" t="s">
        <v>870</v>
      </c>
      <c r="G865" s="220" t="s">
        <v>161</v>
      </c>
      <c r="H865" s="221">
        <v>5.3630000000000004</v>
      </c>
      <c r="I865" s="222"/>
      <c r="J865" s="223">
        <f>ROUND(I865*H865,2)</f>
        <v>0</v>
      </c>
      <c r="K865" s="219" t="s">
        <v>156</v>
      </c>
      <c r="L865" s="224"/>
      <c r="M865" s="225" t="s">
        <v>1</v>
      </c>
      <c r="N865" s="226" t="s">
        <v>41</v>
      </c>
      <c r="O865" s="77"/>
      <c r="P865" s="181">
        <f>O865*H865</f>
        <v>0</v>
      </c>
      <c r="Q865" s="181">
        <v>0.55000000000000004</v>
      </c>
      <c r="R865" s="181">
        <f>Q865*H865</f>
        <v>2.9496500000000005</v>
      </c>
      <c r="S865" s="181">
        <v>0</v>
      </c>
      <c r="T865" s="18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83" t="s">
        <v>382</v>
      </c>
      <c r="AT865" s="183" t="s">
        <v>273</v>
      </c>
      <c r="AU865" s="183" t="s">
        <v>86</v>
      </c>
      <c r="AY865" s="19" t="s">
        <v>149</v>
      </c>
      <c r="BE865" s="184">
        <f>IF(N865="základní",J865,0)</f>
        <v>0</v>
      </c>
      <c r="BF865" s="184">
        <f>IF(N865="snížená",J865,0)</f>
        <v>0</v>
      </c>
      <c r="BG865" s="184">
        <f>IF(N865="zákl. přenesená",J865,0)</f>
        <v>0</v>
      </c>
      <c r="BH865" s="184">
        <f>IF(N865="sníž. přenesená",J865,0)</f>
        <v>0</v>
      </c>
      <c r="BI865" s="184">
        <f>IF(N865="nulová",J865,0)</f>
        <v>0</v>
      </c>
      <c r="BJ865" s="19" t="s">
        <v>84</v>
      </c>
      <c r="BK865" s="184">
        <f>ROUND(I865*H865,2)</f>
        <v>0</v>
      </c>
      <c r="BL865" s="19" t="s">
        <v>280</v>
      </c>
      <c r="BM865" s="183" t="s">
        <v>871</v>
      </c>
    </row>
    <row r="866" s="13" customFormat="1">
      <c r="A866" s="13"/>
      <c r="B866" s="185"/>
      <c r="C866" s="13"/>
      <c r="D866" s="186" t="s">
        <v>163</v>
      </c>
      <c r="E866" s="187" t="s">
        <v>1</v>
      </c>
      <c r="F866" s="188" t="s">
        <v>279</v>
      </c>
      <c r="G866" s="13"/>
      <c r="H866" s="187" t="s">
        <v>1</v>
      </c>
      <c r="I866" s="189"/>
      <c r="J866" s="13"/>
      <c r="K866" s="13"/>
      <c r="L866" s="185"/>
      <c r="M866" s="190"/>
      <c r="N866" s="191"/>
      <c r="O866" s="191"/>
      <c r="P866" s="191"/>
      <c r="Q866" s="191"/>
      <c r="R866" s="191"/>
      <c r="S866" s="191"/>
      <c r="T866" s="19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87" t="s">
        <v>163</v>
      </c>
      <c r="AU866" s="187" t="s">
        <v>86</v>
      </c>
      <c r="AV866" s="13" t="s">
        <v>84</v>
      </c>
      <c r="AW866" s="13" t="s">
        <v>32</v>
      </c>
      <c r="AX866" s="13" t="s">
        <v>76</v>
      </c>
      <c r="AY866" s="187" t="s">
        <v>149</v>
      </c>
    </row>
    <row r="867" s="14" customFormat="1">
      <c r="A867" s="14"/>
      <c r="B867" s="193"/>
      <c r="C867" s="14"/>
      <c r="D867" s="186" t="s">
        <v>163</v>
      </c>
      <c r="E867" s="194" t="s">
        <v>1</v>
      </c>
      <c r="F867" s="195" t="s">
        <v>872</v>
      </c>
      <c r="G867" s="14"/>
      <c r="H867" s="196">
        <v>5.3630000000000004</v>
      </c>
      <c r="I867" s="197"/>
      <c r="J867" s="14"/>
      <c r="K867" s="14"/>
      <c r="L867" s="193"/>
      <c r="M867" s="198"/>
      <c r="N867" s="199"/>
      <c r="O867" s="199"/>
      <c r="P867" s="199"/>
      <c r="Q867" s="199"/>
      <c r="R867" s="199"/>
      <c r="S867" s="199"/>
      <c r="T867" s="20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94" t="s">
        <v>163</v>
      </c>
      <c r="AU867" s="194" t="s">
        <v>86</v>
      </c>
      <c r="AV867" s="14" t="s">
        <v>86</v>
      </c>
      <c r="AW867" s="14" t="s">
        <v>32</v>
      </c>
      <c r="AX867" s="14" t="s">
        <v>76</v>
      </c>
      <c r="AY867" s="194" t="s">
        <v>149</v>
      </c>
    </row>
    <row r="868" s="15" customFormat="1">
      <c r="A868" s="15"/>
      <c r="B868" s="201"/>
      <c r="C868" s="15"/>
      <c r="D868" s="186" t="s">
        <v>163</v>
      </c>
      <c r="E868" s="202" t="s">
        <v>1</v>
      </c>
      <c r="F868" s="203" t="s">
        <v>170</v>
      </c>
      <c r="G868" s="15"/>
      <c r="H868" s="204">
        <v>5.3630000000000004</v>
      </c>
      <c r="I868" s="205"/>
      <c r="J868" s="15"/>
      <c r="K868" s="15"/>
      <c r="L868" s="201"/>
      <c r="M868" s="206"/>
      <c r="N868" s="207"/>
      <c r="O868" s="207"/>
      <c r="P868" s="207"/>
      <c r="Q868" s="207"/>
      <c r="R868" s="207"/>
      <c r="S868" s="207"/>
      <c r="T868" s="20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02" t="s">
        <v>163</v>
      </c>
      <c r="AU868" s="202" t="s">
        <v>86</v>
      </c>
      <c r="AV868" s="15" t="s">
        <v>150</v>
      </c>
      <c r="AW868" s="15" t="s">
        <v>32</v>
      </c>
      <c r="AX868" s="15" t="s">
        <v>76</v>
      </c>
      <c r="AY868" s="202" t="s">
        <v>149</v>
      </c>
    </row>
    <row r="869" s="16" customFormat="1">
      <c r="A869" s="16"/>
      <c r="B869" s="209"/>
      <c r="C869" s="16"/>
      <c r="D869" s="186" t="s">
        <v>163</v>
      </c>
      <c r="E869" s="210" t="s">
        <v>1</v>
      </c>
      <c r="F869" s="211" t="s">
        <v>171</v>
      </c>
      <c r="G869" s="16"/>
      <c r="H869" s="212">
        <v>5.3630000000000004</v>
      </c>
      <c r="I869" s="213"/>
      <c r="J869" s="16"/>
      <c r="K869" s="16"/>
      <c r="L869" s="209"/>
      <c r="M869" s="214"/>
      <c r="N869" s="215"/>
      <c r="O869" s="215"/>
      <c r="P869" s="215"/>
      <c r="Q869" s="215"/>
      <c r="R869" s="215"/>
      <c r="S869" s="215"/>
      <c r="T869" s="2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10" t="s">
        <v>163</v>
      </c>
      <c r="AU869" s="210" t="s">
        <v>86</v>
      </c>
      <c r="AV869" s="16" t="s">
        <v>157</v>
      </c>
      <c r="AW869" s="16" t="s">
        <v>32</v>
      </c>
      <c r="AX869" s="16" t="s">
        <v>84</v>
      </c>
      <c r="AY869" s="210" t="s">
        <v>149</v>
      </c>
    </row>
    <row r="870" s="2" customFormat="1" ht="16.5" customHeight="1">
      <c r="A870" s="38"/>
      <c r="B870" s="171"/>
      <c r="C870" s="172" t="s">
        <v>873</v>
      </c>
      <c r="D870" s="172" t="s">
        <v>152</v>
      </c>
      <c r="E870" s="173" t="s">
        <v>874</v>
      </c>
      <c r="F870" s="174" t="s">
        <v>875</v>
      </c>
      <c r="G870" s="175" t="s">
        <v>205</v>
      </c>
      <c r="H870" s="176">
        <v>195</v>
      </c>
      <c r="I870" s="177"/>
      <c r="J870" s="178">
        <f>ROUND(I870*H870,2)</f>
        <v>0</v>
      </c>
      <c r="K870" s="174" t="s">
        <v>156</v>
      </c>
      <c r="L870" s="39"/>
      <c r="M870" s="179" t="s">
        <v>1</v>
      </c>
      <c r="N870" s="180" t="s">
        <v>41</v>
      </c>
      <c r="O870" s="77"/>
      <c r="P870" s="181">
        <f>O870*H870</f>
        <v>0</v>
      </c>
      <c r="Q870" s="181">
        <v>0</v>
      </c>
      <c r="R870" s="181">
        <f>Q870*H870</f>
        <v>0</v>
      </c>
      <c r="S870" s="181">
        <v>0.014999999999999999</v>
      </c>
      <c r="T870" s="182">
        <f>S870*H870</f>
        <v>2.9249999999999998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183" t="s">
        <v>280</v>
      </c>
      <c r="AT870" s="183" t="s">
        <v>152</v>
      </c>
      <c r="AU870" s="183" t="s">
        <v>86</v>
      </c>
      <c r="AY870" s="19" t="s">
        <v>149</v>
      </c>
      <c r="BE870" s="184">
        <f>IF(N870="základní",J870,0)</f>
        <v>0</v>
      </c>
      <c r="BF870" s="184">
        <f>IF(N870="snížená",J870,0)</f>
        <v>0</v>
      </c>
      <c r="BG870" s="184">
        <f>IF(N870="zákl. přenesená",J870,0)</f>
        <v>0</v>
      </c>
      <c r="BH870" s="184">
        <f>IF(N870="sníž. přenesená",J870,0)</f>
        <v>0</v>
      </c>
      <c r="BI870" s="184">
        <f>IF(N870="nulová",J870,0)</f>
        <v>0</v>
      </c>
      <c r="BJ870" s="19" t="s">
        <v>84</v>
      </c>
      <c r="BK870" s="184">
        <f>ROUND(I870*H870,2)</f>
        <v>0</v>
      </c>
      <c r="BL870" s="19" t="s">
        <v>280</v>
      </c>
      <c r="BM870" s="183" t="s">
        <v>876</v>
      </c>
    </row>
    <row r="871" s="13" customFormat="1">
      <c r="A871" s="13"/>
      <c r="B871" s="185"/>
      <c r="C871" s="13"/>
      <c r="D871" s="186" t="s">
        <v>163</v>
      </c>
      <c r="E871" s="187" t="s">
        <v>1</v>
      </c>
      <c r="F871" s="188" t="s">
        <v>866</v>
      </c>
      <c r="G871" s="13"/>
      <c r="H871" s="187" t="s">
        <v>1</v>
      </c>
      <c r="I871" s="189"/>
      <c r="J871" s="13"/>
      <c r="K871" s="13"/>
      <c r="L871" s="185"/>
      <c r="M871" s="190"/>
      <c r="N871" s="191"/>
      <c r="O871" s="191"/>
      <c r="P871" s="191"/>
      <c r="Q871" s="191"/>
      <c r="R871" s="191"/>
      <c r="S871" s="191"/>
      <c r="T871" s="19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87" t="s">
        <v>163</v>
      </c>
      <c r="AU871" s="187" t="s">
        <v>86</v>
      </c>
      <c r="AV871" s="13" t="s">
        <v>84</v>
      </c>
      <c r="AW871" s="13" t="s">
        <v>32</v>
      </c>
      <c r="AX871" s="13" t="s">
        <v>76</v>
      </c>
      <c r="AY871" s="187" t="s">
        <v>149</v>
      </c>
    </row>
    <row r="872" s="14" customFormat="1">
      <c r="A872" s="14"/>
      <c r="B872" s="193"/>
      <c r="C872" s="14"/>
      <c r="D872" s="186" t="s">
        <v>163</v>
      </c>
      <c r="E872" s="194" t="s">
        <v>1</v>
      </c>
      <c r="F872" s="195" t="s">
        <v>867</v>
      </c>
      <c r="G872" s="14"/>
      <c r="H872" s="196">
        <v>195</v>
      </c>
      <c r="I872" s="197"/>
      <c r="J872" s="14"/>
      <c r="K872" s="14"/>
      <c r="L872" s="193"/>
      <c r="M872" s="198"/>
      <c r="N872" s="199"/>
      <c r="O872" s="199"/>
      <c r="P872" s="199"/>
      <c r="Q872" s="199"/>
      <c r="R872" s="199"/>
      <c r="S872" s="199"/>
      <c r="T872" s="20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94" t="s">
        <v>163</v>
      </c>
      <c r="AU872" s="194" t="s">
        <v>86</v>
      </c>
      <c r="AV872" s="14" t="s">
        <v>86</v>
      </c>
      <c r="AW872" s="14" t="s">
        <v>32</v>
      </c>
      <c r="AX872" s="14" t="s">
        <v>76</v>
      </c>
      <c r="AY872" s="194" t="s">
        <v>149</v>
      </c>
    </row>
    <row r="873" s="15" customFormat="1">
      <c r="A873" s="15"/>
      <c r="B873" s="201"/>
      <c r="C873" s="15"/>
      <c r="D873" s="186" t="s">
        <v>163</v>
      </c>
      <c r="E873" s="202" t="s">
        <v>1</v>
      </c>
      <c r="F873" s="203" t="s">
        <v>170</v>
      </c>
      <c r="G873" s="15"/>
      <c r="H873" s="204">
        <v>195</v>
      </c>
      <c r="I873" s="205"/>
      <c r="J873" s="15"/>
      <c r="K873" s="15"/>
      <c r="L873" s="201"/>
      <c r="M873" s="206"/>
      <c r="N873" s="207"/>
      <c r="O873" s="207"/>
      <c r="P873" s="207"/>
      <c r="Q873" s="207"/>
      <c r="R873" s="207"/>
      <c r="S873" s="207"/>
      <c r="T873" s="208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02" t="s">
        <v>163</v>
      </c>
      <c r="AU873" s="202" t="s">
        <v>86</v>
      </c>
      <c r="AV873" s="15" t="s">
        <v>150</v>
      </c>
      <c r="AW873" s="15" t="s">
        <v>32</v>
      </c>
      <c r="AX873" s="15" t="s">
        <v>76</v>
      </c>
      <c r="AY873" s="202" t="s">
        <v>149</v>
      </c>
    </row>
    <row r="874" s="16" customFormat="1">
      <c r="A874" s="16"/>
      <c r="B874" s="209"/>
      <c r="C874" s="16"/>
      <c r="D874" s="186" t="s">
        <v>163</v>
      </c>
      <c r="E874" s="210" t="s">
        <v>1</v>
      </c>
      <c r="F874" s="211" t="s">
        <v>171</v>
      </c>
      <c r="G874" s="16"/>
      <c r="H874" s="212">
        <v>195</v>
      </c>
      <c r="I874" s="213"/>
      <c r="J874" s="16"/>
      <c r="K874" s="16"/>
      <c r="L874" s="209"/>
      <c r="M874" s="214"/>
      <c r="N874" s="215"/>
      <c r="O874" s="215"/>
      <c r="P874" s="215"/>
      <c r="Q874" s="215"/>
      <c r="R874" s="215"/>
      <c r="S874" s="215"/>
      <c r="T874" s="2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10" t="s">
        <v>163</v>
      </c>
      <c r="AU874" s="210" t="s">
        <v>86</v>
      </c>
      <c r="AV874" s="16" t="s">
        <v>157</v>
      </c>
      <c r="AW874" s="16" t="s">
        <v>32</v>
      </c>
      <c r="AX874" s="16" t="s">
        <v>84</v>
      </c>
      <c r="AY874" s="210" t="s">
        <v>149</v>
      </c>
    </row>
    <row r="875" s="2" customFormat="1" ht="24.15" customHeight="1">
      <c r="A875" s="38"/>
      <c r="B875" s="171"/>
      <c r="C875" s="172" t="s">
        <v>877</v>
      </c>
      <c r="D875" s="172" t="s">
        <v>152</v>
      </c>
      <c r="E875" s="173" t="s">
        <v>878</v>
      </c>
      <c r="F875" s="174" t="s">
        <v>879</v>
      </c>
      <c r="G875" s="175" t="s">
        <v>161</v>
      </c>
      <c r="H875" s="176">
        <v>5.3630000000000004</v>
      </c>
      <c r="I875" s="177"/>
      <c r="J875" s="178">
        <f>ROUND(I875*H875,2)</f>
        <v>0</v>
      </c>
      <c r="K875" s="174" t="s">
        <v>156</v>
      </c>
      <c r="L875" s="39"/>
      <c r="M875" s="179" t="s">
        <v>1</v>
      </c>
      <c r="N875" s="180" t="s">
        <v>41</v>
      </c>
      <c r="O875" s="77"/>
      <c r="P875" s="181">
        <f>O875*H875</f>
        <v>0</v>
      </c>
      <c r="Q875" s="181">
        <v>0.023369999999999998</v>
      </c>
      <c r="R875" s="181">
        <f>Q875*H875</f>
        <v>0.12533331</v>
      </c>
      <c r="S875" s="181">
        <v>0</v>
      </c>
      <c r="T875" s="18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183" t="s">
        <v>280</v>
      </c>
      <c r="AT875" s="183" t="s">
        <v>152</v>
      </c>
      <c r="AU875" s="183" t="s">
        <v>86</v>
      </c>
      <c r="AY875" s="19" t="s">
        <v>149</v>
      </c>
      <c r="BE875" s="184">
        <f>IF(N875="základní",J875,0)</f>
        <v>0</v>
      </c>
      <c r="BF875" s="184">
        <f>IF(N875="snížená",J875,0)</f>
        <v>0</v>
      </c>
      <c r="BG875" s="184">
        <f>IF(N875="zákl. přenesená",J875,0)</f>
        <v>0</v>
      </c>
      <c r="BH875" s="184">
        <f>IF(N875="sníž. přenesená",J875,0)</f>
        <v>0</v>
      </c>
      <c r="BI875" s="184">
        <f>IF(N875="nulová",J875,0)</f>
        <v>0</v>
      </c>
      <c r="BJ875" s="19" t="s">
        <v>84</v>
      </c>
      <c r="BK875" s="184">
        <f>ROUND(I875*H875,2)</f>
        <v>0</v>
      </c>
      <c r="BL875" s="19" t="s">
        <v>280</v>
      </c>
      <c r="BM875" s="183" t="s">
        <v>880</v>
      </c>
    </row>
    <row r="876" s="13" customFormat="1">
      <c r="A876" s="13"/>
      <c r="B876" s="185"/>
      <c r="C876" s="13"/>
      <c r="D876" s="186" t="s">
        <v>163</v>
      </c>
      <c r="E876" s="187" t="s">
        <v>1</v>
      </c>
      <c r="F876" s="188" t="s">
        <v>881</v>
      </c>
      <c r="G876" s="13"/>
      <c r="H876" s="187" t="s">
        <v>1</v>
      </c>
      <c r="I876" s="189"/>
      <c r="J876" s="13"/>
      <c r="K876" s="13"/>
      <c r="L876" s="185"/>
      <c r="M876" s="190"/>
      <c r="N876" s="191"/>
      <c r="O876" s="191"/>
      <c r="P876" s="191"/>
      <c r="Q876" s="191"/>
      <c r="R876" s="191"/>
      <c r="S876" s="191"/>
      <c r="T876" s="19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87" t="s">
        <v>163</v>
      </c>
      <c r="AU876" s="187" t="s">
        <v>86</v>
      </c>
      <c r="AV876" s="13" t="s">
        <v>84</v>
      </c>
      <c r="AW876" s="13" t="s">
        <v>32</v>
      </c>
      <c r="AX876" s="13" t="s">
        <v>76</v>
      </c>
      <c r="AY876" s="187" t="s">
        <v>149</v>
      </c>
    </row>
    <row r="877" s="14" customFormat="1">
      <c r="A877" s="14"/>
      <c r="B877" s="193"/>
      <c r="C877" s="14"/>
      <c r="D877" s="186" t="s">
        <v>163</v>
      </c>
      <c r="E877" s="194" t="s">
        <v>1</v>
      </c>
      <c r="F877" s="195" t="s">
        <v>845</v>
      </c>
      <c r="G877" s="14"/>
      <c r="H877" s="196">
        <v>5.3630000000000004</v>
      </c>
      <c r="I877" s="197"/>
      <c r="J877" s="14"/>
      <c r="K877" s="14"/>
      <c r="L877" s="193"/>
      <c r="M877" s="198"/>
      <c r="N877" s="199"/>
      <c r="O877" s="199"/>
      <c r="P877" s="199"/>
      <c r="Q877" s="199"/>
      <c r="R877" s="199"/>
      <c r="S877" s="199"/>
      <c r="T877" s="20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94" t="s">
        <v>163</v>
      </c>
      <c r="AU877" s="194" t="s">
        <v>86</v>
      </c>
      <c r="AV877" s="14" t="s">
        <v>86</v>
      </c>
      <c r="AW877" s="14" t="s">
        <v>32</v>
      </c>
      <c r="AX877" s="14" t="s">
        <v>76</v>
      </c>
      <c r="AY877" s="194" t="s">
        <v>149</v>
      </c>
    </row>
    <row r="878" s="15" customFormat="1">
      <c r="A878" s="15"/>
      <c r="B878" s="201"/>
      <c r="C878" s="15"/>
      <c r="D878" s="186" t="s">
        <v>163</v>
      </c>
      <c r="E878" s="202" t="s">
        <v>1</v>
      </c>
      <c r="F878" s="203" t="s">
        <v>170</v>
      </c>
      <c r="G878" s="15"/>
      <c r="H878" s="204">
        <v>5.3630000000000004</v>
      </c>
      <c r="I878" s="205"/>
      <c r="J878" s="15"/>
      <c r="K878" s="15"/>
      <c r="L878" s="201"/>
      <c r="M878" s="206"/>
      <c r="N878" s="207"/>
      <c r="O878" s="207"/>
      <c r="P878" s="207"/>
      <c r="Q878" s="207"/>
      <c r="R878" s="207"/>
      <c r="S878" s="207"/>
      <c r="T878" s="208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02" t="s">
        <v>163</v>
      </c>
      <c r="AU878" s="202" t="s">
        <v>86</v>
      </c>
      <c r="AV878" s="15" t="s">
        <v>150</v>
      </c>
      <c r="AW878" s="15" t="s">
        <v>32</v>
      </c>
      <c r="AX878" s="15" t="s">
        <v>76</v>
      </c>
      <c r="AY878" s="202" t="s">
        <v>149</v>
      </c>
    </row>
    <row r="879" s="16" customFormat="1">
      <c r="A879" s="16"/>
      <c r="B879" s="209"/>
      <c r="C879" s="16"/>
      <c r="D879" s="186" t="s">
        <v>163</v>
      </c>
      <c r="E879" s="210" t="s">
        <v>1</v>
      </c>
      <c r="F879" s="211" t="s">
        <v>171</v>
      </c>
      <c r="G879" s="16"/>
      <c r="H879" s="212">
        <v>5.3630000000000004</v>
      </c>
      <c r="I879" s="213"/>
      <c r="J879" s="16"/>
      <c r="K879" s="16"/>
      <c r="L879" s="209"/>
      <c r="M879" s="214"/>
      <c r="N879" s="215"/>
      <c r="O879" s="215"/>
      <c r="P879" s="215"/>
      <c r="Q879" s="215"/>
      <c r="R879" s="215"/>
      <c r="S879" s="215"/>
      <c r="T879" s="2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10" t="s">
        <v>163</v>
      </c>
      <c r="AU879" s="210" t="s">
        <v>86</v>
      </c>
      <c r="AV879" s="16" t="s">
        <v>157</v>
      </c>
      <c r="AW879" s="16" t="s">
        <v>32</v>
      </c>
      <c r="AX879" s="16" t="s">
        <v>84</v>
      </c>
      <c r="AY879" s="210" t="s">
        <v>149</v>
      </c>
    </row>
    <row r="880" s="2" customFormat="1" ht="24.15" customHeight="1">
      <c r="A880" s="38"/>
      <c r="B880" s="171"/>
      <c r="C880" s="172" t="s">
        <v>882</v>
      </c>
      <c r="D880" s="172" t="s">
        <v>152</v>
      </c>
      <c r="E880" s="173" t="s">
        <v>883</v>
      </c>
      <c r="F880" s="174" t="s">
        <v>884</v>
      </c>
      <c r="G880" s="175" t="s">
        <v>205</v>
      </c>
      <c r="H880" s="176">
        <v>85.680000000000007</v>
      </c>
      <c r="I880" s="177"/>
      <c r="J880" s="178">
        <f>ROUND(I880*H880,2)</f>
        <v>0</v>
      </c>
      <c r="K880" s="174" t="s">
        <v>156</v>
      </c>
      <c r="L880" s="39"/>
      <c r="M880" s="179" t="s">
        <v>1</v>
      </c>
      <c r="N880" s="180" t="s">
        <v>41</v>
      </c>
      <c r="O880" s="77"/>
      <c r="P880" s="181">
        <f>O880*H880</f>
        <v>0</v>
      </c>
      <c r="Q880" s="181">
        <v>0.015709999999999998</v>
      </c>
      <c r="R880" s="181">
        <f>Q880*H880</f>
        <v>1.3460327999999999</v>
      </c>
      <c r="S880" s="181">
        <v>0</v>
      </c>
      <c r="T880" s="182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83" t="s">
        <v>280</v>
      </c>
      <c r="AT880" s="183" t="s">
        <v>152</v>
      </c>
      <c r="AU880" s="183" t="s">
        <v>86</v>
      </c>
      <c r="AY880" s="19" t="s">
        <v>149</v>
      </c>
      <c r="BE880" s="184">
        <f>IF(N880="základní",J880,0)</f>
        <v>0</v>
      </c>
      <c r="BF880" s="184">
        <f>IF(N880="snížená",J880,0)</f>
        <v>0</v>
      </c>
      <c r="BG880" s="184">
        <f>IF(N880="zákl. přenesená",J880,0)</f>
        <v>0</v>
      </c>
      <c r="BH880" s="184">
        <f>IF(N880="sníž. přenesená",J880,0)</f>
        <v>0</v>
      </c>
      <c r="BI880" s="184">
        <f>IF(N880="nulová",J880,0)</f>
        <v>0</v>
      </c>
      <c r="BJ880" s="19" t="s">
        <v>84</v>
      </c>
      <c r="BK880" s="184">
        <f>ROUND(I880*H880,2)</f>
        <v>0</v>
      </c>
      <c r="BL880" s="19" t="s">
        <v>280</v>
      </c>
      <c r="BM880" s="183" t="s">
        <v>885</v>
      </c>
    </row>
    <row r="881" s="13" customFormat="1">
      <c r="A881" s="13"/>
      <c r="B881" s="185"/>
      <c r="C881" s="13"/>
      <c r="D881" s="186" t="s">
        <v>163</v>
      </c>
      <c r="E881" s="187" t="s">
        <v>1</v>
      </c>
      <c r="F881" s="188" t="s">
        <v>886</v>
      </c>
      <c r="G881" s="13"/>
      <c r="H881" s="187" t="s">
        <v>1</v>
      </c>
      <c r="I881" s="189"/>
      <c r="J881" s="13"/>
      <c r="K881" s="13"/>
      <c r="L881" s="185"/>
      <c r="M881" s="190"/>
      <c r="N881" s="191"/>
      <c r="O881" s="191"/>
      <c r="P881" s="191"/>
      <c r="Q881" s="191"/>
      <c r="R881" s="191"/>
      <c r="S881" s="191"/>
      <c r="T881" s="19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87" t="s">
        <v>163</v>
      </c>
      <c r="AU881" s="187" t="s">
        <v>86</v>
      </c>
      <c r="AV881" s="13" t="s">
        <v>84</v>
      </c>
      <c r="AW881" s="13" t="s">
        <v>32</v>
      </c>
      <c r="AX881" s="13" t="s">
        <v>76</v>
      </c>
      <c r="AY881" s="187" t="s">
        <v>149</v>
      </c>
    </row>
    <row r="882" s="14" customFormat="1">
      <c r="A882" s="14"/>
      <c r="B882" s="193"/>
      <c r="C882" s="14"/>
      <c r="D882" s="186" t="s">
        <v>163</v>
      </c>
      <c r="E882" s="194" t="s">
        <v>1</v>
      </c>
      <c r="F882" s="195" t="s">
        <v>887</v>
      </c>
      <c r="G882" s="14"/>
      <c r="H882" s="196">
        <v>42.840000000000003</v>
      </c>
      <c r="I882" s="197"/>
      <c r="J882" s="14"/>
      <c r="K882" s="14"/>
      <c r="L882" s="193"/>
      <c r="M882" s="198"/>
      <c r="N882" s="199"/>
      <c r="O882" s="199"/>
      <c r="P882" s="199"/>
      <c r="Q882" s="199"/>
      <c r="R882" s="199"/>
      <c r="S882" s="199"/>
      <c r="T882" s="20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194" t="s">
        <v>163</v>
      </c>
      <c r="AU882" s="194" t="s">
        <v>86</v>
      </c>
      <c r="AV882" s="14" t="s">
        <v>86</v>
      </c>
      <c r="AW882" s="14" t="s">
        <v>32</v>
      </c>
      <c r="AX882" s="14" t="s">
        <v>76</v>
      </c>
      <c r="AY882" s="194" t="s">
        <v>149</v>
      </c>
    </row>
    <row r="883" s="14" customFormat="1">
      <c r="A883" s="14"/>
      <c r="B883" s="193"/>
      <c r="C883" s="14"/>
      <c r="D883" s="186" t="s">
        <v>163</v>
      </c>
      <c r="E883" s="194" t="s">
        <v>1</v>
      </c>
      <c r="F883" s="195" t="s">
        <v>887</v>
      </c>
      <c r="G883" s="14"/>
      <c r="H883" s="196">
        <v>42.840000000000003</v>
      </c>
      <c r="I883" s="197"/>
      <c r="J883" s="14"/>
      <c r="K883" s="14"/>
      <c r="L883" s="193"/>
      <c r="M883" s="198"/>
      <c r="N883" s="199"/>
      <c r="O883" s="199"/>
      <c r="P883" s="199"/>
      <c r="Q883" s="199"/>
      <c r="R883" s="199"/>
      <c r="S883" s="199"/>
      <c r="T883" s="20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194" t="s">
        <v>163</v>
      </c>
      <c r="AU883" s="194" t="s">
        <v>86</v>
      </c>
      <c r="AV883" s="14" t="s">
        <v>86</v>
      </c>
      <c r="AW883" s="14" t="s">
        <v>32</v>
      </c>
      <c r="AX883" s="14" t="s">
        <v>76</v>
      </c>
      <c r="AY883" s="194" t="s">
        <v>149</v>
      </c>
    </row>
    <row r="884" s="15" customFormat="1">
      <c r="A884" s="15"/>
      <c r="B884" s="201"/>
      <c r="C884" s="15"/>
      <c r="D884" s="186" t="s">
        <v>163</v>
      </c>
      <c r="E884" s="202" t="s">
        <v>1</v>
      </c>
      <c r="F884" s="203" t="s">
        <v>170</v>
      </c>
      <c r="G884" s="15"/>
      <c r="H884" s="204">
        <v>85.680000000000007</v>
      </c>
      <c r="I884" s="205"/>
      <c r="J884" s="15"/>
      <c r="K884" s="15"/>
      <c r="L884" s="201"/>
      <c r="M884" s="206"/>
      <c r="N884" s="207"/>
      <c r="O884" s="207"/>
      <c r="P884" s="207"/>
      <c r="Q884" s="207"/>
      <c r="R884" s="207"/>
      <c r="S884" s="207"/>
      <c r="T884" s="208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02" t="s">
        <v>163</v>
      </c>
      <c r="AU884" s="202" t="s">
        <v>86</v>
      </c>
      <c r="AV884" s="15" t="s">
        <v>150</v>
      </c>
      <c r="AW884" s="15" t="s">
        <v>32</v>
      </c>
      <c r="AX884" s="15" t="s">
        <v>76</v>
      </c>
      <c r="AY884" s="202" t="s">
        <v>149</v>
      </c>
    </row>
    <row r="885" s="16" customFormat="1">
      <c r="A885" s="16"/>
      <c r="B885" s="209"/>
      <c r="C885" s="16"/>
      <c r="D885" s="186" t="s">
        <v>163</v>
      </c>
      <c r="E885" s="210" t="s">
        <v>1</v>
      </c>
      <c r="F885" s="211" t="s">
        <v>171</v>
      </c>
      <c r="G885" s="16"/>
      <c r="H885" s="212">
        <v>85.680000000000007</v>
      </c>
      <c r="I885" s="213"/>
      <c r="J885" s="16"/>
      <c r="K885" s="16"/>
      <c r="L885" s="209"/>
      <c r="M885" s="214"/>
      <c r="N885" s="215"/>
      <c r="O885" s="215"/>
      <c r="P885" s="215"/>
      <c r="Q885" s="215"/>
      <c r="R885" s="215"/>
      <c r="S885" s="215"/>
      <c r="T885" s="2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10" t="s">
        <v>163</v>
      </c>
      <c r="AU885" s="210" t="s">
        <v>86</v>
      </c>
      <c r="AV885" s="16" t="s">
        <v>157</v>
      </c>
      <c r="AW885" s="16" t="s">
        <v>32</v>
      </c>
      <c r="AX885" s="16" t="s">
        <v>84</v>
      </c>
      <c r="AY885" s="210" t="s">
        <v>149</v>
      </c>
    </row>
    <row r="886" s="2" customFormat="1" ht="24.15" customHeight="1">
      <c r="A886" s="38"/>
      <c r="B886" s="171"/>
      <c r="C886" s="172" t="s">
        <v>888</v>
      </c>
      <c r="D886" s="172" t="s">
        <v>152</v>
      </c>
      <c r="E886" s="173" t="s">
        <v>889</v>
      </c>
      <c r="F886" s="174" t="s">
        <v>890</v>
      </c>
      <c r="G886" s="175" t="s">
        <v>205</v>
      </c>
      <c r="H886" s="176">
        <v>106</v>
      </c>
      <c r="I886" s="177"/>
      <c r="J886" s="178">
        <f>ROUND(I886*H886,2)</f>
        <v>0</v>
      </c>
      <c r="K886" s="174" t="s">
        <v>156</v>
      </c>
      <c r="L886" s="39"/>
      <c r="M886" s="179" t="s">
        <v>1</v>
      </c>
      <c r="N886" s="180" t="s">
        <v>41</v>
      </c>
      <c r="O886" s="77"/>
      <c r="P886" s="181">
        <f>O886*H886</f>
        <v>0</v>
      </c>
      <c r="Q886" s="181">
        <v>0</v>
      </c>
      <c r="R886" s="181">
        <f>Q886*H886</f>
        <v>0</v>
      </c>
      <c r="S886" s="181">
        <v>0.024</v>
      </c>
      <c r="T886" s="182">
        <f>S886*H886</f>
        <v>2.544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183" t="s">
        <v>280</v>
      </c>
      <c r="AT886" s="183" t="s">
        <v>152</v>
      </c>
      <c r="AU886" s="183" t="s">
        <v>86</v>
      </c>
      <c r="AY886" s="19" t="s">
        <v>149</v>
      </c>
      <c r="BE886" s="184">
        <f>IF(N886="základní",J886,0)</f>
        <v>0</v>
      </c>
      <c r="BF886" s="184">
        <f>IF(N886="snížená",J886,0)</f>
        <v>0</v>
      </c>
      <c r="BG886" s="184">
        <f>IF(N886="zákl. přenesená",J886,0)</f>
        <v>0</v>
      </c>
      <c r="BH886" s="184">
        <f>IF(N886="sníž. přenesená",J886,0)</f>
        <v>0</v>
      </c>
      <c r="BI886" s="184">
        <f>IF(N886="nulová",J886,0)</f>
        <v>0</v>
      </c>
      <c r="BJ886" s="19" t="s">
        <v>84</v>
      </c>
      <c r="BK886" s="184">
        <f>ROUND(I886*H886,2)</f>
        <v>0</v>
      </c>
      <c r="BL886" s="19" t="s">
        <v>280</v>
      </c>
      <c r="BM886" s="183" t="s">
        <v>891</v>
      </c>
    </row>
    <row r="887" s="13" customFormat="1">
      <c r="A887" s="13"/>
      <c r="B887" s="185"/>
      <c r="C887" s="13"/>
      <c r="D887" s="186" t="s">
        <v>163</v>
      </c>
      <c r="E887" s="187" t="s">
        <v>1</v>
      </c>
      <c r="F887" s="188" t="s">
        <v>660</v>
      </c>
      <c r="G887" s="13"/>
      <c r="H887" s="187" t="s">
        <v>1</v>
      </c>
      <c r="I887" s="189"/>
      <c r="J887" s="13"/>
      <c r="K887" s="13"/>
      <c r="L887" s="185"/>
      <c r="M887" s="190"/>
      <c r="N887" s="191"/>
      <c r="O887" s="191"/>
      <c r="P887" s="191"/>
      <c r="Q887" s="191"/>
      <c r="R887" s="191"/>
      <c r="S887" s="191"/>
      <c r="T887" s="19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87" t="s">
        <v>163</v>
      </c>
      <c r="AU887" s="187" t="s">
        <v>86</v>
      </c>
      <c r="AV887" s="13" t="s">
        <v>84</v>
      </c>
      <c r="AW887" s="13" t="s">
        <v>32</v>
      </c>
      <c r="AX887" s="13" t="s">
        <v>76</v>
      </c>
      <c r="AY887" s="187" t="s">
        <v>149</v>
      </c>
    </row>
    <row r="888" s="14" customFormat="1">
      <c r="A888" s="14"/>
      <c r="B888" s="193"/>
      <c r="C888" s="14"/>
      <c r="D888" s="186" t="s">
        <v>163</v>
      </c>
      <c r="E888" s="194" t="s">
        <v>1</v>
      </c>
      <c r="F888" s="195" t="s">
        <v>892</v>
      </c>
      <c r="G888" s="14"/>
      <c r="H888" s="196">
        <v>90</v>
      </c>
      <c r="I888" s="197"/>
      <c r="J888" s="14"/>
      <c r="K888" s="14"/>
      <c r="L888" s="193"/>
      <c r="M888" s="198"/>
      <c r="N888" s="199"/>
      <c r="O888" s="199"/>
      <c r="P888" s="199"/>
      <c r="Q888" s="199"/>
      <c r="R888" s="199"/>
      <c r="S888" s="199"/>
      <c r="T888" s="20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94" t="s">
        <v>163</v>
      </c>
      <c r="AU888" s="194" t="s">
        <v>86</v>
      </c>
      <c r="AV888" s="14" t="s">
        <v>86</v>
      </c>
      <c r="AW888" s="14" t="s">
        <v>32</v>
      </c>
      <c r="AX888" s="14" t="s">
        <v>76</v>
      </c>
      <c r="AY888" s="194" t="s">
        <v>149</v>
      </c>
    </row>
    <row r="889" s="14" customFormat="1">
      <c r="A889" s="14"/>
      <c r="B889" s="193"/>
      <c r="C889" s="14"/>
      <c r="D889" s="186" t="s">
        <v>163</v>
      </c>
      <c r="E889" s="194" t="s">
        <v>1</v>
      </c>
      <c r="F889" s="195" t="s">
        <v>893</v>
      </c>
      <c r="G889" s="14"/>
      <c r="H889" s="196">
        <v>16</v>
      </c>
      <c r="I889" s="197"/>
      <c r="J889" s="14"/>
      <c r="K889" s="14"/>
      <c r="L889" s="193"/>
      <c r="M889" s="198"/>
      <c r="N889" s="199"/>
      <c r="O889" s="199"/>
      <c r="P889" s="199"/>
      <c r="Q889" s="199"/>
      <c r="R889" s="199"/>
      <c r="S889" s="199"/>
      <c r="T889" s="20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94" t="s">
        <v>163</v>
      </c>
      <c r="AU889" s="194" t="s">
        <v>86</v>
      </c>
      <c r="AV889" s="14" t="s">
        <v>86</v>
      </c>
      <c r="AW889" s="14" t="s">
        <v>32</v>
      </c>
      <c r="AX889" s="14" t="s">
        <v>76</v>
      </c>
      <c r="AY889" s="194" t="s">
        <v>149</v>
      </c>
    </row>
    <row r="890" s="15" customFormat="1">
      <c r="A890" s="15"/>
      <c r="B890" s="201"/>
      <c r="C890" s="15"/>
      <c r="D890" s="186" t="s">
        <v>163</v>
      </c>
      <c r="E890" s="202" t="s">
        <v>1</v>
      </c>
      <c r="F890" s="203" t="s">
        <v>170</v>
      </c>
      <c r="G890" s="15"/>
      <c r="H890" s="204">
        <v>106</v>
      </c>
      <c r="I890" s="205"/>
      <c r="J890" s="15"/>
      <c r="K890" s="15"/>
      <c r="L890" s="201"/>
      <c r="M890" s="206"/>
      <c r="N890" s="207"/>
      <c r="O890" s="207"/>
      <c r="P890" s="207"/>
      <c r="Q890" s="207"/>
      <c r="R890" s="207"/>
      <c r="S890" s="207"/>
      <c r="T890" s="20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02" t="s">
        <v>163</v>
      </c>
      <c r="AU890" s="202" t="s">
        <v>86</v>
      </c>
      <c r="AV890" s="15" t="s">
        <v>150</v>
      </c>
      <c r="AW890" s="15" t="s">
        <v>32</v>
      </c>
      <c r="AX890" s="15" t="s">
        <v>76</v>
      </c>
      <c r="AY890" s="202" t="s">
        <v>149</v>
      </c>
    </row>
    <row r="891" s="16" customFormat="1">
      <c r="A891" s="16"/>
      <c r="B891" s="209"/>
      <c r="C891" s="16"/>
      <c r="D891" s="186" t="s">
        <v>163</v>
      </c>
      <c r="E891" s="210" t="s">
        <v>1</v>
      </c>
      <c r="F891" s="211" t="s">
        <v>171</v>
      </c>
      <c r="G891" s="16"/>
      <c r="H891" s="212">
        <v>106</v>
      </c>
      <c r="I891" s="213"/>
      <c r="J891" s="16"/>
      <c r="K891" s="16"/>
      <c r="L891" s="209"/>
      <c r="M891" s="214"/>
      <c r="N891" s="215"/>
      <c r="O891" s="215"/>
      <c r="P891" s="215"/>
      <c r="Q891" s="215"/>
      <c r="R891" s="215"/>
      <c r="S891" s="215"/>
      <c r="T891" s="2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10" t="s">
        <v>163</v>
      </c>
      <c r="AU891" s="210" t="s">
        <v>86</v>
      </c>
      <c r="AV891" s="16" t="s">
        <v>157</v>
      </c>
      <c r="AW891" s="16" t="s">
        <v>32</v>
      </c>
      <c r="AX891" s="16" t="s">
        <v>84</v>
      </c>
      <c r="AY891" s="210" t="s">
        <v>149</v>
      </c>
    </row>
    <row r="892" s="2" customFormat="1" ht="24.15" customHeight="1">
      <c r="A892" s="38"/>
      <c r="B892" s="171"/>
      <c r="C892" s="172" t="s">
        <v>894</v>
      </c>
      <c r="D892" s="172" t="s">
        <v>152</v>
      </c>
      <c r="E892" s="173" t="s">
        <v>895</v>
      </c>
      <c r="F892" s="174" t="s">
        <v>896</v>
      </c>
      <c r="G892" s="175" t="s">
        <v>205</v>
      </c>
      <c r="H892" s="176">
        <v>106</v>
      </c>
      <c r="I892" s="177"/>
      <c r="J892" s="178">
        <f>ROUND(I892*H892,2)</f>
        <v>0</v>
      </c>
      <c r="K892" s="174" t="s">
        <v>156</v>
      </c>
      <c r="L892" s="39"/>
      <c r="M892" s="179" t="s">
        <v>1</v>
      </c>
      <c r="N892" s="180" t="s">
        <v>41</v>
      </c>
      <c r="O892" s="77"/>
      <c r="P892" s="181">
        <f>O892*H892</f>
        <v>0</v>
      </c>
      <c r="Q892" s="181">
        <v>0</v>
      </c>
      <c r="R892" s="181">
        <f>Q892*H892</f>
        <v>0</v>
      </c>
      <c r="S892" s="181">
        <v>0.029999999999999999</v>
      </c>
      <c r="T892" s="182">
        <f>S892*H892</f>
        <v>3.1799999999999997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183" t="s">
        <v>280</v>
      </c>
      <c r="AT892" s="183" t="s">
        <v>152</v>
      </c>
      <c r="AU892" s="183" t="s">
        <v>86</v>
      </c>
      <c r="AY892" s="19" t="s">
        <v>149</v>
      </c>
      <c r="BE892" s="184">
        <f>IF(N892="základní",J892,0)</f>
        <v>0</v>
      </c>
      <c r="BF892" s="184">
        <f>IF(N892="snížená",J892,0)</f>
        <v>0</v>
      </c>
      <c r="BG892" s="184">
        <f>IF(N892="zákl. přenesená",J892,0)</f>
        <v>0</v>
      </c>
      <c r="BH892" s="184">
        <f>IF(N892="sníž. přenesená",J892,0)</f>
        <v>0</v>
      </c>
      <c r="BI892" s="184">
        <f>IF(N892="nulová",J892,0)</f>
        <v>0</v>
      </c>
      <c r="BJ892" s="19" t="s">
        <v>84</v>
      </c>
      <c r="BK892" s="184">
        <f>ROUND(I892*H892,2)</f>
        <v>0</v>
      </c>
      <c r="BL892" s="19" t="s">
        <v>280</v>
      </c>
      <c r="BM892" s="183" t="s">
        <v>897</v>
      </c>
    </row>
    <row r="893" s="2" customFormat="1" ht="24.15" customHeight="1">
      <c r="A893" s="38"/>
      <c r="B893" s="171"/>
      <c r="C893" s="172" t="s">
        <v>898</v>
      </c>
      <c r="D893" s="172" t="s">
        <v>152</v>
      </c>
      <c r="E893" s="173" t="s">
        <v>899</v>
      </c>
      <c r="F893" s="174" t="s">
        <v>900</v>
      </c>
      <c r="G893" s="175" t="s">
        <v>205</v>
      </c>
      <c r="H893" s="176">
        <v>85.680000000000007</v>
      </c>
      <c r="I893" s="177"/>
      <c r="J893" s="178">
        <f>ROUND(I893*H893,2)</f>
        <v>0</v>
      </c>
      <c r="K893" s="174" t="s">
        <v>156</v>
      </c>
      <c r="L893" s="39"/>
      <c r="M893" s="179" t="s">
        <v>1</v>
      </c>
      <c r="N893" s="180" t="s">
        <v>41</v>
      </c>
      <c r="O893" s="77"/>
      <c r="P893" s="181">
        <f>O893*H893</f>
        <v>0</v>
      </c>
      <c r="Q893" s="181">
        <v>0.00018000000000000001</v>
      </c>
      <c r="R893" s="181">
        <f>Q893*H893</f>
        <v>0.015422400000000003</v>
      </c>
      <c r="S893" s="181">
        <v>0</v>
      </c>
      <c r="T893" s="18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83" t="s">
        <v>280</v>
      </c>
      <c r="AT893" s="183" t="s">
        <v>152</v>
      </c>
      <c r="AU893" s="183" t="s">
        <v>86</v>
      </c>
      <c r="AY893" s="19" t="s">
        <v>149</v>
      </c>
      <c r="BE893" s="184">
        <f>IF(N893="základní",J893,0)</f>
        <v>0</v>
      </c>
      <c r="BF893" s="184">
        <f>IF(N893="snížená",J893,0)</f>
        <v>0</v>
      </c>
      <c r="BG893" s="184">
        <f>IF(N893="zákl. přenesená",J893,0)</f>
        <v>0</v>
      </c>
      <c r="BH893" s="184">
        <f>IF(N893="sníž. přenesená",J893,0)</f>
        <v>0</v>
      </c>
      <c r="BI893" s="184">
        <f>IF(N893="nulová",J893,0)</f>
        <v>0</v>
      </c>
      <c r="BJ893" s="19" t="s">
        <v>84</v>
      </c>
      <c r="BK893" s="184">
        <f>ROUND(I893*H893,2)</f>
        <v>0</v>
      </c>
      <c r="BL893" s="19" t="s">
        <v>280</v>
      </c>
      <c r="BM893" s="183" t="s">
        <v>901</v>
      </c>
    </row>
    <row r="894" s="2" customFormat="1" ht="24.15" customHeight="1">
      <c r="A894" s="38"/>
      <c r="B894" s="171"/>
      <c r="C894" s="172" t="s">
        <v>902</v>
      </c>
      <c r="D894" s="172" t="s">
        <v>152</v>
      </c>
      <c r="E894" s="173" t="s">
        <v>903</v>
      </c>
      <c r="F894" s="174" t="s">
        <v>904</v>
      </c>
      <c r="G894" s="175" t="s">
        <v>227</v>
      </c>
      <c r="H894" s="176">
        <v>125</v>
      </c>
      <c r="I894" s="177"/>
      <c r="J894" s="178">
        <f>ROUND(I894*H894,2)</f>
        <v>0</v>
      </c>
      <c r="K894" s="174" t="s">
        <v>156</v>
      </c>
      <c r="L894" s="39"/>
      <c r="M894" s="179" t="s">
        <v>1</v>
      </c>
      <c r="N894" s="180" t="s">
        <v>41</v>
      </c>
      <c r="O894" s="77"/>
      <c r="P894" s="181">
        <f>O894*H894</f>
        <v>0</v>
      </c>
      <c r="Q894" s="181">
        <v>0</v>
      </c>
      <c r="R894" s="181">
        <f>Q894*H894</f>
        <v>0</v>
      </c>
      <c r="S894" s="181">
        <v>0.025000000000000001</v>
      </c>
      <c r="T894" s="182">
        <f>S894*H894</f>
        <v>3.125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183" t="s">
        <v>280</v>
      </c>
      <c r="AT894" s="183" t="s">
        <v>152</v>
      </c>
      <c r="AU894" s="183" t="s">
        <v>86</v>
      </c>
      <c r="AY894" s="19" t="s">
        <v>149</v>
      </c>
      <c r="BE894" s="184">
        <f>IF(N894="základní",J894,0)</f>
        <v>0</v>
      </c>
      <c r="BF894" s="184">
        <f>IF(N894="snížená",J894,0)</f>
        <v>0</v>
      </c>
      <c r="BG894" s="184">
        <f>IF(N894="zákl. přenesená",J894,0)</f>
        <v>0</v>
      </c>
      <c r="BH894" s="184">
        <f>IF(N894="sníž. přenesená",J894,0)</f>
        <v>0</v>
      </c>
      <c r="BI894" s="184">
        <f>IF(N894="nulová",J894,0)</f>
        <v>0</v>
      </c>
      <c r="BJ894" s="19" t="s">
        <v>84</v>
      </c>
      <c r="BK894" s="184">
        <f>ROUND(I894*H894,2)</f>
        <v>0</v>
      </c>
      <c r="BL894" s="19" t="s">
        <v>280</v>
      </c>
      <c r="BM894" s="183" t="s">
        <v>905</v>
      </c>
    </row>
    <row r="895" s="13" customFormat="1">
      <c r="A895" s="13"/>
      <c r="B895" s="185"/>
      <c r="C895" s="13"/>
      <c r="D895" s="186" t="s">
        <v>163</v>
      </c>
      <c r="E895" s="187" t="s">
        <v>1</v>
      </c>
      <c r="F895" s="188" t="s">
        <v>906</v>
      </c>
      <c r="G895" s="13"/>
      <c r="H895" s="187" t="s">
        <v>1</v>
      </c>
      <c r="I895" s="189"/>
      <c r="J895" s="13"/>
      <c r="K895" s="13"/>
      <c r="L895" s="185"/>
      <c r="M895" s="190"/>
      <c r="N895" s="191"/>
      <c r="O895" s="191"/>
      <c r="P895" s="191"/>
      <c r="Q895" s="191"/>
      <c r="R895" s="191"/>
      <c r="S895" s="191"/>
      <c r="T895" s="19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87" t="s">
        <v>163</v>
      </c>
      <c r="AU895" s="187" t="s">
        <v>86</v>
      </c>
      <c r="AV895" s="13" t="s">
        <v>84</v>
      </c>
      <c r="AW895" s="13" t="s">
        <v>32</v>
      </c>
      <c r="AX895" s="13" t="s">
        <v>76</v>
      </c>
      <c r="AY895" s="187" t="s">
        <v>149</v>
      </c>
    </row>
    <row r="896" s="14" customFormat="1">
      <c r="A896" s="14"/>
      <c r="B896" s="193"/>
      <c r="C896" s="14"/>
      <c r="D896" s="186" t="s">
        <v>163</v>
      </c>
      <c r="E896" s="194" t="s">
        <v>1</v>
      </c>
      <c r="F896" s="195" t="s">
        <v>907</v>
      </c>
      <c r="G896" s="14"/>
      <c r="H896" s="196">
        <v>100</v>
      </c>
      <c r="I896" s="197"/>
      <c r="J896" s="14"/>
      <c r="K896" s="14"/>
      <c r="L896" s="193"/>
      <c r="M896" s="198"/>
      <c r="N896" s="199"/>
      <c r="O896" s="199"/>
      <c r="P896" s="199"/>
      <c r="Q896" s="199"/>
      <c r="R896" s="199"/>
      <c r="S896" s="199"/>
      <c r="T896" s="20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194" t="s">
        <v>163</v>
      </c>
      <c r="AU896" s="194" t="s">
        <v>86</v>
      </c>
      <c r="AV896" s="14" t="s">
        <v>86</v>
      </c>
      <c r="AW896" s="14" t="s">
        <v>32</v>
      </c>
      <c r="AX896" s="14" t="s">
        <v>76</v>
      </c>
      <c r="AY896" s="194" t="s">
        <v>149</v>
      </c>
    </row>
    <row r="897" s="14" customFormat="1">
      <c r="A897" s="14"/>
      <c r="B897" s="193"/>
      <c r="C897" s="14"/>
      <c r="D897" s="186" t="s">
        <v>163</v>
      </c>
      <c r="E897" s="194" t="s">
        <v>1</v>
      </c>
      <c r="F897" s="195" t="s">
        <v>908</v>
      </c>
      <c r="G897" s="14"/>
      <c r="H897" s="196">
        <v>25</v>
      </c>
      <c r="I897" s="197"/>
      <c r="J897" s="14"/>
      <c r="K897" s="14"/>
      <c r="L897" s="193"/>
      <c r="M897" s="198"/>
      <c r="N897" s="199"/>
      <c r="O897" s="199"/>
      <c r="P897" s="199"/>
      <c r="Q897" s="199"/>
      <c r="R897" s="199"/>
      <c r="S897" s="199"/>
      <c r="T897" s="20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194" t="s">
        <v>163</v>
      </c>
      <c r="AU897" s="194" t="s">
        <v>86</v>
      </c>
      <c r="AV897" s="14" t="s">
        <v>86</v>
      </c>
      <c r="AW897" s="14" t="s">
        <v>32</v>
      </c>
      <c r="AX897" s="14" t="s">
        <v>76</v>
      </c>
      <c r="AY897" s="194" t="s">
        <v>149</v>
      </c>
    </row>
    <row r="898" s="15" customFormat="1">
      <c r="A898" s="15"/>
      <c r="B898" s="201"/>
      <c r="C898" s="15"/>
      <c r="D898" s="186" t="s">
        <v>163</v>
      </c>
      <c r="E898" s="202" t="s">
        <v>1</v>
      </c>
      <c r="F898" s="203" t="s">
        <v>170</v>
      </c>
      <c r="G898" s="15"/>
      <c r="H898" s="204">
        <v>125</v>
      </c>
      <c r="I898" s="205"/>
      <c r="J898" s="15"/>
      <c r="K898" s="15"/>
      <c r="L898" s="201"/>
      <c r="M898" s="206"/>
      <c r="N898" s="207"/>
      <c r="O898" s="207"/>
      <c r="P898" s="207"/>
      <c r="Q898" s="207"/>
      <c r="R898" s="207"/>
      <c r="S898" s="207"/>
      <c r="T898" s="20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02" t="s">
        <v>163</v>
      </c>
      <c r="AU898" s="202" t="s">
        <v>86</v>
      </c>
      <c r="AV898" s="15" t="s">
        <v>150</v>
      </c>
      <c r="AW898" s="15" t="s">
        <v>32</v>
      </c>
      <c r="AX898" s="15" t="s">
        <v>76</v>
      </c>
      <c r="AY898" s="202" t="s">
        <v>149</v>
      </c>
    </row>
    <row r="899" s="16" customFormat="1">
      <c r="A899" s="16"/>
      <c r="B899" s="209"/>
      <c r="C899" s="16"/>
      <c r="D899" s="186" t="s">
        <v>163</v>
      </c>
      <c r="E899" s="210" t="s">
        <v>1</v>
      </c>
      <c r="F899" s="211" t="s">
        <v>171</v>
      </c>
      <c r="G899" s="16"/>
      <c r="H899" s="212">
        <v>125</v>
      </c>
      <c r="I899" s="213"/>
      <c r="J899" s="16"/>
      <c r="K899" s="16"/>
      <c r="L899" s="209"/>
      <c r="M899" s="214"/>
      <c r="N899" s="215"/>
      <c r="O899" s="215"/>
      <c r="P899" s="215"/>
      <c r="Q899" s="215"/>
      <c r="R899" s="215"/>
      <c r="S899" s="215"/>
      <c r="T899" s="2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10" t="s">
        <v>163</v>
      </c>
      <c r="AU899" s="210" t="s">
        <v>86</v>
      </c>
      <c r="AV899" s="16" t="s">
        <v>157</v>
      </c>
      <c r="AW899" s="16" t="s">
        <v>32</v>
      </c>
      <c r="AX899" s="16" t="s">
        <v>84</v>
      </c>
      <c r="AY899" s="210" t="s">
        <v>149</v>
      </c>
    </row>
    <row r="900" s="2" customFormat="1" ht="24.15" customHeight="1">
      <c r="A900" s="38"/>
      <c r="B900" s="171"/>
      <c r="C900" s="172" t="s">
        <v>909</v>
      </c>
      <c r="D900" s="172" t="s">
        <v>152</v>
      </c>
      <c r="E900" s="173" t="s">
        <v>910</v>
      </c>
      <c r="F900" s="174" t="s">
        <v>911</v>
      </c>
      <c r="G900" s="175" t="s">
        <v>205</v>
      </c>
      <c r="H900" s="176">
        <v>120.84</v>
      </c>
      <c r="I900" s="177"/>
      <c r="J900" s="178">
        <f>ROUND(I900*H900,2)</f>
        <v>0</v>
      </c>
      <c r="K900" s="174" t="s">
        <v>156</v>
      </c>
      <c r="L900" s="39"/>
      <c r="M900" s="179" t="s">
        <v>1</v>
      </c>
      <c r="N900" s="180" t="s">
        <v>41</v>
      </c>
      <c r="O900" s="77"/>
      <c r="P900" s="181">
        <f>O900*H900</f>
        <v>0</v>
      </c>
      <c r="Q900" s="181">
        <v>0</v>
      </c>
      <c r="R900" s="181">
        <f>Q900*H900</f>
        <v>0</v>
      </c>
      <c r="S900" s="181">
        <v>0.040000000000000001</v>
      </c>
      <c r="T900" s="182">
        <f>S900*H900</f>
        <v>4.8336000000000006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183" t="s">
        <v>280</v>
      </c>
      <c r="AT900" s="183" t="s">
        <v>152</v>
      </c>
      <c r="AU900" s="183" t="s">
        <v>86</v>
      </c>
      <c r="AY900" s="19" t="s">
        <v>149</v>
      </c>
      <c r="BE900" s="184">
        <f>IF(N900="základní",J900,0)</f>
        <v>0</v>
      </c>
      <c r="BF900" s="184">
        <f>IF(N900="snížená",J900,0)</f>
        <v>0</v>
      </c>
      <c r="BG900" s="184">
        <f>IF(N900="zákl. přenesená",J900,0)</f>
        <v>0</v>
      </c>
      <c r="BH900" s="184">
        <f>IF(N900="sníž. přenesená",J900,0)</f>
        <v>0</v>
      </c>
      <c r="BI900" s="184">
        <f>IF(N900="nulová",J900,0)</f>
        <v>0</v>
      </c>
      <c r="BJ900" s="19" t="s">
        <v>84</v>
      </c>
      <c r="BK900" s="184">
        <f>ROUND(I900*H900,2)</f>
        <v>0</v>
      </c>
      <c r="BL900" s="19" t="s">
        <v>280</v>
      </c>
      <c r="BM900" s="183" t="s">
        <v>912</v>
      </c>
    </row>
    <row r="901" s="13" customFormat="1">
      <c r="A901" s="13"/>
      <c r="B901" s="185"/>
      <c r="C901" s="13"/>
      <c r="D901" s="186" t="s">
        <v>163</v>
      </c>
      <c r="E901" s="187" t="s">
        <v>1</v>
      </c>
      <c r="F901" s="188" t="s">
        <v>660</v>
      </c>
      <c r="G901" s="13"/>
      <c r="H901" s="187" t="s">
        <v>1</v>
      </c>
      <c r="I901" s="189"/>
      <c r="J901" s="13"/>
      <c r="K901" s="13"/>
      <c r="L901" s="185"/>
      <c r="M901" s="190"/>
      <c r="N901" s="191"/>
      <c r="O901" s="191"/>
      <c r="P901" s="191"/>
      <c r="Q901" s="191"/>
      <c r="R901" s="191"/>
      <c r="S901" s="191"/>
      <c r="T901" s="19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7" t="s">
        <v>163</v>
      </c>
      <c r="AU901" s="187" t="s">
        <v>86</v>
      </c>
      <c r="AV901" s="13" t="s">
        <v>84</v>
      </c>
      <c r="AW901" s="13" t="s">
        <v>32</v>
      </c>
      <c r="AX901" s="13" t="s">
        <v>76</v>
      </c>
      <c r="AY901" s="187" t="s">
        <v>149</v>
      </c>
    </row>
    <row r="902" s="13" customFormat="1">
      <c r="A902" s="13"/>
      <c r="B902" s="185"/>
      <c r="C902" s="13"/>
      <c r="D902" s="186" t="s">
        <v>163</v>
      </c>
      <c r="E902" s="187" t="s">
        <v>1</v>
      </c>
      <c r="F902" s="188" t="s">
        <v>177</v>
      </c>
      <c r="G902" s="13"/>
      <c r="H902" s="187" t="s">
        <v>1</v>
      </c>
      <c r="I902" s="189"/>
      <c r="J902" s="13"/>
      <c r="K902" s="13"/>
      <c r="L902" s="185"/>
      <c r="M902" s="190"/>
      <c r="N902" s="191"/>
      <c r="O902" s="191"/>
      <c r="P902" s="191"/>
      <c r="Q902" s="191"/>
      <c r="R902" s="191"/>
      <c r="S902" s="191"/>
      <c r="T902" s="19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87" t="s">
        <v>163</v>
      </c>
      <c r="AU902" s="187" t="s">
        <v>86</v>
      </c>
      <c r="AV902" s="13" t="s">
        <v>84</v>
      </c>
      <c r="AW902" s="13" t="s">
        <v>32</v>
      </c>
      <c r="AX902" s="13" t="s">
        <v>76</v>
      </c>
      <c r="AY902" s="187" t="s">
        <v>149</v>
      </c>
    </row>
    <row r="903" s="14" customFormat="1">
      <c r="A903" s="14"/>
      <c r="B903" s="193"/>
      <c r="C903" s="14"/>
      <c r="D903" s="186" t="s">
        <v>163</v>
      </c>
      <c r="E903" s="194" t="s">
        <v>1</v>
      </c>
      <c r="F903" s="195" t="s">
        <v>892</v>
      </c>
      <c r="G903" s="14"/>
      <c r="H903" s="196">
        <v>90</v>
      </c>
      <c r="I903" s="197"/>
      <c r="J903" s="14"/>
      <c r="K903" s="14"/>
      <c r="L903" s="193"/>
      <c r="M903" s="198"/>
      <c r="N903" s="199"/>
      <c r="O903" s="199"/>
      <c r="P903" s="199"/>
      <c r="Q903" s="199"/>
      <c r="R903" s="199"/>
      <c r="S903" s="199"/>
      <c r="T903" s="20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194" t="s">
        <v>163</v>
      </c>
      <c r="AU903" s="194" t="s">
        <v>86</v>
      </c>
      <c r="AV903" s="14" t="s">
        <v>86</v>
      </c>
      <c r="AW903" s="14" t="s">
        <v>32</v>
      </c>
      <c r="AX903" s="14" t="s">
        <v>76</v>
      </c>
      <c r="AY903" s="194" t="s">
        <v>149</v>
      </c>
    </row>
    <row r="904" s="13" customFormat="1">
      <c r="A904" s="13"/>
      <c r="B904" s="185"/>
      <c r="C904" s="13"/>
      <c r="D904" s="186" t="s">
        <v>163</v>
      </c>
      <c r="E904" s="187" t="s">
        <v>1</v>
      </c>
      <c r="F904" s="188" t="s">
        <v>387</v>
      </c>
      <c r="G904" s="13"/>
      <c r="H904" s="187" t="s">
        <v>1</v>
      </c>
      <c r="I904" s="189"/>
      <c r="J904" s="13"/>
      <c r="K904" s="13"/>
      <c r="L904" s="185"/>
      <c r="M904" s="190"/>
      <c r="N904" s="191"/>
      <c r="O904" s="191"/>
      <c r="P904" s="191"/>
      <c r="Q904" s="191"/>
      <c r="R904" s="191"/>
      <c r="S904" s="191"/>
      <c r="T904" s="19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87" t="s">
        <v>163</v>
      </c>
      <c r="AU904" s="187" t="s">
        <v>86</v>
      </c>
      <c r="AV904" s="13" t="s">
        <v>84</v>
      </c>
      <c r="AW904" s="13" t="s">
        <v>32</v>
      </c>
      <c r="AX904" s="13" t="s">
        <v>76</v>
      </c>
      <c r="AY904" s="187" t="s">
        <v>149</v>
      </c>
    </row>
    <row r="905" s="14" customFormat="1">
      <c r="A905" s="14"/>
      <c r="B905" s="193"/>
      <c r="C905" s="14"/>
      <c r="D905" s="186" t="s">
        <v>163</v>
      </c>
      <c r="E905" s="194" t="s">
        <v>1</v>
      </c>
      <c r="F905" s="195" t="s">
        <v>893</v>
      </c>
      <c r="G905" s="14"/>
      <c r="H905" s="196">
        <v>16</v>
      </c>
      <c r="I905" s="197"/>
      <c r="J905" s="14"/>
      <c r="K905" s="14"/>
      <c r="L905" s="193"/>
      <c r="M905" s="198"/>
      <c r="N905" s="199"/>
      <c r="O905" s="199"/>
      <c r="P905" s="199"/>
      <c r="Q905" s="199"/>
      <c r="R905" s="199"/>
      <c r="S905" s="199"/>
      <c r="T905" s="20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194" t="s">
        <v>163</v>
      </c>
      <c r="AU905" s="194" t="s">
        <v>86</v>
      </c>
      <c r="AV905" s="14" t="s">
        <v>86</v>
      </c>
      <c r="AW905" s="14" t="s">
        <v>32</v>
      </c>
      <c r="AX905" s="14" t="s">
        <v>76</v>
      </c>
      <c r="AY905" s="194" t="s">
        <v>149</v>
      </c>
    </row>
    <row r="906" s="13" customFormat="1">
      <c r="A906" s="13"/>
      <c r="B906" s="185"/>
      <c r="C906" s="13"/>
      <c r="D906" s="186" t="s">
        <v>163</v>
      </c>
      <c r="E906" s="187" t="s">
        <v>1</v>
      </c>
      <c r="F906" s="188" t="s">
        <v>640</v>
      </c>
      <c r="G906" s="13"/>
      <c r="H906" s="187" t="s">
        <v>1</v>
      </c>
      <c r="I906" s="189"/>
      <c r="J906" s="13"/>
      <c r="K906" s="13"/>
      <c r="L906" s="185"/>
      <c r="M906" s="190"/>
      <c r="N906" s="191"/>
      <c r="O906" s="191"/>
      <c r="P906" s="191"/>
      <c r="Q906" s="191"/>
      <c r="R906" s="191"/>
      <c r="S906" s="191"/>
      <c r="T906" s="19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87" t="s">
        <v>163</v>
      </c>
      <c r="AU906" s="187" t="s">
        <v>86</v>
      </c>
      <c r="AV906" s="13" t="s">
        <v>84</v>
      </c>
      <c r="AW906" s="13" t="s">
        <v>32</v>
      </c>
      <c r="AX906" s="13" t="s">
        <v>76</v>
      </c>
      <c r="AY906" s="187" t="s">
        <v>149</v>
      </c>
    </row>
    <row r="907" s="14" customFormat="1">
      <c r="A907" s="14"/>
      <c r="B907" s="193"/>
      <c r="C907" s="14"/>
      <c r="D907" s="186" t="s">
        <v>163</v>
      </c>
      <c r="E907" s="194" t="s">
        <v>1</v>
      </c>
      <c r="F907" s="195" t="s">
        <v>913</v>
      </c>
      <c r="G907" s="14"/>
      <c r="H907" s="196">
        <v>14.84</v>
      </c>
      <c r="I907" s="197"/>
      <c r="J907" s="14"/>
      <c r="K907" s="14"/>
      <c r="L907" s="193"/>
      <c r="M907" s="198"/>
      <c r="N907" s="199"/>
      <c r="O907" s="199"/>
      <c r="P907" s="199"/>
      <c r="Q907" s="199"/>
      <c r="R907" s="199"/>
      <c r="S907" s="199"/>
      <c r="T907" s="20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194" t="s">
        <v>163</v>
      </c>
      <c r="AU907" s="194" t="s">
        <v>86</v>
      </c>
      <c r="AV907" s="14" t="s">
        <v>86</v>
      </c>
      <c r="AW907" s="14" t="s">
        <v>32</v>
      </c>
      <c r="AX907" s="14" t="s">
        <v>76</v>
      </c>
      <c r="AY907" s="194" t="s">
        <v>149</v>
      </c>
    </row>
    <row r="908" s="15" customFormat="1">
      <c r="A908" s="15"/>
      <c r="B908" s="201"/>
      <c r="C908" s="15"/>
      <c r="D908" s="186" t="s">
        <v>163</v>
      </c>
      <c r="E908" s="202" t="s">
        <v>1</v>
      </c>
      <c r="F908" s="203" t="s">
        <v>170</v>
      </c>
      <c r="G908" s="15"/>
      <c r="H908" s="204">
        <v>120.84</v>
      </c>
      <c r="I908" s="205"/>
      <c r="J908" s="15"/>
      <c r="K908" s="15"/>
      <c r="L908" s="201"/>
      <c r="M908" s="206"/>
      <c r="N908" s="207"/>
      <c r="O908" s="207"/>
      <c r="P908" s="207"/>
      <c r="Q908" s="207"/>
      <c r="R908" s="207"/>
      <c r="S908" s="207"/>
      <c r="T908" s="20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02" t="s">
        <v>163</v>
      </c>
      <c r="AU908" s="202" t="s">
        <v>86</v>
      </c>
      <c r="AV908" s="15" t="s">
        <v>150</v>
      </c>
      <c r="AW908" s="15" t="s">
        <v>32</v>
      </c>
      <c r="AX908" s="15" t="s">
        <v>76</v>
      </c>
      <c r="AY908" s="202" t="s">
        <v>149</v>
      </c>
    </row>
    <row r="909" s="16" customFormat="1">
      <c r="A909" s="16"/>
      <c r="B909" s="209"/>
      <c r="C909" s="16"/>
      <c r="D909" s="186" t="s">
        <v>163</v>
      </c>
      <c r="E909" s="210" t="s">
        <v>1</v>
      </c>
      <c r="F909" s="211" t="s">
        <v>171</v>
      </c>
      <c r="G909" s="16"/>
      <c r="H909" s="212">
        <v>120.84</v>
      </c>
      <c r="I909" s="213"/>
      <c r="J909" s="16"/>
      <c r="K909" s="16"/>
      <c r="L909" s="209"/>
      <c r="M909" s="214"/>
      <c r="N909" s="215"/>
      <c r="O909" s="215"/>
      <c r="P909" s="215"/>
      <c r="Q909" s="215"/>
      <c r="R909" s="215"/>
      <c r="S909" s="215"/>
      <c r="T909" s="2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10" t="s">
        <v>163</v>
      </c>
      <c r="AU909" s="210" t="s">
        <v>86</v>
      </c>
      <c r="AV909" s="16" t="s">
        <v>157</v>
      </c>
      <c r="AW909" s="16" t="s">
        <v>32</v>
      </c>
      <c r="AX909" s="16" t="s">
        <v>84</v>
      </c>
      <c r="AY909" s="210" t="s">
        <v>149</v>
      </c>
    </row>
    <row r="910" s="2" customFormat="1" ht="24.15" customHeight="1">
      <c r="A910" s="38"/>
      <c r="B910" s="171"/>
      <c r="C910" s="172" t="s">
        <v>914</v>
      </c>
      <c r="D910" s="172" t="s">
        <v>152</v>
      </c>
      <c r="E910" s="173" t="s">
        <v>915</v>
      </c>
      <c r="F910" s="174" t="s">
        <v>916</v>
      </c>
      <c r="G910" s="175" t="s">
        <v>192</v>
      </c>
      <c r="H910" s="176">
        <v>5.7370000000000001</v>
      </c>
      <c r="I910" s="177"/>
      <c r="J910" s="178">
        <f>ROUND(I910*H910,2)</f>
        <v>0</v>
      </c>
      <c r="K910" s="174" t="s">
        <v>156</v>
      </c>
      <c r="L910" s="39"/>
      <c r="M910" s="179" t="s">
        <v>1</v>
      </c>
      <c r="N910" s="180" t="s">
        <v>41</v>
      </c>
      <c r="O910" s="77"/>
      <c r="P910" s="181">
        <f>O910*H910</f>
        <v>0</v>
      </c>
      <c r="Q910" s="181">
        <v>0</v>
      </c>
      <c r="R910" s="181">
        <f>Q910*H910</f>
        <v>0</v>
      </c>
      <c r="S910" s="181">
        <v>0</v>
      </c>
      <c r="T910" s="18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83" t="s">
        <v>280</v>
      </c>
      <c r="AT910" s="183" t="s">
        <v>152</v>
      </c>
      <c r="AU910" s="183" t="s">
        <v>86</v>
      </c>
      <c r="AY910" s="19" t="s">
        <v>149</v>
      </c>
      <c r="BE910" s="184">
        <f>IF(N910="základní",J910,0)</f>
        <v>0</v>
      </c>
      <c r="BF910" s="184">
        <f>IF(N910="snížená",J910,0)</f>
        <v>0</v>
      </c>
      <c r="BG910" s="184">
        <f>IF(N910="zákl. přenesená",J910,0)</f>
        <v>0</v>
      </c>
      <c r="BH910" s="184">
        <f>IF(N910="sníž. přenesená",J910,0)</f>
        <v>0</v>
      </c>
      <c r="BI910" s="184">
        <f>IF(N910="nulová",J910,0)</f>
        <v>0</v>
      </c>
      <c r="BJ910" s="19" t="s">
        <v>84</v>
      </c>
      <c r="BK910" s="184">
        <f>ROUND(I910*H910,2)</f>
        <v>0</v>
      </c>
      <c r="BL910" s="19" t="s">
        <v>280</v>
      </c>
      <c r="BM910" s="183" t="s">
        <v>917</v>
      </c>
    </row>
    <row r="911" s="12" customFormat="1" ht="22.8" customHeight="1">
      <c r="A911" s="12"/>
      <c r="B911" s="158"/>
      <c r="C911" s="12"/>
      <c r="D911" s="159" t="s">
        <v>75</v>
      </c>
      <c r="E911" s="169" t="s">
        <v>918</v>
      </c>
      <c r="F911" s="169" t="s">
        <v>919</v>
      </c>
      <c r="G911" s="12"/>
      <c r="H911" s="12"/>
      <c r="I911" s="161"/>
      <c r="J911" s="170">
        <f>BK911</f>
        <v>0</v>
      </c>
      <c r="K911" s="12"/>
      <c r="L911" s="158"/>
      <c r="M911" s="163"/>
      <c r="N911" s="164"/>
      <c r="O911" s="164"/>
      <c r="P911" s="165">
        <f>SUM(P912:P926)</f>
        <v>0</v>
      </c>
      <c r="Q911" s="164"/>
      <c r="R911" s="165">
        <f>SUM(R912:R926)</f>
        <v>4.4749400000000001</v>
      </c>
      <c r="S911" s="164"/>
      <c r="T911" s="166">
        <f>SUM(T912:T926)</f>
        <v>0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159" t="s">
        <v>86</v>
      </c>
      <c r="AT911" s="167" t="s">
        <v>75</v>
      </c>
      <c r="AU911" s="167" t="s">
        <v>84</v>
      </c>
      <c r="AY911" s="159" t="s">
        <v>149</v>
      </c>
      <c r="BK911" s="168">
        <f>SUM(BK912:BK926)</f>
        <v>0</v>
      </c>
    </row>
    <row r="912" s="2" customFormat="1" ht="24.15" customHeight="1">
      <c r="A912" s="38"/>
      <c r="B912" s="171"/>
      <c r="C912" s="172" t="s">
        <v>920</v>
      </c>
      <c r="D912" s="172" t="s">
        <v>152</v>
      </c>
      <c r="E912" s="173" t="s">
        <v>921</v>
      </c>
      <c r="F912" s="174" t="s">
        <v>922</v>
      </c>
      <c r="G912" s="175" t="s">
        <v>205</v>
      </c>
      <c r="H912" s="176">
        <v>151.28999999999999</v>
      </c>
      <c r="I912" s="177"/>
      <c r="J912" s="178">
        <f>ROUND(I912*H912,2)</f>
        <v>0</v>
      </c>
      <c r="K912" s="174" t="s">
        <v>156</v>
      </c>
      <c r="L912" s="39"/>
      <c r="M912" s="179" t="s">
        <v>1</v>
      </c>
      <c r="N912" s="180" t="s">
        <v>41</v>
      </c>
      <c r="O912" s="77"/>
      <c r="P912" s="181">
        <f>O912*H912</f>
        <v>0</v>
      </c>
      <c r="Q912" s="181">
        <v>0.014500000000000001</v>
      </c>
      <c r="R912" s="181">
        <f>Q912*H912</f>
        <v>2.193705</v>
      </c>
      <c r="S912" s="181">
        <v>0</v>
      </c>
      <c r="T912" s="18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83" t="s">
        <v>280</v>
      </c>
      <c r="AT912" s="183" t="s">
        <v>152</v>
      </c>
      <c r="AU912" s="183" t="s">
        <v>86</v>
      </c>
      <c r="AY912" s="19" t="s">
        <v>149</v>
      </c>
      <c r="BE912" s="184">
        <f>IF(N912="základní",J912,0)</f>
        <v>0</v>
      </c>
      <c r="BF912" s="184">
        <f>IF(N912="snížená",J912,0)</f>
        <v>0</v>
      </c>
      <c r="BG912" s="184">
        <f>IF(N912="zákl. přenesená",J912,0)</f>
        <v>0</v>
      </c>
      <c r="BH912" s="184">
        <f>IF(N912="sníž. přenesená",J912,0)</f>
        <v>0</v>
      </c>
      <c r="BI912" s="184">
        <f>IF(N912="nulová",J912,0)</f>
        <v>0</v>
      </c>
      <c r="BJ912" s="19" t="s">
        <v>84</v>
      </c>
      <c r="BK912" s="184">
        <f>ROUND(I912*H912,2)</f>
        <v>0</v>
      </c>
      <c r="BL912" s="19" t="s">
        <v>280</v>
      </c>
      <c r="BM912" s="183" t="s">
        <v>923</v>
      </c>
    </row>
    <row r="913" s="13" customFormat="1">
      <c r="A913" s="13"/>
      <c r="B913" s="185"/>
      <c r="C913" s="13"/>
      <c r="D913" s="186" t="s">
        <v>163</v>
      </c>
      <c r="E913" s="187" t="s">
        <v>1</v>
      </c>
      <c r="F913" s="188" t="s">
        <v>924</v>
      </c>
      <c r="G913" s="13"/>
      <c r="H913" s="187" t="s">
        <v>1</v>
      </c>
      <c r="I913" s="189"/>
      <c r="J913" s="13"/>
      <c r="K913" s="13"/>
      <c r="L913" s="185"/>
      <c r="M913" s="190"/>
      <c r="N913" s="191"/>
      <c r="O913" s="191"/>
      <c r="P913" s="191"/>
      <c r="Q913" s="191"/>
      <c r="R913" s="191"/>
      <c r="S913" s="191"/>
      <c r="T913" s="19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87" t="s">
        <v>163</v>
      </c>
      <c r="AU913" s="187" t="s">
        <v>86</v>
      </c>
      <c r="AV913" s="13" t="s">
        <v>84</v>
      </c>
      <c r="AW913" s="13" t="s">
        <v>32</v>
      </c>
      <c r="AX913" s="13" t="s">
        <v>76</v>
      </c>
      <c r="AY913" s="187" t="s">
        <v>149</v>
      </c>
    </row>
    <row r="914" s="13" customFormat="1">
      <c r="A914" s="13"/>
      <c r="B914" s="185"/>
      <c r="C914" s="13"/>
      <c r="D914" s="186" t="s">
        <v>163</v>
      </c>
      <c r="E914" s="187" t="s">
        <v>1</v>
      </c>
      <c r="F914" s="188" t="s">
        <v>176</v>
      </c>
      <c r="G914" s="13"/>
      <c r="H914" s="187" t="s">
        <v>1</v>
      </c>
      <c r="I914" s="189"/>
      <c r="J914" s="13"/>
      <c r="K914" s="13"/>
      <c r="L914" s="185"/>
      <c r="M914" s="190"/>
      <c r="N914" s="191"/>
      <c r="O914" s="191"/>
      <c r="P914" s="191"/>
      <c r="Q914" s="191"/>
      <c r="R914" s="191"/>
      <c r="S914" s="191"/>
      <c r="T914" s="19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87" t="s">
        <v>163</v>
      </c>
      <c r="AU914" s="187" t="s">
        <v>86</v>
      </c>
      <c r="AV914" s="13" t="s">
        <v>84</v>
      </c>
      <c r="AW914" s="13" t="s">
        <v>32</v>
      </c>
      <c r="AX914" s="13" t="s">
        <v>76</v>
      </c>
      <c r="AY914" s="187" t="s">
        <v>149</v>
      </c>
    </row>
    <row r="915" s="14" customFormat="1">
      <c r="A915" s="14"/>
      <c r="B915" s="193"/>
      <c r="C915" s="14"/>
      <c r="D915" s="186" t="s">
        <v>163</v>
      </c>
      <c r="E915" s="194" t="s">
        <v>1</v>
      </c>
      <c r="F915" s="195" t="s">
        <v>334</v>
      </c>
      <c r="G915" s="14"/>
      <c r="H915" s="196">
        <v>10.93</v>
      </c>
      <c r="I915" s="197"/>
      <c r="J915" s="14"/>
      <c r="K915" s="14"/>
      <c r="L915" s="193"/>
      <c r="M915" s="198"/>
      <c r="N915" s="199"/>
      <c r="O915" s="199"/>
      <c r="P915" s="199"/>
      <c r="Q915" s="199"/>
      <c r="R915" s="199"/>
      <c r="S915" s="199"/>
      <c r="T915" s="20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4" t="s">
        <v>163</v>
      </c>
      <c r="AU915" s="194" t="s">
        <v>86</v>
      </c>
      <c r="AV915" s="14" t="s">
        <v>86</v>
      </c>
      <c r="AW915" s="14" t="s">
        <v>32</v>
      </c>
      <c r="AX915" s="14" t="s">
        <v>76</v>
      </c>
      <c r="AY915" s="194" t="s">
        <v>149</v>
      </c>
    </row>
    <row r="916" s="13" customFormat="1">
      <c r="A916" s="13"/>
      <c r="B916" s="185"/>
      <c r="C916" s="13"/>
      <c r="D916" s="186" t="s">
        <v>163</v>
      </c>
      <c r="E916" s="187" t="s">
        <v>1</v>
      </c>
      <c r="F916" s="188" t="s">
        <v>177</v>
      </c>
      <c r="G916" s="13"/>
      <c r="H916" s="187" t="s">
        <v>1</v>
      </c>
      <c r="I916" s="189"/>
      <c r="J916" s="13"/>
      <c r="K916" s="13"/>
      <c r="L916" s="185"/>
      <c r="M916" s="190"/>
      <c r="N916" s="191"/>
      <c r="O916" s="191"/>
      <c r="P916" s="191"/>
      <c r="Q916" s="191"/>
      <c r="R916" s="191"/>
      <c r="S916" s="191"/>
      <c r="T916" s="19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87" t="s">
        <v>163</v>
      </c>
      <c r="AU916" s="187" t="s">
        <v>86</v>
      </c>
      <c r="AV916" s="13" t="s">
        <v>84</v>
      </c>
      <c r="AW916" s="13" t="s">
        <v>32</v>
      </c>
      <c r="AX916" s="13" t="s">
        <v>76</v>
      </c>
      <c r="AY916" s="187" t="s">
        <v>149</v>
      </c>
    </row>
    <row r="917" s="14" customFormat="1">
      <c r="A917" s="14"/>
      <c r="B917" s="193"/>
      <c r="C917" s="14"/>
      <c r="D917" s="186" t="s">
        <v>163</v>
      </c>
      <c r="E917" s="194" t="s">
        <v>1</v>
      </c>
      <c r="F917" s="195" t="s">
        <v>925</v>
      </c>
      <c r="G917" s="14"/>
      <c r="H917" s="196">
        <v>119.45999999999999</v>
      </c>
      <c r="I917" s="197"/>
      <c r="J917" s="14"/>
      <c r="K917" s="14"/>
      <c r="L917" s="193"/>
      <c r="M917" s="198"/>
      <c r="N917" s="199"/>
      <c r="O917" s="199"/>
      <c r="P917" s="199"/>
      <c r="Q917" s="199"/>
      <c r="R917" s="199"/>
      <c r="S917" s="199"/>
      <c r="T917" s="20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194" t="s">
        <v>163</v>
      </c>
      <c r="AU917" s="194" t="s">
        <v>86</v>
      </c>
      <c r="AV917" s="14" t="s">
        <v>86</v>
      </c>
      <c r="AW917" s="14" t="s">
        <v>32</v>
      </c>
      <c r="AX917" s="14" t="s">
        <v>76</v>
      </c>
      <c r="AY917" s="194" t="s">
        <v>149</v>
      </c>
    </row>
    <row r="918" s="14" customFormat="1">
      <c r="A918" s="14"/>
      <c r="B918" s="193"/>
      <c r="C918" s="14"/>
      <c r="D918" s="186" t="s">
        <v>163</v>
      </c>
      <c r="E918" s="194" t="s">
        <v>1</v>
      </c>
      <c r="F918" s="195" t="s">
        <v>335</v>
      </c>
      <c r="G918" s="14"/>
      <c r="H918" s="196">
        <v>20.899999999999999</v>
      </c>
      <c r="I918" s="197"/>
      <c r="J918" s="14"/>
      <c r="K918" s="14"/>
      <c r="L918" s="193"/>
      <c r="M918" s="198"/>
      <c r="N918" s="199"/>
      <c r="O918" s="199"/>
      <c r="P918" s="199"/>
      <c r="Q918" s="199"/>
      <c r="R918" s="199"/>
      <c r="S918" s="199"/>
      <c r="T918" s="20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94" t="s">
        <v>163</v>
      </c>
      <c r="AU918" s="194" t="s">
        <v>86</v>
      </c>
      <c r="AV918" s="14" t="s">
        <v>86</v>
      </c>
      <c r="AW918" s="14" t="s">
        <v>32</v>
      </c>
      <c r="AX918" s="14" t="s">
        <v>76</v>
      </c>
      <c r="AY918" s="194" t="s">
        <v>149</v>
      </c>
    </row>
    <row r="919" s="15" customFormat="1">
      <c r="A919" s="15"/>
      <c r="B919" s="201"/>
      <c r="C919" s="15"/>
      <c r="D919" s="186" t="s">
        <v>163</v>
      </c>
      <c r="E919" s="202" t="s">
        <v>1</v>
      </c>
      <c r="F919" s="203" t="s">
        <v>170</v>
      </c>
      <c r="G919" s="15"/>
      <c r="H919" s="204">
        <v>151.28999999999999</v>
      </c>
      <c r="I919" s="205"/>
      <c r="J919" s="15"/>
      <c r="K919" s="15"/>
      <c r="L919" s="201"/>
      <c r="M919" s="206"/>
      <c r="N919" s="207"/>
      <c r="O919" s="207"/>
      <c r="P919" s="207"/>
      <c r="Q919" s="207"/>
      <c r="R919" s="207"/>
      <c r="S919" s="207"/>
      <c r="T919" s="20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02" t="s">
        <v>163</v>
      </c>
      <c r="AU919" s="202" t="s">
        <v>86</v>
      </c>
      <c r="AV919" s="15" t="s">
        <v>150</v>
      </c>
      <c r="AW919" s="15" t="s">
        <v>32</v>
      </c>
      <c r="AX919" s="15" t="s">
        <v>76</v>
      </c>
      <c r="AY919" s="202" t="s">
        <v>149</v>
      </c>
    </row>
    <row r="920" s="16" customFormat="1">
      <c r="A920" s="16"/>
      <c r="B920" s="209"/>
      <c r="C920" s="16"/>
      <c r="D920" s="186" t="s">
        <v>163</v>
      </c>
      <c r="E920" s="210" t="s">
        <v>1</v>
      </c>
      <c r="F920" s="211" t="s">
        <v>171</v>
      </c>
      <c r="G920" s="16"/>
      <c r="H920" s="212">
        <v>151.28999999999999</v>
      </c>
      <c r="I920" s="213"/>
      <c r="J920" s="16"/>
      <c r="K920" s="16"/>
      <c r="L920" s="209"/>
      <c r="M920" s="214"/>
      <c r="N920" s="215"/>
      <c r="O920" s="215"/>
      <c r="P920" s="215"/>
      <c r="Q920" s="215"/>
      <c r="R920" s="215"/>
      <c r="S920" s="215"/>
      <c r="T920" s="2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210" t="s">
        <v>163</v>
      </c>
      <c r="AU920" s="210" t="s">
        <v>86</v>
      </c>
      <c r="AV920" s="16" t="s">
        <v>157</v>
      </c>
      <c r="AW920" s="16" t="s">
        <v>32</v>
      </c>
      <c r="AX920" s="16" t="s">
        <v>84</v>
      </c>
      <c r="AY920" s="210" t="s">
        <v>149</v>
      </c>
    </row>
    <row r="921" s="2" customFormat="1" ht="33" customHeight="1">
      <c r="A921" s="38"/>
      <c r="B921" s="171"/>
      <c r="C921" s="172" t="s">
        <v>926</v>
      </c>
      <c r="D921" s="172" t="s">
        <v>152</v>
      </c>
      <c r="E921" s="173" t="s">
        <v>927</v>
      </c>
      <c r="F921" s="174" t="s">
        <v>928</v>
      </c>
      <c r="G921" s="175" t="s">
        <v>205</v>
      </c>
      <c r="H921" s="176">
        <v>101.75</v>
      </c>
      <c r="I921" s="177"/>
      <c r="J921" s="178">
        <f>ROUND(I921*H921,2)</f>
        <v>0</v>
      </c>
      <c r="K921" s="174" t="s">
        <v>156</v>
      </c>
      <c r="L921" s="39"/>
      <c r="M921" s="179" t="s">
        <v>1</v>
      </c>
      <c r="N921" s="180" t="s">
        <v>41</v>
      </c>
      <c r="O921" s="77"/>
      <c r="P921" s="181">
        <f>O921*H921</f>
        <v>0</v>
      </c>
      <c r="Q921" s="181">
        <v>0.022419999999999999</v>
      </c>
      <c r="R921" s="181">
        <f>Q921*H921</f>
        <v>2.2812349999999997</v>
      </c>
      <c r="S921" s="181">
        <v>0</v>
      </c>
      <c r="T921" s="18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83" t="s">
        <v>280</v>
      </c>
      <c r="AT921" s="183" t="s">
        <v>152</v>
      </c>
      <c r="AU921" s="183" t="s">
        <v>86</v>
      </c>
      <c r="AY921" s="19" t="s">
        <v>149</v>
      </c>
      <c r="BE921" s="184">
        <f>IF(N921="základní",J921,0)</f>
        <v>0</v>
      </c>
      <c r="BF921" s="184">
        <f>IF(N921="snížená",J921,0)</f>
        <v>0</v>
      </c>
      <c r="BG921" s="184">
        <f>IF(N921="zákl. přenesená",J921,0)</f>
        <v>0</v>
      </c>
      <c r="BH921" s="184">
        <f>IF(N921="sníž. přenesená",J921,0)</f>
        <v>0</v>
      </c>
      <c r="BI921" s="184">
        <f>IF(N921="nulová",J921,0)</f>
        <v>0</v>
      </c>
      <c r="BJ921" s="19" t="s">
        <v>84</v>
      </c>
      <c r="BK921" s="184">
        <f>ROUND(I921*H921,2)</f>
        <v>0</v>
      </c>
      <c r="BL921" s="19" t="s">
        <v>280</v>
      </c>
      <c r="BM921" s="183" t="s">
        <v>929</v>
      </c>
    </row>
    <row r="922" s="13" customFormat="1">
      <c r="A922" s="13"/>
      <c r="B922" s="185"/>
      <c r="C922" s="13"/>
      <c r="D922" s="186" t="s">
        <v>163</v>
      </c>
      <c r="E922" s="187" t="s">
        <v>1</v>
      </c>
      <c r="F922" s="188" t="s">
        <v>930</v>
      </c>
      <c r="G922" s="13"/>
      <c r="H922" s="187" t="s">
        <v>1</v>
      </c>
      <c r="I922" s="189"/>
      <c r="J922" s="13"/>
      <c r="K922" s="13"/>
      <c r="L922" s="185"/>
      <c r="M922" s="190"/>
      <c r="N922" s="191"/>
      <c r="O922" s="191"/>
      <c r="P922" s="191"/>
      <c r="Q922" s="191"/>
      <c r="R922" s="191"/>
      <c r="S922" s="191"/>
      <c r="T922" s="19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87" t="s">
        <v>163</v>
      </c>
      <c r="AU922" s="187" t="s">
        <v>86</v>
      </c>
      <c r="AV922" s="13" t="s">
        <v>84</v>
      </c>
      <c r="AW922" s="13" t="s">
        <v>32</v>
      </c>
      <c r="AX922" s="13" t="s">
        <v>76</v>
      </c>
      <c r="AY922" s="187" t="s">
        <v>149</v>
      </c>
    </row>
    <row r="923" s="14" customFormat="1">
      <c r="A923" s="14"/>
      <c r="B923" s="193"/>
      <c r="C923" s="14"/>
      <c r="D923" s="186" t="s">
        <v>163</v>
      </c>
      <c r="E923" s="194" t="s">
        <v>1</v>
      </c>
      <c r="F923" s="195" t="s">
        <v>256</v>
      </c>
      <c r="G923" s="14"/>
      <c r="H923" s="196">
        <v>101.75</v>
      </c>
      <c r="I923" s="197"/>
      <c r="J923" s="14"/>
      <c r="K923" s="14"/>
      <c r="L923" s="193"/>
      <c r="M923" s="198"/>
      <c r="N923" s="199"/>
      <c r="O923" s="199"/>
      <c r="P923" s="199"/>
      <c r="Q923" s="199"/>
      <c r="R923" s="199"/>
      <c r="S923" s="199"/>
      <c r="T923" s="20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94" t="s">
        <v>163</v>
      </c>
      <c r="AU923" s="194" t="s">
        <v>86</v>
      </c>
      <c r="AV923" s="14" t="s">
        <v>86</v>
      </c>
      <c r="AW923" s="14" t="s">
        <v>32</v>
      </c>
      <c r="AX923" s="14" t="s">
        <v>76</v>
      </c>
      <c r="AY923" s="194" t="s">
        <v>149</v>
      </c>
    </row>
    <row r="924" s="15" customFormat="1">
      <c r="A924" s="15"/>
      <c r="B924" s="201"/>
      <c r="C924" s="15"/>
      <c r="D924" s="186" t="s">
        <v>163</v>
      </c>
      <c r="E924" s="202" t="s">
        <v>1</v>
      </c>
      <c r="F924" s="203" t="s">
        <v>170</v>
      </c>
      <c r="G924" s="15"/>
      <c r="H924" s="204">
        <v>101.75</v>
      </c>
      <c r="I924" s="205"/>
      <c r="J924" s="15"/>
      <c r="K924" s="15"/>
      <c r="L924" s="201"/>
      <c r="M924" s="206"/>
      <c r="N924" s="207"/>
      <c r="O924" s="207"/>
      <c r="P924" s="207"/>
      <c r="Q924" s="207"/>
      <c r="R924" s="207"/>
      <c r="S924" s="207"/>
      <c r="T924" s="20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02" t="s">
        <v>163</v>
      </c>
      <c r="AU924" s="202" t="s">
        <v>86</v>
      </c>
      <c r="AV924" s="15" t="s">
        <v>150</v>
      </c>
      <c r="AW924" s="15" t="s">
        <v>32</v>
      </c>
      <c r="AX924" s="15" t="s">
        <v>76</v>
      </c>
      <c r="AY924" s="202" t="s">
        <v>149</v>
      </c>
    </row>
    <row r="925" s="16" customFormat="1">
      <c r="A925" s="16"/>
      <c r="B925" s="209"/>
      <c r="C925" s="16"/>
      <c r="D925" s="186" t="s">
        <v>163</v>
      </c>
      <c r="E925" s="210" t="s">
        <v>1</v>
      </c>
      <c r="F925" s="211" t="s">
        <v>171</v>
      </c>
      <c r="G925" s="16"/>
      <c r="H925" s="212">
        <v>101.75</v>
      </c>
      <c r="I925" s="213"/>
      <c r="J925" s="16"/>
      <c r="K925" s="16"/>
      <c r="L925" s="209"/>
      <c r="M925" s="214"/>
      <c r="N925" s="215"/>
      <c r="O925" s="215"/>
      <c r="P925" s="215"/>
      <c r="Q925" s="215"/>
      <c r="R925" s="215"/>
      <c r="S925" s="215"/>
      <c r="T925" s="2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210" t="s">
        <v>163</v>
      </c>
      <c r="AU925" s="210" t="s">
        <v>86</v>
      </c>
      <c r="AV925" s="16" t="s">
        <v>157</v>
      </c>
      <c r="AW925" s="16" t="s">
        <v>32</v>
      </c>
      <c r="AX925" s="16" t="s">
        <v>84</v>
      </c>
      <c r="AY925" s="210" t="s">
        <v>149</v>
      </c>
    </row>
    <row r="926" s="2" customFormat="1" ht="24.15" customHeight="1">
      <c r="A926" s="38"/>
      <c r="B926" s="171"/>
      <c r="C926" s="172" t="s">
        <v>931</v>
      </c>
      <c r="D926" s="172" t="s">
        <v>152</v>
      </c>
      <c r="E926" s="173" t="s">
        <v>932</v>
      </c>
      <c r="F926" s="174" t="s">
        <v>933</v>
      </c>
      <c r="G926" s="175" t="s">
        <v>192</v>
      </c>
      <c r="H926" s="176">
        <v>4.4749999999999996</v>
      </c>
      <c r="I926" s="177"/>
      <c r="J926" s="178">
        <f>ROUND(I926*H926,2)</f>
        <v>0</v>
      </c>
      <c r="K926" s="174" t="s">
        <v>156</v>
      </c>
      <c r="L926" s="39"/>
      <c r="M926" s="179" t="s">
        <v>1</v>
      </c>
      <c r="N926" s="180" t="s">
        <v>41</v>
      </c>
      <c r="O926" s="77"/>
      <c r="P926" s="181">
        <f>O926*H926</f>
        <v>0</v>
      </c>
      <c r="Q926" s="181">
        <v>0</v>
      </c>
      <c r="R926" s="181">
        <f>Q926*H926</f>
        <v>0</v>
      </c>
      <c r="S926" s="181">
        <v>0</v>
      </c>
      <c r="T926" s="182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183" t="s">
        <v>280</v>
      </c>
      <c r="AT926" s="183" t="s">
        <v>152</v>
      </c>
      <c r="AU926" s="183" t="s">
        <v>86</v>
      </c>
      <c r="AY926" s="19" t="s">
        <v>149</v>
      </c>
      <c r="BE926" s="184">
        <f>IF(N926="základní",J926,0)</f>
        <v>0</v>
      </c>
      <c r="BF926" s="184">
        <f>IF(N926="snížená",J926,0)</f>
        <v>0</v>
      </c>
      <c r="BG926" s="184">
        <f>IF(N926="zákl. přenesená",J926,0)</f>
        <v>0</v>
      </c>
      <c r="BH926" s="184">
        <f>IF(N926="sníž. přenesená",J926,0)</f>
        <v>0</v>
      </c>
      <c r="BI926" s="184">
        <f>IF(N926="nulová",J926,0)</f>
        <v>0</v>
      </c>
      <c r="BJ926" s="19" t="s">
        <v>84</v>
      </c>
      <c r="BK926" s="184">
        <f>ROUND(I926*H926,2)</f>
        <v>0</v>
      </c>
      <c r="BL926" s="19" t="s">
        <v>280</v>
      </c>
      <c r="BM926" s="183" t="s">
        <v>934</v>
      </c>
    </row>
    <row r="927" s="12" customFormat="1" ht="22.8" customHeight="1">
      <c r="A927" s="12"/>
      <c r="B927" s="158"/>
      <c r="C927" s="12"/>
      <c r="D927" s="159" t="s">
        <v>75</v>
      </c>
      <c r="E927" s="169" t="s">
        <v>935</v>
      </c>
      <c r="F927" s="169" t="s">
        <v>936</v>
      </c>
      <c r="G927" s="12"/>
      <c r="H927" s="12"/>
      <c r="I927" s="161"/>
      <c r="J927" s="170">
        <f>BK927</f>
        <v>0</v>
      </c>
      <c r="K927" s="12"/>
      <c r="L927" s="158"/>
      <c r="M927" s="163"/>
      <c r="N927" s="164"/>
      <c r="O927" s="164"/>
      <c r="P927" s="165">
        <f>SUM(P928:P1048)</f>
        <v>0</v>
      </c>
      <c r="Q927" s="164"/>
      <c r="R927" s="165">
        <f>SUM(R928:R1048)</f>
        <v>8.4056061999999994</v>
      </c>
      <c r="S927" s="164"/>
      <c r="T927" s="166">
        <f>SUM(T928:T1048)</f>
        <v>9.0237049999999979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159" t="s">
        <v>86</v>
      </c>
      <c r="AT927" s="167" t="s">
        <v>75</v>
      </c>
      <c r="AU927" s="167" t="s">
        <v>84</v>
      </c>
      <c r="AY927" s="159" t="s">
        <v>149</v>
      </c>
      <c r="BK927" s="168">
        <f>SUM(BK928:BK1048)</f>
        <v>0</v>
      </c>
    </row>
    <row r="928" s="2" customFormat="1" ht="16.5" customHeight="1">
      <c r="A928" s="38"/>
      <c r="B928" s="171"/>
      <c r="C928" s="172" t="s">
        <v>937</v>
      </c>
      <c r="D928" s="172" t="s">
        <v>152</v>
      </c>
      <c r="E928" s="173" t="s">
        <v>938</v>
      </c>
      <c r="F928" s="174" t="s">
        <v>939</v>
      </c>
      <c r="G928" s="175" t="s">
        <v>205</v>
      </c>
      <c r="H928" s="176">
        <v>9</v>
      </c>
      <c r="I928" s="177"/>
      <c r="J928" s="178">
        <f>ROUND(I928*H928,2)</f>
        <v>0</v>
      </c>
      <c r="K928" s="174" t="s">
        <v>156</v>
      </c>
      <c r="L928" s="39"/>
      <c r="M928" s="179" t="s">
        <v>1</v>
      </c>
      <c r="N928" s="180" t="s">
        <v>41</v>
      </c>
      <c r="O928" s="77"/>
      <c r="P928" s="181">
        <f>O928*H928</f>
        <v>0</v>
      </c>
      <c r="Q928" s="181">
        <v>0</v>
      </c>
      <c r="R928" s="181">
        <f>Q928*H928</f>
        <v>0</v>
      </c>
      <c r="S928" s="181">
        <v>0.00594</v>
      </c>
      <c r="T928" s="182">
        <f>S928*H928</f>
        <v>0.053460000000000001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83" t="s">
        <v>280</v>
      </c>
      <c r="AT928" s="183" t="s">
        <v>152</v>
      </c>
      <c r="AU928" s="183" t="s">
        <v>86</v>
      </c>
      <c r="AY928" s="19" t="s">
        <v>149</v>
      </c>
      <c r="BE928" s="184">
        <f>IF(N928="základní",J928,0)</f>
        <v>0</v>
      </c>
      <c r="BF928" s="184">
        <f>IF(N928="snížená",J928,0)</f>
        <v>0</v>
      </c>
      <c r="BG928" s="184">
        <f>IF(N928="zákl. přenesená",J928,0)</f>
        <v>0</v>
      </c>
      <c r="BH928" s="184">
        <f>IF(N928="sníž. přenesená",J928,0)</f>
        <v>0</v>
      </c>
      <c r="BI928" s="184">
        <f>IF(N928="nulová",J928,0)</f>
        <v>0</v>
      </c>
      <c r="BJ928" s="19" t="s">
        <v>84</v>
      </c>
      <c r="BK928" s="184">
        <f>ROUND(I928*H928,2)</f>
        <v>0</v>
      </c>
      <c r="BL928" s="19" t="s">
        <v>280</v>
      </c>
      <c r="BM928" s="183" t="s">
        <v>940</v>
      </c>
    </row>
    <row r="929" s="13" customFormat="1">
      <c r="A929" s="13"/>
      <c r="B929" s="185"/>
      <c r="C929" s="13"/>
      <c r="D929" s="186" t="s">
        <v>163</v>
      </c>
      <c r="E929" s="187" t="s">
        <v>1</v>
      </c>
      <c r="F929" s="188" t="s">
        <v>941</v>
      </c>
      <c r="G929" s="13"/>
      <c r="H929" s="187" t="s">
        <v>1</v>
      </c>
      <c r="I929" s="189"/>
      <c r="J929" s="13"/>
      <c r="K929" s="13"/>
      <c r="L929" s="185"/>
      <c r="M929" s="190"/>
      <c r="N929" s="191"/>
      <c r="O929" s="191"/>
      <c r="P929" s="191"/>
      <c r="Q929" s="191"/>
      <c r="R929" s="191"/>
      <c r="S929" s="191"/>
      <c r="T929" s="19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87" t="s">
        <v>163</v>
      </c>
      <c r="AU929" s="187" t="s">
        <v>86</v>
      </c>
      <c r="AV929" s="13" t="s">
        <v>84</v>
      </c>
      <c r="AW929" s="13" t="s">
        <v>32</v>
      </c>
      <c r="AX929" s="13" t="s">
        <v>76</v>
      </c>
      <c r="AY929" s="187" t="s">
        <v>149</v>
      </c>
    </row>
    <row r="930" s="14" customFormat="1">
      <c r="A930" s="14"/>
      <c r="B930" s="193"/>
      <c r="C930" s="14"/>
      <c r="D930" s="186" t="s">
        <v>163</v>
      </c>
      <c r="E930" s="194" t="s">
        <v>1</v>
      </c>
      <c r="F930" s="195" t="s">
        <v>942</v>
      </c>
      <c r="G930" s="14"/>
      <c r="H930" s="196">
        <v>9</v>
      </c>
      <c r="I930" s="197"/>
      <c r="J930" s="14"/>
      <c r="K930" s="14"/>
      <c r="L930" s="193"/>
      <c r="M930" s="198"/>
      <c r="N930" s="199"/>
      <c r="O930" s="199"/>
      <c r="P930" s="199"/>
      <c r="Q930" s="199"/>
      <c r="R930" s="199"/>
      <c r="S930" s="199"/>
      <c r="T930" s="20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194" t="s">
        <v>163</v>
      </c>
      <c r="AU930" s="194" t="s">
        <v>86</v>
      </c>
      <c r="AV930" s="14" t="s">
        <v>86</v>
      </c>
      <c r="AW930" s="14" t="s">
        <v>32</v>
      </c>
      <c r="AX930" s="14" t="s">
        <v>76</v>
      </c>
      <c r="AY930" s="194" t="s">
        <v>149</v>
      </c>
    </row>
    <row r="931" s="15" customFormat="1">
      <c r="A931" s="15"/>
      <c r="B931" s="201"/>
      <c r="C931" s="15"/>
      <c r="D931" s="186" t="s">
        <v>163</v>
      </c>
      <c r="E931" s="202" t="s">
        <v>1</v>
      </c>
      <c r="F931" s="203" t="s">
        <v>170</v>
      </c>
      <c r="G931" s="15"/>
      <c r="H931" s="204">
        <v>9</v>
      </c>
      <c r="I931" s="205"/>
      <c r="J931" s="15"/>
      <c r="K931" s="15"/>
      <c r="L931" s="201"/>
      <c r="M931" s="206"/>
      <c r="N931" s="207"/>
      <c r="O931" s="207"/>
      <c r="P931" s="207"/>
      <c r="Q931" s="207"/>
      <c r="R931" s="207"/>
      <c r="S931" s="207"/>
      <c r="T931" s="208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02" t="s">
        <v>163</v>
      </c>
      <c r="AU931" s="202" t="s">
        <v>86</v>
      </c>
      <c r="AV931" s="15" t="s">
        <v>150</v>
      </c>
      <c r="AW931" s="15" t="s">
        <v>32</v>
      </c>
      <c r="AX931" s="15" t="s">
        <v>76</v>
      </c>
      <c r="AY931" s="202" t="s">
        <v>149</v>
      </c>
    </row>
    <row r="932" s="16" customFormat="1">
      <c r="A932" s="16"/>
      <c r="B932" s="209"/>
      <c r="C932" s="16"/>
      <c r="D932" s="186" t="s">
        <v>163</v>
      </c>
      <c r="E932" s="210" t="s">
        <v>1</v>
      </c>
      <c r="F932" s="211" t="s">
        <v>171</v>
      </c>
      <c r="G932" s="16"/>
      <c r="H932" s="212">
        <v>9</v>
      </c>
      <c r="I932" s="213"/>
      <c r="J932" s="16"/>
      <c r="K932" s="16"/>
      <c r="L932" s="209"/>
      <c r="M932" s="214"/>
      <c r="N932" s="215"/>
      <c r="O932" s="215"/>
      <c r="P932" s="215"/>
      <c r="Q932" s="215"/>
      <c r="R932" s="215"/>
      <c r="S932" s="215"/>
      <c r="T932" s="2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10" t="s">
        <v>163</v>
      </c>
      <c r="AU932" s="210" t="s">
        <v>86</v>
      </c>
      <c r="AV932" s="16" t="s">
        <v>157</v>
      </c>
      <c r="AW932" s="16" t="s">
        <v>32</v>
      </c>
      <c r="AX932" s="16" t="s">
        <v>84</v>
      </c>
      <c r="AY932" s="210" t="s">
        <v>149</v>
      </c>
    </row>
    <row r="933" s="2" customFormat="1" ht="16.5" customHeight="1">
      <c r="A933" s="38"/>
      <c r="B933" s="171"/>
      <c r="C933" s="172" t="s">
        <v>943</v>
      </c>
      <c r="D933" s="172" t="s">
        <v>152</v>
      </c>
      <c r="E933" s="173" t="s">
        <v>944</v>
      </c>
      <c r="F933" s="174" t="s">
        <v>945</v>
      </c>
      <c r="G933" s="175" t="s">
        <v>205</v>
      </c>
      <c r="H933" s="176">
        <v>975</v>
      </c>
      <c r="I933" s="177"/>
      <c r="J933" s="178">
        <f>ROUND(I933*H933,2)</f>
        <v>0</v>
      </c>
      <c r="K933" s="174" t="s">
        <v>156</v>
      </c>
      <c r="L933" s="39"/>
      <c r="M933" s="179" t="s">
        <v>1</v>
      </c>
      <c r="N933" s="180" t="s">
        <v>41</v>
      </c>
      <c r="O933" s="77"/>
      <c r="P933" s="181">
        <f>O933*H933</f>
        <v>0</v>
      </c>
      <c r="Q933" s="181">
        <v>0</v>
      </c>
      <c r="R933" s="181">
        <f>Q933*H933</f>
        <v>0</v>
      </c>
      <c r="S933" s="181">
        <v>0.0057099999999999998</v>
      </c>
      <c r="T933" s="182">
        <f>S933*H933</f>
        <v>5.5672499999999996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83" t="s">
        <v>157</v>
      </c>
      <c r="AT933" s="183" t="s">
        <v>152</v>
      </c>
      <c r="AU933" s="183" t="s">
        <v>86</v>
      </c>
      <c r="AY933" s="19" t="s">
        <v>149</v>
      </c>
      <c r="BE933" s="184">
        <f>IF(N933="základní",J933,0)</f>
        <v>0</v>
      </c>
      <c r="BF933" s="184">
        <f>IF(N933="snížená",J933,0)</f>
        <v>0</v>
      </c>
      <c r="BG933" s="184">
        <f>IF(N933="zákl. přenesená",J933,0)</f>
        <v>0</v>
      </c>
      <c r="BH933" s="184">
        <f>IF(N933="sníž. přenesená",J933,0)</f>
        <v>0</v>
      </c>
      <c r="BI933" s="184">
        <f>IF(N933="nulová",J933,0)</f>
        <v>0</v>
      </c>
      <c r="BJ933" s="19" t="s">
        <v>84</v>
      </c>
      <c r="BK933" s="184">
        <f>ROUND(I933*H933,2)</f>
        <v>0</v>
      </c>
      <c r="BL933" s="19" t="s">
        <v>157</v>
      </c>
      <c r="BM933" s="183" t="s">
        <v>946</v>
      </c>
    </row>
    <row r="934" s="13" customFormat="1">
      <c r="A934" s="13"/>
      <c r="B934" s="185"/>
      <c r="C934" s="13"/>
      <c r="D934" s="186" t="s">
        <v>163</v>
      </c>
      <c r="E934" s="187" t="s">
        <v>1</v>
      </c>
      <c r="F934" s="188" t="s">
        <v>947</v>
      </c>
      <c r="G934" s="13"/>
      <c r="H934" s="187" t="s">
        <v>1</v>
      </c>
      <c r="I934" s="189"/>
      <c r="J934" s="13"/>
      <c r="K934" s="13"/>
      <c r="L934" s="185"/>
      <c r="M934" s="190"/>
      <c r="N934" s="191"/>
      <c r="O934" s="191"/>
      <c r="P934" s="191"/>
      <c r="Q934" s="191"/>
      <c r="R934" s="191"/>
      <c r="S934" s="191"/>
      <c r="T934" s="19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87" t="s">
        <v>163</v>
      </c>
      <c r="AU934" s="187" t="s">
        <v>86</v>
      </c>
      <c r="AV934" s="13" t="s">
        <v>84</v>
      </c>
      <c r="AW934" s="13" t="s">
        <v>32</v>
      </c>
      <c r="AX934" s="13" t="s">
        <v>76</v>
      </c>
      <c r="AY934" s="187" t="s">
        <v>149</v>
      </c>
    </row>
    <row r="935" s="14" customFormat="1">
      <c r="A935" s="14"/>
      <c r="B935" s="193"/>
      <c r="C935" s="14"/>
      <c r="D935" s="186" t="s">
        <v>163</v>
      </c>
      <c r="E935" s="194" t="s">
        <v>1</v>
      </c>
      <c r="F935" s="195" t="s">
        <v>948</v>
      </c>
      <c r="G935" s="14"/>
      <c r="H935" s="196">
        <v>975</v>
      </c>
      <c r="I935" s="197"/>
      <c r="J935" s="14"/>
      <c r="K935" s="14"/>
      <c r="L935" s="193"/>
      <c r="M935" s="198"/>
      <c r="N935" s="199"/>
      <c r="O935" s="199"/>
      <c r="P935" s="199"/>
      <c r="Q935" s="199"/>
      <c r="R935" s="199"/>
      <c r="S935" s="199"/>
      <c r="T935" s="20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194" t="s">
        <v>163</v>
      </c>
      <c r="AU935" s="194" t="s">
        <v>86</v>
      </c>
      <c r="AV935" s="14" t="s">
        <v>86</v>
      </c>
      <c r="AW935" s="14" t="s">
        <v>32</v>
      </c>
      <c r="AX935" s="14" t="s">
        <v>76</v>
      </c>
      <c r="AY935" s="194" t="s">
        <v>149</v>
      </c>
    </row>
    <row r="936" s="15" customFormat="1">
      <c r="A936" s="15"/>
      <c r="B936" s="201"/>
      <c r="C936" s="15"/>
      <c r="D936" s="186" t="s">
        <v>163</v>
      </c>
      <c r="E936" s="202" t="s">
        <v>1</v>
      </c>
      <c r="F936" s="203" t="s">
        <v>170</v>
      </c>
      <c r="G936" s="15"/>
      <c r="H936" s="204">
        <v>975</v>
      </c>
      <c r="I936" s="205"/>
      <c r="J936" s="15"/>
      <c r="K936" s="15"/>
      <c r="L936" s="201"/>
      <c r="M936" s="206"/>
      <c r="N936" s="207"/>
      <c r="O936" s="207"/>
      <c r="P936" s="207"/>
      <c r="Q936" s="207"/>
      <c r="R936" s="207"/>
      <c r="S936" s="207"/>
      <c r="T936" s="208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02" t="s">
        <v>163</v>
      </c>
      <c r="AU936" s="202" t="s">
        <v>86</v>
      </c>
      <c r="AV936" s="15" t="s">
        <v>150</v>
      </c>
      <c r="AW936" s="15" t="s">
        <v>32</v>
      </c>
      <c r="AX936" s="15" t="s">
        <v>76</v>
      </c>
      <c r="AY936" s="202" t="s">
        <v>149</v>
      </c>
    </row>
    <row r="937" s="16" customFormat="1">
      <c r="A937" s="16"/>
      <c r="B937" s="209"/>
      <c r="C937" s="16"/>
      <c r="D937" s="186" t="s">
        <v>163</v>
      </c>
      <c r="E937" s="210" t="s">
        <v>1</v>
      </c>
      <c r="F937" s="211" t="s">
        <v>171</v>
      </c>
      <c r="G937" s="16"/>
      <c r="H937" s="212">
        <v>975</v>
      </c>
      <c r="I937" s="213"/>
      <c r="J937" s="16"/>
      <c r="K937" s="16"/>
      <c r="L937" s="209"/>
      <c r="M937" s="214"/>
      <c r="N937" s="215"/>
      <c r="O937" s="215"/>
      <c r="P937" s="215"/>
      <c r="Q937" s="215"/>
      <c r="R937" s="215"/>
      <c r="S937" s="215"/>
      <c r="T937" s="2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10" t="s">
        <v>163</v>
      </c>
      <c r="AU937" s="210" t="s">
        <v>86</v>
      </c>
      <c r="AV937" s="16" t="s">
        <v>157</v>
      </c>
      <c r="AW937" s="16" t="s">
        <v>32</v>
      </c>
      <c r="AX937" s="16" t="s">
        <v>84</v>
      </c>
      <c r="AY937" s="210" t="s">
        <v>149</v>
      </c>
    </row>
    <row r="938" s="2" customFormat="1" ht="16.5" customHeight="1">
      <c r="A938" s="38"/>
      <c r="B938" s="171"/>
      <c r="C938" s="172" t="s">
        <v>949</v>
      </c>
      <c r="D938" s="172" t="s">
        <v>152</v>
      </c>
      <c r="E938" s="173" t="s">
        <v>950</v>
      </c>
      <c r="F938" s="174" t="s">
        <v>951</v>
      </c>
      <c r="G938" s="175" t="s">
        <v>227</v>
      </c>
      <c r="H938" s="176">
        <v>43.299999999999997</v>
      </c>
      <c r="I938" s="177"/>
      <c r="J938" s="178">
        <f>ROUND(I938*H938,2)</f>
        <v>0</v>
      </c>
      <c r="K938" s="174" t="s">
        <v>156</v>
      </c>
      <c r="L938" s="39"/>
      <c r="M938" s="179" t="s">
        <v>1</v>
      </c>
      <c r="N938" s="180" t="s">
        <v>41</v>
      </c>
      <c r="O938" s="77"/>
      <c r="P938" s="181">
        <f>O938*H938</f>
        <v>0</v>
      </c>
      <c r="Q938" s="181">
        <v>0</v>
      </c>
      <c r="R938" s="181">
        <f>Q938*H938</f>
        <v>0</v>
      </c>
      <c r="S938" s="181">
        <v>0.0018699999999999999</v>
      </c>
      <c r="T938" s="182">
        <f>S938*H938</f>
        <v>0.080970999999999987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83" t="s">
        <v>280</v>
      </c>
      <c r="AT938" s="183" t="s">
        <v>152</v>
      </c>
      <c r="AU938" s="183" t="s">
        <v>86</v>
      </c>
      <c r="AY938" s="19" t="s">
        <v>149</v>
      </c>
      <c r="BE938" s="184">
        <f>IF(N938="základní",J938,0)</f>
        <v>0</v>
      </c>
      <c r="BF938" s="184">
        <f>IF(N938="snížená",J938,0)</f>
        <v>0</v>
      </c>
      <c r="BG938" s="184">
        <f>IF(N938="zákl. přenesená",J938,0)</f>
        <v>0</v>
      </c>
      <c r="BH938" s="184">
        <f>IF(N938="sníž. přenesená",J938,0)</f>
        <v>0</v>
      </c>
      <c r="BI938" s="184">
        <f>IF(N938="nulová",J938,0)</f>
        <v>0</v>
      </c>
      <c r="BJ938" s="19" t="s">
        <v>84</v>
      </c>
      <c r="BK938" s="184">
        <f>ROUND(I938*H938,2)</f>
        <v>0</v>
      </c>
      <c r="BL938" s="19" t="s">
        <v>280</v>
      </c>
      <c r="BM938" s="183" t="s">
        <v>952</v>
      </c>
    </row>
    <row r="939" s="2" customFormat="1" ht="24.15" customHeight="1">
      <c r="A939" s="38"/>
      <c r="B939" s="171"/>
      <c r="C939" s="172" t="s">
        <v>953</v>
      </c>
      <c r="D939" s="172" t="s">
        <v>152</v>
      </c>
      <c r="E939" s="173" t="s">
        <v>954</v>
      </c>
      <c r="F939" s="174" t="s">
        <v>955</v>
      </c>
      <c r="G939" s="175" t="s">
        <v>227</v>
      </c>
      <c r="H939" s="176">
        <v>66</v>
      </c>
      <c r="I939" s="177"/>
      <c r="J939" s="178">
        <f>ROUND(I939*H939,2)</f>
        <v>0</v>
      </c>
      <c r="K939" s="174" t="s">
        <v>156</v>
      </c>
      <c r="L939" s="39"/>
      <c r="M939" s="179" t="s">
        <v>1</v>
      </c>
      <c r="N939" s="180" t="s">
        <v>41</v>
      </c>
      <c r="O939" s="77"/>
      <c r="P939" s="181">
        <f>O939*H939</f>
        <v>0</v>
      </c>
      <c r="Q939" s="181">
        <v>0</v>
      </c>
      <c r="R939" s="181">
        <f>Q939*H939</f>
        <v>0</v>
      </c>
      <c r="S939" s="181">
        <v>0.0033800000000000002</v>
      </c>
      <c r="T939" s="182">
        <f>S939*H939</f>
        <v>0.22308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183" t="s">
        <v>280</v>
      </c>
      <c r="AT939" s="183" t="s">
        <v>152</v>
      </c>
      <c r="AU939" s="183" t="s">
        <v>86</v>
      </c>
      <c r="AY939" s="19" t="s">
        <v>149</v>
      </c>
      <c r="BE939" s="184">
        <f>IF(N939="základní",J939,0)</f>
        <v>0</v>
      </c>
      <c r="BF939" s="184">
        <f>IF(N939="snížená",J939,0)</f>
        <v>0</v>
      </c>
      <c r="BG939" s="184">
        <f>IF(N939="zákl. přenesená",J939,0)</f>
        <v>0</v>
      </c>
      <c r="BH939" s="184">
        <f>IF(N939="sníž. přenesená",J939,0)</f>
        <v>0</v>
      </c>
      <c r="BI939" s="184">
        <f>IF(N939="nulová",J939,0)</f>
        <v>0</v>
      </c>
      <c r="BJ939" s="19" t="s">
        <v>84</v>
      </c>
      <c r="BK939" s="184">
        <f>ROUND(I939*H939,2)</f>
        <v>0</v>
      </c>
      <c r="BL939" s="19" t="s">
        <v>280</v>
      </c>
      <c r="BM939" s="183" t="s">
        <v>956</v>
      </c>
    </row>
    <row r="940" s="2" customFormat="1" ht="16.5" customHeight="1">
      <c r="A940" s="38"/>
      <c r="B940" s="171"/>
      <c r="C940" s="172" t="s">
        <v>957</v>
      </c>
      <c r="D940" s="172" t="s">
        <v>152</v>
      </c>
      <c r="E940" s="173" t="s">
        <v>958</v>
      </c>
      <c r="F940" s="174" t="s">
        <v>959</v>
      </c>
      <c r="G940" s="175" t="s">
        <v>227</v>
      </c>
      <c r="H940" s="176">
        <v>30</v>
      </c>
      <c r="I940" s="177"/>
      <c r="J940" s="178">
        <f>ROUND(I940*H940,2)</f>
        <v>0</v>
      </c>
      <c r="K940" s="174" t="s">
        <v>156</v>
      </c>
      <c r="L940" s="39"/>
      <c r="M940" s="179" t="s">
        <v>1</v>
      </c>
      <c r="N940" s="180" t="s">
        <v>41</v>
      </c>
      <c r="O940" s="77"/>
      <c r="P940" s="181">
        <f>O940*H940</f>
        <v>0</v>
      </c>
      <c r="Q940" s="181">
        <v>0</v>
      </c>
      <c r="R940" s="181">
        <f>Q940*H940</f>
        <v>0</v>
      </c>
      <c r="S940" s="181">
        <v>0.00348</v>
      </c>
      <c r="T940" s="182">
        <f>S940*H940</f>
        <v>0.10440000000000001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183" t="s">
        <v>280</v>
      </c>
      <c r="AT940" s="183" t="s">
        <v>152</v>
      </c>
      <c r="AU940" s="183" t="s">
        <v>86</v>
      </c>
      <c r="AY940" s="19" t="s">
        <v>149</v>
      </c>
      <c r="BE940" s="184">
        <f>IF(N940="základní",J940,0)</f>
        <v>0</v>
      </c>
      <c r="BF940" s="184">
        <f>IF(N940="snížená",J940,0)</f>
        <v>0</v>
      </c>
      <c r="BG940" s="184">
        <f>IF(N940="zákl. přenesená",J940,0)</f>
        <v>0</v>
      </c>
      <c r="BH940" s="184">
        <f>IF(N940="sníž. přenesená",J940,0)</f>
        <v>0</v>
      </c>
      <c r="BI940" s="184">
        <f>IF(N940="nulová",J940,0)</f>
        <v>0</v>
      </c>
      <c r="BJ940" s="19" t="s">
        <v>84</v>
      </c>
      <c r="BK940" s="184">
        <f>ROUND(I940*H940,2)</f>
        <v>0</v>
      </c>
      <c r="BL940" s="19" t="s">
        <v>280</v>
      </c>
      <c r="BM940" s="183" t="s">
        <v>960</v>
      </c>
    </row>
    <row r="941" s="2" customFormat="1" ht="21.75" customHeight="1">
      <c r="A941" s="38"/>
      <c r="B941" s="171"/>
      <c r="C941" s="172" t="s">
        <v>961</v>
      </c>
      <c r="D941" s="172" t="s">
        <v>152</v>
      </c>
      <c r="E941" s="173" t="s">
        <v>962</v>
      </c>
      <c r="F941" s="174" t="s">
        <v>963</v>
      </c>
      <c r="G941" s="175" t="s">
        <v>227</v>
      </c>
      <c r="H941" s="176">
        <v>118</v>
      </c>
      <c r="I941" s="177"/>
      <c r="J941" s="178">
        <f>ROUND(I941*H941,2)</f>
        <v>0</v>
      </c>
      <c r="K941" s="174" t="s">
        <v>156</v>
      </c>
      <c r="L941" s="39"/>
      <c r="M941" s="179" t="s">
        <v>1</v>
      </c>
      <c r="N941" s="180" t="s">
        <v>41</v>
      </c>
      <c r="O941" s="77"/>
      <c r="P941" s="181">
        <f>O941*H941</f>
        <v>0</v>
      </c>
      <c r="Q941" s="181">
        <v>0</v>
      </c>
      <c r="R941" s="181">
        <f>Q941*H941</f>
        <v>0</v>
      </c>
      <c r="S941" s="181">
        <v>0.0017700000000000001</v>
      </c>
      <c r="T941" s="182">
        <f>S941*H941</f>
        <v>0.20886000000000002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183" t="s">
        <v>280</v>
      </c>
      <c r="AT941" s="183" t="s">
        <v>152</v>
      </c>
      <c r="AU941" s="183" t="s">
        <v>86</v>
      </c>
      <c r="AY941" s="19" t="s">
        <v>149</v>
      </c>
      <c r="BE941" s="184">
        <f>IF(N941="základní",J941,0)</f>
        <v>0</v>
      </c>
      <c r="BF941" s="184">
        <f>IF(N941="snížená",J941,0)</f>
        <v>0</v>
      </c>
      <c r="BG941" s="184">
        <f>IF(N941="zákl. přenesená",J941,0)</f>
        <v>0</v>
      </c>
      <c r="BH941" s="184">
        <f>IF(N941="sníž. přenesená",J941,0)</f>
        <v>0</v>
      </c>
      <c r="BI941" s="184">
        <f>IF(N941="nulová",J941,0)</f>
        <v>0</v>
      </c>
      <c r="BJ941" s="19" t="s">
        <v>84</v>
      </c>
      <c r="BK941" s="184">
        <f>ROUND(I941*H941,2)</f>
        <v>0</v>
      </c>
      <c r="BL941" s="19" t="s">
        <v>280</v>
      </c>
      <c r="BM941" s="183" t="s">
        <v>964</v>
      </c>
    </row>
    <row r="942" s="2" customFormat="1" ht="16.5" customHeight="1">
      <c r="A942" s="38"/>
      <c r="B942" s="171"/>
      <c r="C942" s="172" t="s">
        <v>965</v>
      </c>
      <c r="D942" s="172" t="s">
        <v>152</v>
      </c>
      <c r="E942" s="173" t="s">
        <v>966</v>
      </c>
      <c r="F942" s="174" t="s">
        <v>967</v>
      </c>
      <c r="G942" s="175" t="s">
        <v>155</v>
      </c>
      <c r="H942" s="176">
        <v>9</v>
      </c>
      <c r="I942" s="177"/>
      <c r="J942" s="178">
        <f>ROUND(I942*H942,2)</f>
        <v>0</v>
      </c>
      <c r="K942" s="174" t="s">
        <v>156</v>
      </c>
      <c r="L942" s="39"/>
      <c r="M942" s="179" t="s">
        <v>1</v>
      </c>
      <c r="N942" s="180" t="s">
        <v>41</v>
      </c>
      <c r="O942" s="77"/>
      <c r="P942" s="181">
        <f>O942*H942</f>
        <v>0</v>
      </c>
      <c r="Q942" s="181">
        <v>0</v>
      </c>
      <c r="R942" s="181">
        <f>Q942*H942</f>
        <v>0</v>
      </c>
      <c r="S942" s="181">
        <v>0.014999999999999999</v>
      </c>
      <c r="T942" s="182">
        <f>S942*H942</f>
        <v>0.13500000000000001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83" t="s">
        <v>280</v>
      </c>
      <c r="AT942" s="183" t="s">
        <v>152</v>
      </c>
      <c r="AU942" s="183" t="s">
        <v>86</v>
      </c>
      <c r="AY942" s="19" t="s">
        <v>149</v>
      </c>
      <c r="BE942" s="184">
        <f>IF(N942="základní",J942,0)</f>
        <v>0</v>
      </c>
      <c r="BF942" s="184">
        <f>IF(N942="snížená",J942,0)</f>
        <v>0</v>
      </c>
      <c r="BG942" s="184">
        <f>IF(N942="zákl. přenesená",J942,0)</f>
        <v>0</v>
      </c>
      <c r="BH942" s="184">
        <f>IF(N942="sníž. přenesená",J942,0)</f>
        <v>0</v>
      </c>
      <c r="BI942" s="184">
        <f>IF(N942="nulová",J942,0)</f>
        <v>0</v>
      </c>
      <c r="BJ942" s="19" t="s">
        <v>84</v>
      </c>
      <c r="BK942" s="184">
        <f>ROUND(I942*H942,2)</f>
        <v>0</v>
      </c>
      <c r="BL942" s="19" t="s">
        <v>280</v>
      </c>
      <c r="BM942" s="183" t="s">
        <v>968</v>
      </c>
    </row>
    <row r="943" s="2" customFormat="1" ht="16.5" customHeight="1">
      <c r="A943" s="38"/>
      <c r="B943" s="171"/>
      <c r="C943" s="172" t="s">
        <v>969</v>
      </c>
      <c r="D943" s="172" t="s">
        <v>152</v>
      </c>
      <c r="E943" s="173" t="s">
        <v>970</v>
      </c>
      <c r="F943" s="174" t="s">
        <v>971</v>
      </c>
      <c r="G943" s="175" t="s">
        <v>227</v>
      </c>
      <c r="H943" s="176">
        <v>43.200000000000003</v>
      </c>
      <c r="I943" s="177"/>
      <c r="J943" s="178">
        <f>ROUND(I943*H943,2)</f>
        <v>0</v>
      </c>
      <c r="K943" s="174" t="s">
        <v>156</v>
      </c>
      <c r="L943" s="39"/>
      <c r="M943" s="179" t="s">
        <v>1</v>
      </c>
      <c r="N943" s="180" t="s">
        <v>41</v>
      </c>
      <c r="O943" s="77"/>
      <c r="P943" s="181">
        <f>O943*H943</f>
        <v>0</v>
      </c>
      <c r="Q943" s="181">
        <v>0</v>
      </c>
      <c r="R943" s="181">
        <f>Q943*H943</f>
        <v>0</v>
      </c>
      <c r="S943" s="181">
        <v>0.00167</v>
      </c>
      <c r="T943" s="182">
        <f>S943*H943</f>
        <v>0.072144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183" t="s">
        <v>280</v>
      </c>
      <c r="AT943" s="183" t="s">
        <v>152</v>
      </c>
      <c r="AU943" s="183" t="s">
        <v>86</v>
      </c>
      <c r="AY943" s="19" t="s">
        <v>149</v>
      </c>
      <c r="BE943" s="184">
        <f>IF(N943="základní",J943,0)</f>
        <v>0</v>
      </c>
      <c r="BF943" s="184">
        <f>IF(N943="snížená",J943,0)</f>
        <v>0</v>
      </c>
      <c r="BG943" s="184">
        <f>IF(N943="zákl. přenesená",J943,0)</f>
        <v>0</v>
      </c>
      <c r="BH943" s="184">
        <f>IF(N943="sníž. přenesená",J943,0)</f>
        <v>0</v>
      </c>
      <c r="BI943" s="184">
        <f>IF(N943="nulová",J943,0)</f>
        <v>0</v>
      </c>
      <c r="BJ943" s="19" t="s">
        <v>84</v>
      </c>
      <c r="BK943" s="184">
        <f>ROUND(I943*H943,2)</f>
        <v>0</v>
      </c>
      <c r="BL943" s="19" t="s">
        <v>280</v>
      </c>
      <c r="BM943" s="183" t="s">
        <v>972</v>
      </c>
    </row>
    <row r="944" s="2" customFormat="1" ht="16.5" customHeight="1">
      <c r="A944" s="38"/>
      <c r="B944" s="171"/>
      <c r="C944" s="172" t="s">
        <v>973</v>
      </c>
      <c r="D944" s="172" t="s">
        <v>152</v>
      </c>
      <c r="E944" s="173" t="s">
        <v>974</v>
      </c>
      <c r="F944" s="174" t="s">
        <v>975</v>
      </c>
      <c r="G944" s="175" t="s">
        <v>227</v>
      </c>
      <c r="H944" s="176">
        <v>118</v>
      </c>
      <c r="I944" s="177"/>
      <c r="J944" s="178">
        <f>ROUND(I944*H944,2)</f>
        <v>0</v>
      </c>
      <c r="K944" s="174" t="s">
        <v>156</v>
      </c>
      <c r="L944" s="39"/>
      <c r="M944" s="179" t="s">
        <v>1</v>
      </c>
      <c r="N944" s="180" t="s">
        <v>41</v>
      </c>
      <c r="O944" s="77"/>
      <c r="P944" s="181">
        <f>O944*H944</f>
        <v>0</v>
      </c>
      <c r="Q944" s="181">
        <v>0</v>
      </c>
      <c r="R944" s="181">
        <f>Q944*H944</f>
        <v>0</v>
      </c>
      <c r="S944" s="181">
        <v>0.01069</v>
      </c>
      <c r="T944" s="182">
        <f>S944*H944</f>
        <v>1.26142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183" t="s">
        <v>280</v>
      </c>
      <c r="AT944" s="183" t="s">
        <v>152</v>
      </c>
      <c r="AU944" s="183" t="s">
        <v>86</v>
      </c>
      <c r="AY944" s="19" t="s">
        <v>149</v>
      </c>
      <c r="BE944" s="184">
        <f>IF(N944="základní",J944,0)</f>
        <v>0</v>
      </c>
      <c r="BF944" s="184">
        <f>IF(N944="snížená",J944,0)</f>
        <v>0</v>
      </c>
      <c r="BG944" s="184">
        <f>IF(N944="zákl. přenesená",J944,0)</f>
        <v>0</v>
      </c>
      <c r="BH944" s="184">
        <f>IF(N944="sníž. přenesená",J944,0)</f>
        <v>0</v>
      </c>
      <c r="BI944" s="184">
        <f>IF(N944="nulová",J944,0)</f>
        <v>0</v>
      </c>
      <c r="BJ944" s="19" t="s">
        <v>84</v>
      </c>
      <c r="BK944" s="184">
        <f>ROUND(I944*H944,2)</f>
        <v>0</v>
      </c>
      <c r="BL944" s="19" t="s">
        <v>280</v>
      </c>
      <c r="BM944" s="183" t="s">
        <v>976</v>
      </c>
    </row>
    <row r="945" s="2" customFormat="1" ht="16.5" customHeight="1">
      <c r="A945" s="38"/>
      <c r="B945" s="171"/>
      <c r="C945" s="172" t="s">
        <v>977</v>
      </c>
      <c r="D945" s="172" t="s">
        <v>152</v>
      </c>
      <c r="E945" s="173" t="s">
        <v>978</v>
      </c>
      <c r="F945" s="174" t="s">
        <v>979</v>
      </c>
      <c r="G945" s="175" t="s">
        <v>155</v>
      </c>
      <c r="H945" s="176">
        <v>120</v>
      </c>
      <c r="I945" s="177"/>
      <c r="J945" s="178">
        <f>ROUND(I945*H945,2)</f>
        <v>0</v>
      </c>
      <c r="K945" s="174" t="s">
        <v>156</v>
      </c>
      <c r="L945" s="39"/>
      <c r="M945" s="179" t="s">
        <v>1</v>
      </c>
      <c r="N945" s="180" t="s">
        <v>41</v>
      </c>
      <c r="O945" s="77"/>
      <c r="P945" s="181">
        <f>O945*H945</f>
        <v>0</v>
      </c>
      <c r="Q945" s="181">
        <v>0</v>
      </c>
      <c r="R945" s="181">
        <f>Q945*H945</f>
        <v>0</v>
      </c>
      <c r="S945" s="181">
        <v>0.0094000000000000004</v>
      </c>
      <c r="T945" s="182">
        <f>S945*H945</f>
        <v>1.1280000000000001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183" t="s">
        <v>280</v>
      </c>
      <c r="AT945" s="183" t="s">
        <v>152</v>
      </c>
      <c r="AU945" s="183" t="s">
        <v>86</v>
      </c>
      <c r="AY945" s="19" t="s">
        <v>149</v>
      </c>
      <c r="BE945" s="184">
        <f>IF(N945="základní",J945,0)</f>
        <v>0</v>
      </c>
      <c r="BF945" s="184">
        <f>IF(N945="snížená",J945,0)</f>
        <v>0</v>
      </c>
      <c r="BG945" s="184">
        <f>IF(N945="zákl. přenesená",J945,0)</f>
        <v>0</v>
      </c>
      <c r="BH945" s="184">
        <f>IF(N945="sníž. přenesená",J945,0)</f>
        <v>0</v>
      </c>
      <c r="BI945" s="184">
        <f>IF(N945="nulová",J945,0)</f>
        <v>0</v>
      </c>
      <c r="BJ945" s="19" t="s">
        <v>84</v>
      </c>
      <c r="BK945" s="184">
        <f>ROUND(I945*H945,2)</f>
        <v>0</v>
      </c>
      <c r="BL945" s="19" t="s">
        <v>280</v>
      </c>
      <c r="BM945" s="183" t="s">
        <v>980</v>
      </c>
    </row>
    <row r="946" s="2" customFormat="1" ht="16.5" customHeight="1">
      <c r="A946" s="38"/>
      <c r="B946" s="171"/>
      <c r="C946" s="172" t="s">
        <v>981</v>
      </c>
      <c r="D946" s="172" t="s">
        <v>152</v>
      </c>
      <c r="E946" s="173" t="s">
        <v>982</v>
      </c>
      <c r="F946" s="174" t="s">
        <v>983</v>
      </c>
      <c r="G946" s="175" t="s">
        <v>227</v>
      </c>
      <c r="H946" s="176">
        <v>48</v>
      </c>
      <c r="I946" s="177"/>
      <c r="J946" s="178">
        <f>ROUND(I946*H946,2)</f>
        <v>0</v>
      </c>
      <c r="K946" s="174" t="s">
        <v>156</v>
      </c>
      <c r="L946" s="39"/>
      <c r="M946" s="179" t="s">
        <v>1</v>
      </c>
      <c r="N946" s="180" t="s">
        <v>41</v>
      </c>
      <c r="O946" s="77"/>
      <c r="P946" s="181">
        <f>O946*H946</f>
        <v>0</v>
      </c>
      <c r="Q946" s="181">
        <v>0</v>
      </c>
      <c r="R946" s="181">
        <f>Q946*H946</f>
        <v>0</v>
      </c>
      <c r="S946" s="181">
        <v>0.0039399999999999999</v>
      </c>
      <c r="T946" s="182">
        <f>S946*H946</f>
        <v>0.18912000000000001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83" t="s">
        <v>280</v>
      </c>
      <c r="AT946" s="183" t="s">
        <v>152</v>
      </c>
      <c r="AU946" s="183" t="s">
        <v>86</v>
      </c>
      <c r="AY946" s="19" t="s">
        <v>149</v>
      </c>
      <c r="BE946" s="184">
        <f>IF(N946="základní",J946,0)</f>
        <v>0</v>
      </c>
      <c r="BF946" s="184">
        <f>IF(N946="snížená",J946,0)</f>
        <v>0</v>
      </c>
      <c r="BG946" s="184">
        <f>IF(N946="zákl. přenesená",J946,0)</f>
        <v>0</v>
      </c>
      <c r="BH946" s="184">
        <f>IF(N946="sníž. přenesená",J946,0)</f>
        <v>0</v>
      </c>
      <c r="BI946" s="184">
        <f>IF(N946="nulová",J946,0)</f>
        <v>0</v>
      </c>
      <c r="BJ946" s="19" t="s">
        <v>84</v>
      </c>
      <c r="BK946" s="184">
        <f>ROUND(I946*H946,2)</f>
        <v>0</v>
      </c>
      <c r="BL946" s="19" t="s">
        <v>280</v>
      </c>
      <c r="BM946" s="183" t="s">
        <v>984</v>
      </c>
    </row>
    <row r="947" s="2" customFormat="1" ht="33" customHeight="1">
      <c r="A947" s="38"/>
      <c r="B947" s="171"/>
      <c r="C947" s="172" t="s">
        <v>985</v>
      </c>
      <c r="D947" s="172" t="s">
        <v>152</v>
      </c>
      <c r="E947" s="173" t="s">
        <v>986</v>
      </c>
      <c r="F947" s="174" t="s">
        <v>987</v>
      </c>
      <c r="G947" s="175" t="s">
        <v>227</v>
      </c>
      <c r="H947" s="176">
        <v>43.299999999999997</v>
      </c>
      <c r="I947" s="177"/>
      <c r="J947" s="178">
        <f>ROUND(I947*H947,2)</f>
        <v>0</v>
      </c>
      <c r="K947" s="174" t="s">
        <v>156</v>
      </c>
      <c r="L947" s="39"/>
      <c r="M947" s="179" t="s">
        <v>1</v>
      </c>
      <c r="N947" s="180" t="s">
        <v>41</v>
      </c>
      <c r="O947" s="77"/>
      <c r="P947" s="181">
        <f>O947*H947</f>
        <v>0</v>
      </c>
      <c r="Q947" s="181">
        <v>0.0017600000000000001</v>
      </c>
      <c r="R947" s="181">
        <f>Q947*H947</f>
        <v>0.076207999999999998</v>
      </c>
      <c r="S947" s="181">
        <v>0</v>
      </c>
      <c r="T947" s="18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183" t="s">
        <v>280</v>
      </c>
      <c r="AT947" s="183" t="s">
        <v>152</v>
      </c>
      <c r="AU947" s="183" t="s">
        <v>86</v>
      </c>
      <c r="AY947" s="19" t="s">
        <v>149</v>
      </c>
      <c r="BE947" s="184">
        <f>IF(N947="základní",J947,0)</f>
        <v>0</v>
      </c>
      <c r="BF947" s="184">
        <f>IF(N947="snížená",J947,0)</f>
        <v>0</v>
      </c>
      <c r="BG947" s="184">
        <f>IF(N947="zákl. přenesená",J947,0)</f>
        <v>0</v>
      </c>
      <c r="BH947" s="184">
        <f>IF(N947="sníž. přenesená",J947,0)</f>
        <v>0</v>
      </c>
      <c r="BI947" s="184">
        <f>IF(N947="nulová",J947,0)</f>
        <v>0</v>
      </c>
      <c r="BJ947" s="19" t="s">
        <v>84</v>
      </c>
      <c r="BK947" s="184">
        <f>ROUND(I947*H947,2)</f>
        <v>0</v>
      </c>
      <c r="BL947" s="19" t="s">
        <v>280</v>
      </c>
      <c r="BM947" s="183" t="s">
        <v>988</v>
      </c>
    </row>
    <row r="948" s="13" customFormat="1">
      <c r="A948" s="13"/>
      <c r="B948" s="185"/>
      <c r="C948" s="13"/>
      <c r="D948" s="186" t="s">
        <v>163</v>
      </c>
      <c r="E948" s="187" t="s">
        <v>1</v>
      </c>
      <c r="F948" s="188" t="s">
        <v>989</v>
      </c>
      <c r="G948" s="13"/>
      <c r="H948" s="187" t="s">
        <v>1</v>
      </c>
      <c r="I948" s="189"/>
      <c r="J948" s="13"/>
      <c r="K948" s="13"/>
      <c r="L948" s="185"/>
      <c r="M948" s="190"/>
      <c r="N948" s="191"/>
      <c r="O948" s="191"/>
      <c r="P948" s="191"/>
      <c r="Q948" s="191"/>
      <c r="R948" s="191"/>
      <c r="S948" s="191"/>
      <c r="T948" s="19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87" t="s">
        <v>163</v>
      </c>
      <c r="AU948" s="187" t="s">
        <v>86</v>
      </c>
      <c r="AV948" s="13" t="s">
        <v>84</v>
      </c>
      <c r="AW948" s="13" t="s">
        <v>32</v>
      </c>
      <c r="AX948" s="13" t="s">
        <v>76</v>
      </c>
      <c r="AY948" s="187" t="s">
        <v>149</v>
      </c>
    </row>
    <row r="949" s="14" customFormat="1">
      <c r="A949" s="14"/>
      <c r="B949" s="193"/>
      <c r="C949" s="14"/>
      <c r="D949" s="186" t="s">
        <v>163</v>
      </c>
      <c r="E949" s="194" t="s">
        <v>1</v>
      </c>
      <c r="F949" s="195" t="s">
        <v>990</v>
      </c>
      <c r="G949" s="14"/>
      <c r="H949" s="196">
        <v>43.299999999999997</v>
      </c>
      <c r="I949" s="197"/>
      <c r="J949" s="14"/>
      <c r="K949" s="14"/>
      <c r="L949" s="193"/>
      <c r="M949" s="198"/>
      <c r="N949" s="199"/>
      <c r="O949" s="199"/>
      <c r="P949" s="199"/>
      <c r="Q949" s="199"/>
      <c r="R949" s="199"/>
      <c r="S949" s="199"/>
      <c r="T949" s="20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194" t="s">
        <v>163</v>
      </c>
      <c r="AU949" s="194" t="s">
        <v>86</v>
      </c>
      <c r="AV949" s="14" t="s">
        <v>86</v>
      </c>
      <c r="AW949" s="14" t="s">
        <v>32</v>
      </c>
      <c r="AX949" s="14" t="s">
        <v>76</v>
      </c>
      <c r="AY949" s="194" t="s">
        <v>149</v>
      </c>
    </row>
    <row r="950" s="13" customFormat="1">
      <c r="A950" s="13"/>
      <c r="B950" s="185"/>
      <c r="C950" s="13"/>
      <c r="D950" s="186" t="s">
        <v>163</v>
      </c>
      <c r="E950" s="187" t="s">
        <v>1</v>
      </c>
      <c r="F950" s="188" t="s">
        <v>991</v>
      </c>
      <c r="G950" s="13"/>
      <c r="H950" s="187" t="s">
        <v>1</v>
      </c>
      <c r="I950" s="189"/>
      <c r="J950" s="13"/>
      <c r="K950" s="13"/>
      <c r="L950" s="185"/>
      <c r="M950" s="190"/>
      <c r="N950" s="191"/>
      <c r="O950" s="191"/>
      <c r="P950" s="191"/>
      <c r="Q950" s="191"/>
      <c r="R950" s="191"/>
      <c r="S950" s="191"/>
      <c r="T950" s="19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87" t="s">
        <v>163</v>
      </c>
      <c r="AU950" s="187" t="s">
        <v>86</v>
      </c>
      <c r="AV950" s="13" t="s">
        <v>84</v>
      </c>
      <c r="AW950" s="13" t="s">
        <v>32</v>
      </c>
      <c r="AX950" s="13" t="s">
        <v>76</v>
      </c>
      <c r="AY950" s="187" t="s">
        <v>149</v>
      </c>
    </row>
    <row r="951" s="15" customFormat="1">
      <c r="A951" s="15"/>
      <c r="B951" s="201"/>
      <c r="C951" s="15"/>
      <c r="D951" s="186" t="s">
        <v>163</v>
      </c>
      <c r="E951" s="202" t="s">
        <v>1</v>
      </c>
      <c r="F951" s="203" t="s">
        <v>170</v>
      </c>
      <c r="G951" s="15"/>
      <c r="H951" s="204">
        <v>43.299999999999997</v>
      </c>
      <c r="I951" s="205"/>
      <c r="J951" s="15"/>
      <c r="K951" s="15"/>
      <c r="L951" s="201"/>
      <c r="M951" s="206"/>
      <c r="N951" s="207"/>
      <c r="O951" s="207"/>
      <c r="P951" s="207"/>
      <c r="Q951" s="207"/>
      <c r="R951" s="207"/>
      <c r="S951" s="207"/>
      <c r="T951" s="20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02" t="s">
        <v>163</v>
      </c>
      <c r="AU951" s="202" t="s">
        <v>86</v>
      </c>
      <c r="AV951" s="15" t="s">
        <v>150</v>
      </c>
      <c r="AW951" s="15" t="s">
        <v>32</v>
      </c>
      <c r="AX951" s="15" t="s">
        <v>76</v>
      </c>
      <c r="AY951" s="202" t="s">
        <v>149</v>
      </c>
    </row>
    <row r="952" s="16" customFormat="1">
      <c r="A952" s="16"/>
      <c r="B952" s="209"/>
      <c r="C952" s="16"/>
      <c r="D952" s="186" t="s">
        <v>163</v>
      </c>
      <c r="E952" s="210" t="s">
        <v>1</v>
      </c>
      <c r="F952" s="211" t="s">
        <v>171</v>
      </c>
      <c r="G952" s="16"/>
      <c r="H952" s="212">
        <v>43.299999999999997</v>
      </c>
      <c r="I952" s="213"/>
      <c r="J952" s="16"/>
      <c r="K952" s="16"/>
      <c r="L952" s="209"/>
      <c r="M952" s="214"/>
      <c r="N952" s="215"/>
      <c r="O952" s="215"/>
      <c r="P952" s="215"/>
      <c r="Q952" s="215"/>
      <c r="R952" s="215"/>
      <c r="S952" s="215"/>
      <c r="T952" s="2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10" t="s">
        <v>163</v>
      </c>
      <c r="AU952" s="210" t="s">
        <v>86</v>
      </c>
      <c r="AV952" s="16" t="s">
        <v>157</v>
      </c>
      <c r="AW952" s="16" t="s">
        <v>32</v>
      </c>
      <c r="AX952" s="16" t="s">
        <v>84</v>
      </c>
      <c r="AY952" s="210" t="s">
        <v>149</v>
      </c>
    </row>
    <row r="953" s="2" customFormat="1" ht="24.15" customHeight="1">
      <c r="A953" s="38"/>
      <c r="B953" s="171"/>
      <c r="C953" s="172" t="s">
        <v>992</v>
      </c>
      <c r="D953" s="172" t="s">
        <v>152</v>
      </c>
      <c r="E953" s="173" t="s">
        <v>993</v>
      </c>
      <c r="F953" s="174" t="s">
        <v>994</v>
      </c>
      <c r="G953" s="175" t="s">
        <v>227</v>
      </c>
      <c r="H953" s="176">
        <v>10.800000000000001</v>
      </c>
      <c r="I953" s="177"/>
      <c r="J953" s="178">
        <f>ROUND(I953*H953,2)</f>
        <v>0</v>
      </c>
      <c r="K953" s="174" t="s">
        <v>156</v>
      </c>
      <c r="L953" s="39"/>
      <c r="M953" s="179" t="s">
        <v>1</v>
      </c>
      <c r="N953" s="180" t="s">
        <v>41</v>
      </c>
      <c r="O953" s="77"/>
      <c r="P953" s="181">
        <f>O953*H953</f>
        <v>0</v>
      </c>
      <c r="Q953" s="181">
        <v>0.00055000000000000003</v>
      </c>
      <c r="R953" s="181">
        <f>Q953*H953</f>
        <v>0.0059400000000000008</v>
      </c>
      <c r="S953" s="181">
        <v>0</v>
      </c>
      <c r="T953" s="18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83" t="s">
        <v>280</v>
      </c>
      <c r="AT953" s="183" t="s">
        <v>152</v>
      </c>
      <c r="AU953" s="183" t="s">
        <v>86</v>
      </c>
      <c r="AY953" s="19" t="s">
        <v>149</v>
      </c>
      <c r="BE953" s="184">
        <f>IF(N953="základní",J953,0)</f>
        <v>0</v>
      </c>
      <c r="BF953" s="184">
        <f>IF(N953="snížená",J953,0)</f>
        <v>0</v>
      </c>
      <c r="BG953" s="184">
        <f>IF(N953="zákl. přenesená",J953,0)</f>
        <v>0</v>
      </c>
      <c r="BH953" s="184">
        <f>IF(N953="sníž. přenesená",J953,0)</f>
        <v>0</v>
      </c>
      <c r="BI953" s="184">
        <f>IF(N953="nulová",J953,0)</f>
        <v>0</v>
      </c>
      <c r="BJ953" s="19" t="s">
        <v>84</v>
      </c>
      <c r="BK953" s="184">
        <f>ROUND(I953*H953,2)</f>
        <v>0</v>
      </c>
      <c r="BL953" s="19" t="s">
        <v>280</v>
      </c>
      <c r="BM953" s="183" t="s">
        <v>995</v>
      </c>
    </row>
    <row r="954" s="13" customFormat="1">
      <c r="A954" s="13"/>
      <c r="B954" s="185"/>
      <c r="C954" s="13"/>
      <c r="D954" s="186" t="s">
        <v>163</v>
      </c>
      <c r="E954" s="187" t="s">
        <v>1</v>
      </c>
      <c r="F954" s="188" t="s">
        <v>996</v>
      </c>
      <c r="G954" s="13"/>
      <c r="H954" s="187" t="s">
        <v>1</v>
      </c>
      <c r="I954" s="189"/>
      <c r="J954" s="13"/>
      <c r="K954" s="13"/>
      <c r="L954" s="185"/>
      <c r="M954" s="190"/>
      <c r="N954" s="191"/>
      <c r="O954" s="191"/>
      <c r="P954" s="191"/>
      <c r="Q954" s="191"/>
      <c r="R954" s="191"/>
      <c r="S954" s="191"/>
      <c r="T954" s="19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87" t="s">
        <v>163</v>
      </c>
      <c r="AU954" s="187" t="s">
        <v>86</v>
      </c>
      <c r="AV954" s="13" t="s">
        <v>84</v>
      </c>
      <c r="AW954" s="13" t="s">
        <v>32</v>
      </c>
      <c r="AX954" s="13" t="s">
        <v>76</v>
      </c>
      <c r="AY954" s="187" t="s">
        <v>149</v>
      </c>
    </row>
    <row r="955" s="14" customFormat="1">
      <c r="A955" s="14"/>
      <c r="B955" s="193"/>
      <c r="C955" s="14"/>
      <c r="D955" s="186" t="s">
        <v>163</v>
      </c>
      <c r="E955" s="194" t="s">
        <v>1</v>
      </c>
      <c r="F955" s="195" t="s">
        <v>997</v>
      </c>
      <c r="G955" s="14"/>
      <c r="H955" s="196">
        <v>10.800000000000001</v>
      </c>
      <c r="I955" s="197"/>
      <c r="J955" s="14"/>
      <c r="K955" s="14"/>
      <c r="L955" s="193"/>
      <c r="M955" s="198"/>
      <c r="N955" s="199"/>
      <c r="O955" s="199"/>
      <c r="P955" s="199"/>
      <c r="Q955" s="199"/>
      <c r="R955" s="199"/>
      <c r="S955" s="199"/>
      <c r="T955" s="20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194" t="s">
        <v>163</v>
      </c>
      <c r="AU955" s="194" t="s">
        <v>86</v>
      </c>
      <c r="AV955" s="14" t="s">
        <v>86</v>
      </c>
      <c r="AW955" s="14" t="s">
        <v>32</v>
      </c>
      <c r="AX955" s="14" t="s">
        <v>76</v>
      </c>
      <c r="AY955" s="194" t="s">
        <v>149</v>
      </c>
    </row>
    <row r="956" s="15" customFormat="1">
      <c r="A956" s="15"/>
      <c r="B956" s="201"/>
      <c r="C956" s="15"/>
      <c r="D956" s="186" t="s">
        <v>163</v>
      </c>
      <c r="E956" s="202" t="s">
        <v>1</v>
      </c>
      <c r="F956" s="203" t="s">
        <v>170</v>
      </c>
      <c r="G956" s="15"/>
      <c r="H956" s="204">
        <v>10.800000000000001</v>
      </c>
      <c r="I956" s="205"/>
      <c r="J956" s="15"/>
      <c r="K956" s="15"/>
      <c r="L956" s="201"/>
      <c r="M956" s="206"/>
      <c r="N956" s="207"/>
      <c r="O956" s="207"/>
      <c r="P956" s="207"/>
      <c r="Q956" s="207"/>
      <c r="R956" s="207"/>
      <c r="S956" s="207"/>
      <c r="T956" s="208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02" t="s">
        <v>163</v>
      </c>
      <c r="AU956" s="202" t="s">
        <v>86</v>
      </c>
      <c r="AV956" s="15" t="s">
        <v>150</v>
      </c>
      <c r="AW956" s="15" t="s">
        <v>32</v>
      </c>
      <c r="AX956" s="15" t="s">
        <v>76</v>
      </c>
      <c r="AY956" s="202" t="s">
        <v>149</v>
      </c>
    </row>
    <row r="957" s="16" customFormat="1">
      <c r="A957" s="16"/>
      <c r="B957" s="209"/>
      <c r="C957" s="16"/>
      <c r="D957" s="186" t="s">
        <v>163</v>
      </c>
      <c r="E957" s="210" t="s">
        <v>1</v>
      </c>
      <c r="F957" s="211" t="s">
        <v>171</v>
      </c>
      <c r="G957" s="16"/>
      <c r="H957" s="212">
        <v>10.800000000000001</v>
      </c>
      <c r="I957" s="213"/>
      <c r="J957" s="16"/>
      <c r="K957" s="16"/>
      <c r="L957" s="209"/>
      <c r="M957" s="214"/>
      <c r="N957" s="215"/>
      <c r="O957" s="215"/>
      <c r="P957" s="215"/>
      <c r="Q957" s="215"/>
      <c r="R957" s="215"/>
      <c r="S957" s="215"/>
      <c r="T957" s="2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10" t="s">
        <v>163</v>
      </c>
      <c r="AU957" s="210" t="s">
        <v>86</v>
      </c>
      <c r="AV957" s="16" t="s">
        <v>157</v>
      </c>
      <c r="AW957" s="16" t="s">
        <v>32</v>
      </c>
      <c r="AX957" s="16" t="s">
        <v>84</v>
      </c>
      <c r="AY957" s="210" t="s">
        <v>149</v>
      </c>
    </row>
    <row r="958" s="2" customFormat="1" ht="33" customHeight="1">
      <c r="A958" s="38"/>
      <c r="B958" s="171"/>
      <c r="C958" s="172" t="s">
        <v>998</v>
      </c>
      <c r="D958" s="172" t="s">
        <v>152</v>
      </c>
      <c r="E958" s="173" t="s">
        <v>999</v>
      </c>
      <c r="F958" s="174" t="s">
        <v>1000</v>
      </c>
      <c r="G958" s="175" t="s">
        <v>205</v>
      </c>
      <c r="H958" s="176">
        <v>975</v>
      </c>
      <c r="I958" s="177"/>
      <c r="J958" s="178">
        <f>ROUND(I958*H958,2)</f>
        <v>0</v>
      </c>
      <c r="K958" s="174" t="s">
        <v>156</v>
      </c>
      <c r="L958" s="39"/>
      <c r="M958" s="179" t="s">
        <v>1</v>
      </c>
      <c r="N958" s="180" t="s">
        <v>41</v>
      </c>
      <c r="O958" s="77"/>
      <c r="P958" s="181">
        <f>O958*H958</f>
        <v>0</v>
      </c>
      <c r="Q958" s="181">
        <v>0.0053899999999999998</v>
      </c>
      <c r="R958" s="181">
        <f>Q958*H958</f>
        <v>5.2552500000000002</v>
      </c>
      <c r="S958" s="181">
        <v>0</v>
      </c>
      <c r="T958" s="18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83" t="s">
        <v>280</v>
      </c>
      <c r="AT958" s="183" t="s">
        <v>152</v>
      </c>
      <c r="AU958" s="183" t="s">
        <v>86</v>
      </c>
      <c r="AY958" s="19" t="s">
        <v>149</v>
      </c>
      <c r="BE958" s="184">
        <f>IF(N958="základní",J958,0)</f>
        <v>0</v>
      </c>
      <c r="BF958" s="184">
        <f>IF(N958="snížená",J958,0)</f>
        <v>0</v>
      </c>
      <c r="BG958" s="184">
        <f>IF(N958="zákl. přenesená",J958,0)</f>
        <v>0</v>
      </c>
      <c r="BH958" s="184">
        <f>IF(N958="sníž. přenesená",J958,0)</f>
        <v>0</v>
      </c>
      <c r="BI958" s="184">
        <f>IF(N958="nulová",J958,0)</f>
        <v>0</v>
      </c>
      <c r="BJ958" s="19" t="s">
        <v>84</v>
      </c>
      <c r="BK958" s="184">
        <f>ROUND(I958*H958,2)</f>
        <v>0</v>
      </c>
      <c r="BL958" s="19" t="s">
        <v>280</v>
      </c>
      <c r="BM958" s="183" t="s">
        <v>1001</v>
      </c>
    </row>
    <row r="959" s="13" customFormat="1">
      <c r="A959" s="13"/>
      <c r="B959" s="185"/>
      <c r="C959" s="13"/>
      <c r="D959" s="186" t="s">
        <v>163</v>
      </c>
      <c r="E959" s="187" t="s">
        <v>1</v>
      </c>
      <c r="F959" s="188" t="s">
        <v>1002</v>
      </c>
      <c r="G959" s="13"/>
      <c r="H959" s="187" t="s">
        <v>1</v>
      </c>
      <c r="I959" s="189"/>
      <c r="J959" s="13"/>
      <c r="K959" s="13"/>
      <c r="L959" s="185"/>
      <c r="M959" s="190"/>
      <c r="N959" s="191"/>
      <c r="O959" s="191"/>
      <c r="P959" s="191"/>
      <c r="Q959" s="191"/>
      <c r="R959" s="191"/>
      <c r="S959" s="191"/>
      <c r="T959" s="19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87" t="s">
        <v>163</v>
      </c>
      <c r="AU959" s="187" t="s">
        <v>86</v>
      </c>
      <c r="AV959" s="13" t="s">
        <v>84</v>
      </c>
      <c r="AW959" s="13" t="s">
        <v>32</v>
      </c>
      <c r="AX959" s="13" t="s">
        <v>76</v>
      </c>
      <c r="AY959" s="187" t="s">
        <v>149</v>
      </c>
    </row>
    <row r="960" s="14" customFormat="1">
      <c r="A960" s="14"/>
      <c r="B960" s="193"/>
      <c r="C960" s="14"/>
      <c r="D960" s="186" t="s">
        <v>163</v>
      </c>
      <c r="E960" s="194" t="s">
        <v>1</v>
      </c>
      <c r="F960" s="195" t="s">
        <v>948</v>
      </c>
      <c r="G960" s="14"/>
      <c r="H960" s="196">
        <v>975</v>
      </c>
      <c r="I960" s="197"/>
      <c r="J960" s="14"/>
      <c r="K960" s="14"/>
      <c r="L960" s="193"/>
      <c r="M960" s="198"/>
      <c r="N960" s="199"/>
      <c r="O960" s="199"/>
      <c r="P960" s="199"/>
      <c r="Q960" s="199"/>
      <c r="R960" s="199"/>
      <c r="S960" s="199"/>
      <c r="T960" s="20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194" t="s">
        <v>163</v>
      </c>
      <c r="AU960" s="194" t="s">
        <v>86</v>
      </c>
      <c r="AV960" s="14" t="s">
        <v>86</v>
      </c>
      <c r="AW960" s="14" t="s">
        <v>32</v>
      </c>
      <c r="AX960" s="14" t="s">
        <v>76</v>
      </c>
      <c r="AY960" s="194" t="s">
        <v>149</v>
      </c>
    </row>
    <row r="961" s="15" customFormat="1">
      <c r="A961" s="15"/>
      <c r="B961" s="201"/>
      <c r="C961" s="15"/>
      <c r="D961" s="186" t="s">
        <v>163</v>
      </c>
      <c r="E961" s="202" t="s">
        <v>1</v>
      </c>
      <c r="F961" s="203" t="s">
        <v>170</v>
      </c>
      <c r="G961" s="15"/>
      <c r="H961" s="204">
        <v>975</v>
      </c>
      <c r="I961" s="205"/>
      <c r="J961" s="15"/>
      <c r="K961" s="15"/>
      <c r="L961" s="201"/>
      <c r="M961" s="206"/>
      <c r="N961" s="207"/>
      <c r="O961" s="207"/>
      <c r="P961" s="207"/>
      <c r="Q961" s="207"/>
      <c r="R961" s="207"/>
      <c r="S961" s="207"/>
      <c r="T961" s="20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02" t="s">
        <v>163</v>
      </c>
      <c r="AU961" s="202" t="s">
        <v>86</v>
      </c>
      <c r="AV961" s="15" t="s">
        <v>150</v>
      </c>
      <c r="AW961" s="15" t="s">
        <v>32</v>
      </c>
      <c r="AX961" s="15" t="s">
        <v>76</v>
      </c>
      <c r="AY961" s="202" t="s">
        <v>149</v>
      </c>
    </row>
    <row r="962" s="16" customFormat="1">
      <c r="A962" s="16"/>
      <c r="B962" s="209"/>
      <c r="C962" s="16"/>
      <c r="D962" s="186" t="s">
        <v>163</v>
      </c>
      <c r="E962" s="210" t="s">
        <v>1</v>
      </c>
      <c r="F962" s="211" t="s">
        <v>171</v>
      </c>
      <c r="G962" s="16"/>
      <c r="H962" s="212">
        <v>975</v>
      </c>
      <c r="I962" s="213"/>
      <c r="J962" s="16"/>
      <c r="K962" s="16"/>
      <c r="L962" s="209"/>
      <c r="M962" s="214"/>
      <c r="N962" s="215"/>
      <c r="O962" s="215"/>
      <c r="P962" s="215"/>
      <c r="Q962" s="215"/>
      <c r="R962" s="215"/>
      <c r="S962" s="215"/>
      <c r="T962" s="2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10" t="s">
        <v>163</v>
      </c>
      <c r="AU962" s="210" t="s">
        <v>86</v>
      </c>
      <c r="AV962" s="16" t="s">
        <v>157</v>
      </c>
      <c r="AW962" s="16" t="s">
        <v>32</v>
      </c>
      <c r="AX962" s="16" t="s">
        <v>84</v>
      </c>
      <c r="AY962" s="210" t="s">
        <v>149</v>
      </c>
    </row>
    <row r="963" s="2" customFormat="1" ht="33" customHeight="1">
      <c r="A963" s="38"/>
      <c r="B963" s="171"/>
      <c r="C963" s="172" t="s">
        <v>1003</v>
      </c>
      <c r="D963" s="172" t="s">
        <v>152</v>
      </c>
      <c r="E963" s="173" t="s">
        <v>1004</v>
      </c>
      <c r="F963" s="174" t="s">
        <v>1005</v>
      </c>
      <c r="G963" s="175" t="s">
        <v>205</v>
      </c>
      <c r="H963" s="176">
        <v>10.800000000000001</v>
      </c>
      <c r="I963" s="177"/>
      <c r="J963" s="178">
        <f>ROUND(I963*H963,2)</f>
        <v>0</v>
      </c>
      <c r="K963" s="174" t="s">
        <v>156</v>
      </c>
      <c r="L963" s="39"/>
      <c r="M963" s="179" t="s">
        <v>1</v>
      </c>
      <c r="N963" s="180" t="s">
        <v>41</v>
      </c>
      <c r="O963" s="77"/>
      <c r="P963" s="181">
        <f>O963*H963</f>
        <v>0</v>
      </c>
      <c r="Q963" s="181">
        <v>0.0066899999999999998</v>
      </c>
      <c r="R963" s="181">
        <f>Q963*H963</f>
        <v>0.072251999999999997</v>
      </c>
      <c r="S963" s="181">
        <v>0</v>
      </c>
      <c r="T963" s="18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83" t="s">
        <v>280</v>
      </c>
      <c r="AT963" s="183" t="s">
        <v>152</v>
      </c>
      <c r="AU963" s="183" t="s">
        <v>86</v>
      </c>
      <c r="AY963" s="19" t="s">
        <v>149</v>
      </c>
      <c r="BE963" s="184">
        <f>IF(N963="základní",J963,0)</f>
        <v>0</v>
      </c>
      <c r="BF963" s="184">
        <f>IF(N963="snížená",J963,0)</f>
        <v>0</v>
      </c>
      <c r="BG963" s="184">
        <f>IF(N963="zákl. přenesená",J963,0)</f>
        <v>0</v>
      </c>
      <c r="BH963" s="184">
        <f>IF(N963="sníž. přenesená",J963,0)</f>
        <v>0</v>
      </c>
      <c r="BI963" s="184">
        <f>IF(N963="nulová",J963,0)</f>
        <v>0</v>
      </c>
      <c r="BJ963" s="19" t="s">
        <v>84</v>
      </c>
      <c r="BK963" s="184">
        <f>ROUND(I963*H963,2)</f>
        <v>0</v>
      </c>
      <c r="BL963" s="19" t="s">
        <v>280</v>
      </c>
      <c r="BM963" s="183" t="s">
        <v>1006</v>
      </c>
    </row>
    <row r="964" s="13" customFormat="1">
      <c r="A964" s="13"/>
      <c r="B964" s="185"/>
      <c r="C964" s="13"/>
      <c r="D964" s="186" t="s">
        <v>163</v>
      </c>
      <c r="E964" s="187" t="s">
        <v>1</v>
      </c>
      <c r="F964" s="188" t="s">
        <v>996</v>
      </c>
      <c r="G964" s="13"/>
      <c r="H964" s="187" t="s">
        <v>1</v>
      </c>
      <c r="I964" s="189"/>
      <c r="J964" s="13"/>
      <c r="K964" s="13"/>
      <c r="L964" s="185"/>
      <c r="M964" s="190"/>
      <c r="N964" s="191"/>
      <c r="O964" s="191"/>
      <c r="P964" s="191"/>
      <c r="Q964" s="191"/>
      <c r="R964" s="191"/>
      <c r="S964" s="191"/>
      <c r="T964" s="19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87" t="s">
        <v>163</v>
      </c>
      <c r="AU964" s="187" t="s">
        <v>86</v>
      </c>
      <c r="AV964" s="13" t="s">
        <v>84</v>
      </c>
      <c r="AW964" s="13" t="s">
        <v>32</v>
      </c>
      <c r="AX964" s="13" t="s">
        <v>76</v>
      </c>
      <c r="AY964" s="187" t="s">
        <v>149</v>
      </c>
    </row>
    <row r="965" s="14" customFormat="1">
      <c r="A965" s="14"/>
      <c r="B965" s="193"/>
      <c r="C965" s="14"/>
      <c r="D965" s="186" t="s">
        <v>163</v>
      </c>
      <c r="E965" s="194" t="s">
        <v>1</v>
      </c>
      <c r="F965" s="195" t="s">
        <v>997</v>
      </c>
      <c r="G965" s="14"/>
      <c r="H965" s="196">
        <v>10.800000000000001</v>
      </c>
      <c r="I965" s="197"/>
      <c r="J965" s="14"/>
      <c r="K965" s="14"/>
      <c r="L965" s="193"/>
      <c r="M965" s="198"/>
      <c r="N965" s="199"/>
      <c r="O965" s="199"/>
      <c r="P965" s="199"/>
      <c r="Q965" s="199"/>
      <c r="R965" s="199"/>
      <c r="S965" s="199"/>
      <c r="T965" s="20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194" t="s">
        <v>163</v>
      </c>
      <c r="AU965" s="194" t="s">
        <v>86</v>
      </c>
      <c r="AV965" s="14" t="s">
        <v>86</v>
      </c>
      <c r="AW965" s="14" t="s">
        <v>32</v>
      </c>
      <c r="AX965" s="14" t="s">
        <v>76</v>
      </c>
      <c r="AY965" s="194" t="s">
        <v>149</v>
      </c>
    </row>
    <row r="966" s="15" customFormat="1">
      <c r="A966" s="15"/>
      <c r="B966" s="201"/>
      <c r="C966" s="15"/>
      <c r="D966" s="186" t="s">
        <v>163</v>
      </c>
      <c r="E966" s="202" t="s">
        <v>1</v>
      </c>
      <c r="F966" s="203" t="s">
        <v>170</v>
      </c>
      <c r="G966" s="15"/>
      <c r="H966" s="204">
        <v>10.800000000000001</v>
      </c>
      <c r="I966" s="205"/>
      <c r="J966" s="15"/>
      <c r="K966" s="15"/>
      <c r="L966" s="201"/>
      <c r="M966" s="206"/>
      <c r="N966" s="207"/>
      <c r="O966" s="207"/>
      <c r="P966" s="207"/>
      <c r="Q966" s="207"/>
      <c r="R966" s="207"/>
      <c r="S966" s="207"/>
      <c r="T966" s="208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02" t="s">
        <v>163</v>
      </c>
      <c r="AU966" s="202" t="s">
        <v>86</v>
      </c>
      <c r="AV966" s="15" t="s">
        <v>150</v>
      </c>
      <c r="AW966" s="15" t="s">
        <v>32</v>
      </c>
      <c r="AX966" s="15" t="s">
        <v>76</v>
      </c>
      <c r="AY966" s="202" t="s">
        <v>149</v>
      </c>
    </row>
    <row r="967" s="16" customFormat="1">
      <c r="A967" s="16"/>
      <c r="B967" s="209"/>
      <c r="C967" s="16"/>
      <c r="D967" s="186" t="s">
        <v>163</v>
      </c>
      <c r="E967" s="210" t="s">
        <v>1</v>
      </c>
      <c r="F967" s="211" t="s">
        <v>171</v>
      </c>
      <c r="G967" s="16"/>
      <c r="H967" s="212">
        <v>10.800000000000001</v>
      </c>
      <c r="I967" s="213"/>
      <c r="J967" s="16"/>
      <c r="K967" s="16"/>
      <c r="L967" s="209"/>
      <c r="M967" s="214"/>
      <c r="N967" s="215"/>
      <c r="O967" s="215"/>
      <c r="P967" s="215"/>
      <c r="Q967" s="215"/>
      <c r="R967" s="215"/>
      <c r="S967" s="215"/>
      <c r="T967" s="2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10" t="s">
        <v>163</v>
      </c>
      <c r="AU967" s="210" t="s">
        <v>86</v>
      </c>
      <c r="AV967" s="16" t="s">
        <v>157</v>
      </c>
      <c r="AW967" s="16" t="s">
        <v>32</v>
      </c>
      <c r="AX967" s="16" t="s">
        <v>84</v>
      </c>
      <c r="AY967" s="210" t="s">
        <v>149</v>
      </c>
    </row>
    <row r="968" s="2" customFormat="1" ht="24.15" customHeight="1">
      <c r="A968" s="38"/>
      <c r="B968" s="171"/>
      <c r="C968" s="172" t="s">
        <v>1007</v>
      </c>
      <c r="D968" s="172" t="s">
        <v>152</v>
      </c>
      <c r="E968" s="173" t="s">
        <v>1008</v>
      </c>
      <c r="F968" s="174" t="s">
        <v>1009</v>
      </c>
      <c r="G968" s="175" t="s">
        <v>227</v>
      </c>
      <c r="H968" s="176">
        <v>43.299999999999997</v>
      </c>
      <c r="I968" s="177"/>
      <c r="J968" s="178">
        <f>ROUND(I968*H968,2)</f>
        <v>0</v>
      </c>
      <c r="K968" s="174" t="s">
        <v>156</v>
      </c>
      <c r="L968" s="39"/>
      <c r="M968" s="179" t="s">
        <v>1</v>
      </c>
      <c r="N968" s="180" t="s">
        <v>41</v>
      </c>
      <c r="O968" s="77"/>
      <c r="P968" s="181">
        <f>O968*H968</f>
        <v>0</v>
      </c>
      <c r="Q968" s="181">
        <v>0.0040899999999999999</v>
      </c>
      <c r="R968" s="181">
        <f>Q968*H968</f>
        <v>0.17709699999999998</v>
      </c>
      <c r="S968" s="181">
        <v>0</v>
      </c>
      <c r="T968" s="18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183" t="s">
        <v>280</v>
      </c>
      <c r="AT968" s="183" t="s">
        <v>152</v>
      </c>
      <c r="AU968" s="183" t="s">
        <v>86</v>
      </c>
      <c r="AY968" s="19" t="s">
        <v>149</v>
      </c>
      <c r="BE968" s="184">
        <f>IF(N968="základní",J968,0)</f>
        <v>0</v>
      </c>
      <c r="BF968" s="184">
        <f>IF(N968="snížená",J968,0)</f>
        <v>0</v>
      </c>
      <c r="BG968" s="184">
        <f>IF(N968="zákl. přenesená",J968,0)</f>
        <v>0</v>
      </c>
      <c r="BH968" s="184">
        <f>IF(N968="sníž. přenesená",J968,0)</f>
        <v>0</v>
      </c>
      <c r="BI968" s="184">
        <f>IF(N968="nulová",J968,0)</f>
        <v>0</v>
      </c>
      <c r="BJ968" s="19" t="s">
        <v>84</v>
      </c>
      <c r="BK968" s="184">
        <f>ROUND(I968*H968,2)</f>
        <v>0</v>
      </c>
      <c r="BL968" s="19" t="s">
        <v>280</v>
      </c>
      <c r="BM968" s="183" t="s">
        <v>1010</v>
      </c>
    </row>
    <row r="969" s="13" customFormat="1">
      <c r="A969" s="13"/>
      <c r="B969" s="185"/>
      <c r="C969" s="13"/>
      <c r="D969" s="186" t="s">
        <v>163</v>
      </c>
      <c r="E969" s="187" t="s">
        <v>1</v>
      </c>
      <c r="F969" s="188" t="s">
        <v>989</v>
      </c>
      <c r="G969" s="13"/>
      <c r="H969" s="187" t="s">
        <v>1</v>
      </c>
      <c r="I969" s="189"/>
      <c r="J969" s="13"/>
      <c r="K969" s="13"/>
      <c r="L969" s="185"/>
      <c r="M969" s="190"/>
      <c r="N969" s="191"/>
      <c r="O969" s="191"/>
      <c r="P969" s="191"/>
      <c r="Q969" s="191"/>
      <c r="R969" s="191"/>
      <c r="S969" s="191"/>
      <c r="T969" s="19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87" t="s">
        <v>163</v>
      </c>
      <c r="AU969" s="187" t="s">
        <v>86</v>
      </c>
      <c r="AV969" s="13" t="s">
        <v>84</v>
      </c>
      <c r="AW969" s="13" t="s">
        <v>32</v>
      </c>
      <c r="AX969" s="13" t="s">
        <v>76</v>
      </c>
      <c r="AY969" s="187" t="s">
        <v>149</v>
      </c>
    </row>
    <row r="970" s="14" customFormat="1">
      <c r="A970" s="14"/>
      <c r="B970" s="193"/>
      <c r="C970" s="14"/>
      <c r="D970" s="186" t="s">
        <v>163</v>
      </c>
      <c r="E970" s="194" t="s">
        <v>1</v>
      </c>
      <c r="F970" s="195" t="s">
        <v>990</v>
      </c>
      <c r="G970" s="14"/>
      <c r="H970" s="196">
        <v>43.299999999999997</v>
      </c>
      <c r="I970" s="197"/>
      <c r="J970" s="14"/>
      <c r="K970" s="14"/>
      <c r="L970" s="193"/>
      <c r="M970" s="198"/>
      <c r="N970" s="199"/>
      <c r="O970" s="199"/>
      <c r="P970" s="199"/>
      <c r="Q970" s="199"/>
      <c r="R970" s="199"/>
      <c r="S970" s="199"/>
      <c r="T970" s="20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194" t="s">
        <v>163</v>
      </c>
      <c r="AU970" s="194" t="s">
        <v>86</v>
      </c>
      <c r="AV970" s="14" t="s">
        <v>86</v>
      </c>
      <c r="AW970" s="14" t="s">
        <v>32</v>
      </c>
      <c r="AX970" s="14" t="s">
        <v>76</v>
      </c>
      <c r="AY970" s="194" t="s">
        <v>149</v>
      </c>
    </row>
    <row r="971" s="15" customFormat="1">
      <c r="A971" s="15"/>
      <c r="B971" s="201"/>
      <c r="C971" s="15"/>
      <c r="D971" s="186" t="s">
        <v>163</v>
      </c>
      <c r="E971" s="202" t="s">
        <v>1</v>
      </c>
      <c r="F971" s="203" t="s">
        <v>170</v>
      </c>
      <c r="G971" s="15"/>
      <c r="H971" s="204">
        <v>43.299999999999997</v>
      </c>
      <c r="I971" s="205"/>
      <c r="J971" s="15"/>
      <c r="K971" s="15"/>
      <c r="L971" s="201"/>
      <c r="M971" s="206"/>
      <c r="N971" s="207"/>
      <c r="O971" s="207"/>
      <c r="P971" s="207"/>
      <c r="Q971" s="207"/>
      <c r="R971" s="207"/>
      <c r="S971" s="207"/>
      <c r="T971" s="208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02" t="s">
        <v>163</v>
      </c>
      <c r="AU971" s="202" t="s">
        <v>86</v>
      </c>
      <c r="AV971" s="15" t="s">
        <v>150</v>
      </c>
      <c r="AW971" s="15" t="s">
        <v>32</v>
      </c>
      <c r="AX971" s="15" t="s">
        <v>76</v>
      </c>
      <c r="AY971" s="202" t="s">
        <v>149</v>
      </c>
    </row>
    <row r="972" s="16" customFormat="1">
      <c r="A972" s="16"/>
      <c r="B972" s="209"/>
      <c r="C972" s="16"/>
      <c r="D972" s="186" t="s">
        <v>163</v>
      </c>
      <c r="E972" s="210" t="s">
        <v>1</v>
      </c>
      <c r="F972" s="211" t="s">
        <v>171</v>
      </c>
      <c r="G972" s="16"/>
      <c r="H972" s="212">
        <v>43.299999999999997</v>
      </c>
      <c r="I972" s="213"/>
      <c r="J972" s="16"/>
      <c r="K972" s="16"/>
      <c r="L972" s="209"/>
      <c r="M972" s="214"/>
      <c r="N972" s="215"/>
      <c r="O972" s="215"/>
      <c r="P972" s="215"/>
      <c r="Q972" s="215"/>
      <c r="R972" s="215"/>
      <c r="S972" s="215"/>
      <c r="T972" s="2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10" t="s">
        <v>163</v>
      </c>
      <c r="AU972" s="210" t="s">
        <v>86</v>
      </c>
      <c r="AV972" s="16" t="s">
        <v>157</v>
      </c>
      <c r="AW972" s="16" t="s">
        <v>32</v>
      </c>
      <c r="AX972" s="16" t="s">
        <v>84</v>
      </c>
      <c r="AY972" s="210" t="s">
        <v>149</v>
      </c>
    </row>
    <row r="973" s="2" customFormat="1" ht="24.15" customHeight="1">
      <c r="A973" s="38"/>
      <c r="B973" s="171"/>
      <c r="C973" s="172" t="s">
        <v>1011</v>
      </c>
      <c r="D973" s="172" t="s">
        <v>152</v>
      </c>
      <c r="E973" s="173" t="s">
        <v>1012</v>
      </c>
      <c r="F973" s="174" t="s">
        <v>1013</v>
      </c>
      <c r="G973" s="175" t="s">
        <v>227</v>
      </c>
      <c r="H973" s="176">
        <v>66</v>
      </c>
      <c r="I973" s="177"/>
      <c r="J973" s="178">
        <f>ROUND(I973*H973,2)</f>
        <v>0</v>
      </c>
      <c r="K973" s="174" t="s">
        <v>156</v>
      </c>
      <c r="L973" s="39"/>
      <c r="M973" s="179" t="s">
        <v>1</v>
      </c>
      <c r="N973" s="180" t="s">
        <v>41</v>
      </c>
      <c r="O973" s="77"/>
      <c r="P973" s="181">
        <f>O973*H973</f>
        <v>0</v>
      </c>
      <c r="Q973" s="181">
        <v>0.0040899999999999999</v>
      </c>
      <c r="R973" s="181">
        <f>Q973*H973</f>
        <v>0.26994000000000001</v>
      </c>
      <c r="S973" s="181">
        <v>0</v>
      </c>
      <c r="T973" s="18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183" t="s">
        <v>280</v>
      </c>
      <c r="AT973" s="183" t="s">
        <v>152</v>
      </c>
      <c r="AU973" s="183" t="s">
        <v>86</v>
      </c>
      <c r="AY973" s="19" t="s">
        <v>149</v>
      </c>
      <c r="BE973" s="184">
        <f>IF(N973="základní",J973,0)</f>
        <v>0</v>
      </c>
      <c r="BF973" s="184">
        <f>IF(N973="snížená",J973,0)</f>
        <v>0</v>
      </c>
      <c r="BG973" s="184">
        <f>IF(N973="zákl. přenesená",J973,0)</f>
        <v>0</v>
      </c>
      <c r="BH973" s="184">
        <f>IF(N973="sníž. přenesená",J973,0)</f>
        <v>0</v>
      </c>
      <c r="BI973" s="184">
        <f>IF(N973="nulová",J973,0)</f>
        <v>0</v>
      </c>
      <c r="BJ973" s="19" t="s">
        <v>84</v>
      </c>
      <c r="BK973" s="184">
        <f>ROUND(I973*H973,2)</f>
        <v>0</v>
      </c>
      <c r="BL973" s="19" t="s">
        <v>280</v>
      </c>
      <c r="BM973" s="183" t="s">
        <v>1014</v>
      </c>
    </row>
    <row r="974" s="13" customFormat="1">
      <c r="A974" s="13"/>
      <c r="B974" s="185"/>
      <c r="C974" s="13"/>
      <c r="D974" s="186" t="s">
        <v>163</v>
      </c>
      <c r="E974" s="187" t="s">
        <v>1</v>
      </c>
      <c r="F974" s="188" t="s">
        <v>1015</v>
      </c>
      <c r="G974" s="13"/>
      <c r="H974" s="187" t="s">
        <v>1</v>
      </c>
      <c r="I974" s="189"/>
      <c r="J974" s="13"/>
      <c r="K974" s="13"/>
      <c r="L974" s="185"/>
      <c r="M974" s="190"/>
      <c r="N974" s="191"/>
      <c r="O974" s="191"/>
      <c r="P974" s="191"/>
      <c r="Q974" s="191"/>
      <c r="R974" s="191"/>
      <c r="S974" s="191"/>
      <c r="T974" s="19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87" t="s">
        <v>163</v>
      </c>
      <c r="AU974" s="187" t="s">
        <v>86</v>
      </c>
      <c r="AV974" s="13" t="s">
        <v>84</v>
      </c>
      <c r="AW974" s="13" t="s">
        <v>32</v>
      </c>
      <c r="AX974" s="13" t="s">
        <v>76</v>
      </c>
      <c r="AY974" s="187" t="s">
        <v>149</v>
      </c>
    </row>
    <row r="975" s="14" customFormat="1">
      <c r="A975" s="14"/>
      <c r="B975" s="193"/>
      <c r="C975" s="14"/>
      <c r="D975" s="186" t="s">
        <v>163</v>
      </c>
      <c r="E975" s="194" t="s">
        <v>1</v>
      </c>
      <c r="F975" s="195" t="s">
        <v>1016</v>
      </c>
      <c r="G975" s="14"/>
      <c r="H975" s="196">
        <v>66</v>
      </c>
      <c r="I975" s="197"/>
      <c r="J975" s="14"/>
      <c r="K975" s="14"/>
      <c r="L975" s="193"/>
      <c r="M975" s="198"/>
      <c r="N975" s="199"/>
      <c r="O975" s="199"/>
      <c r="P975" s="199"/>
      <c r="Q975" s="199"/>
      <c r="R975" s="199"/>
      <c r="S975" s="199"/>
      <c r="T975" s="20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194" t="s">
        <v>163</v>
      </c>
      <c r="AU975" s="194" t="s">
        <v>86</v>
      </c>
      <c r="AV975" s="14" t="s">
        <v>86</v>
      </c>
      <c r="AW975" s="14" t="s">
        <v>32</v>
      </c>
      <c r="AX975" s="14" t="s">
        <v>76</v>
      </c>
      <c r="AY975" s="194" t="s">
        <v>149</v>
      </c>
    </row>
    <row r="976" s="15" customFormat="1">
      <c r="A976" s="15"/>
      <c r="B976" s="201"/>
      <c r="C976" s="15"/>
      <c r="D976" s="186" t="s">
        <v>163</v>
      </c>
      <c r="E976" s="202" t="s">
        <v>1</v>
      </c>
      <c r="F976" s="203" t="s">
        <v>170</v>
      </c>
      <c r="G976" s="15"/>
      <c r="H976" s="204">
        <v>66</v>
      </c>
      <c r="I976" s="205"/>
      <c r="J976" s="15"/>
      <c r="K976" s="15"/>
      <c r="L976" s="201"/>
      <c r="M976" s="206"/>
      <c r="N976" s="207"/>
      <c r="O976" s="207"/>
      <c r="P976" s="207"/>
      <c r="Q976" s="207"/>
      <c r="R976" s="207"/>
      <c r="S976" s="207"/>
      <c r="T976" s="208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02" t="s">
        <v>163</v>
      </c>
      <c r="AU976" s="202" t="s">
        <v>86</v>
      </c>
      <c r="AV976" s="15" t="s">
        <v>150</v>
      </c>
      <c r="AW976" s="15" t="s">
        <v>32</v>
      </c>
      <c r="AX976" s="15" t="s">
        <v>76</v>
      </c>
      <c r="AY976" s="202" t="s">
        <v>149</v>
      </c>
    </row>
    <row r="977" s="16" customFormat="1">
      <c r="A977" s="16"/>
      <c r="B977" s="209"/>
      <c r="C977" s="16"/>
      <c r="D977" s="186" t="s">
        <v>163</v>
      </c>
      <c r="E977" s="210" t="s">
        <v>1</v>
      </c>
      <c r="F977" s="211" t="s">
        <v>171</v>
      </c>
      <c r="G977" s="16"/>
      <c r="H977" s="212">
        <v>66</v>
      </c>
      <c r="I977" s="213"/>
      <c r="J977" s="16"/>
      <c r="K977" s="16"/>
      <c r="L977" s="209"/>
      <c r="M977" s="214"/>
      <c r="N977" s="215"/>
      <c r="O977" s="215"/>
      <c r="P977" s="215"/>
      <c r="Q977" s="215"/>
      <c r="R977" s="215"/>
      <c r="S977" s="215"/>
      <c r="T977" s="2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10" t="s">
        <v>163</v>
      </c>
      <c r="AU977" s="210" t="s">
        <v>86</v>
      </c>
      <c r="AV977" s="16" t="s">
        <v>157</v>
      </c>
      <c r="AW977" s="16" t="s">
        <v>32</v>
      </c>
      <c r="AX977" s="16" t="s">
        <v>84</v>
      </c>
      <c r="AY977" s="210" t="s">
        <v>149</v>
      </c>
    </row>
    <row r="978" s="2" customFormat="1" ht="16.5" customHeight="1">
      <c r="A978" s="38"/>
      <c r="B978" s="171"/>
      <c r="C978" s="172" t="s">
        <v>1017</v>
      </c>
      <c r="D978" s="172" t="s">
        <v>152</v>
      </c>
      <c r="E978" s="173" t="s">
        <v>1018</v>
      </c>
      <c r="F978" s="174" t="s">
        <v>1019</v>
      </c>
      <c r="G978" s="175" t="s">
        <v>227</v>
      </c>
      <c r="H978" s="176">
        <v>30</v>
      </c>
      <c r="I978" s="177"/>
      <c r="J978" s="178">
        <f>ROUND(I978*H978,2)</f>
        <v>0</v>
      </c>
      <c r="K978" s="174" t="s">
        <v>156</v>
      </c>
      <c r="L978" s="39"/>
      <c r="M978" s="179" t="s">
        <v>1</v>
      </c>
      <c r="N978" s="180" t="s">
        <v>41</v>
      </c>
      <c r="O978" s="77"/>
      <c r="P978" s="181">
        <f>O978*H978</f>
        <v>0</v>
      </c>
      <c r="Q978" s="181">
        <v>0.0050899999999999999</v>
      </c>
      <c r="R978" s="181">
        <f>Q978*H978</f>
        <v>0.1527</v>
      </c>
      <c r="S978" s="181">
        <v>0</v>
      </c>
      <c r="T978" s="18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83" t="s">
        <v>280</v>
      </c>
      <c r="AT978" s="183" t="s">
        <v>152</v>
      </c>
      <c r="AU978" s="183" t="s">
        <v>86</v>
      </c>
      <c r="AY978" s="19" t="s">
        <v>149</v>
      </c>
      <c r="BE978" s="184">
        <f>IF(N978="základní",J978,0)</f>
        <v>0</v>
      </c>
      <c r="BF978" s="184">
        <f>IF(N978="snížená",J978,0)</f>
        <v>0</v>
      </c>
      <c r="BG978" s="184">
        <f>IF(N978="zákl. přenesená",J978,0)</f>
        <v>0</v>
      </c>
      <c r="BH978" s="184">
        <f>IF(N978="sníž. přenesená",J978,0)</f>
        <v>0</v>
      </c>
      <c r="BI978" s="184">
        <f>IF(N978="nulová",J978,0)</f>
        <v>0</v>
      </c>
      <c r="BJ978" s="19" t="s">
        <v>84</v>
      </c>
      <c r="BK978" s="184">
        <f>ROUND(I978*H978,2)</f>
        <v>0</v>
      </c>
      <c r="BL978" s="19" t="s">
        <v>280</v>
      </c>
      <c r="BM978" s="183" t="s">
        <v>1020</v>
      </c>
    </row>
    <row r="979" s="13" customFormat="1">
      <c r="A979" s="13"/>
      <c r="B979" s="185"/>
      <c r="C979" s="13"/>
      <c r="D979" s="186" t="s">
        <v>163</v>
      </c>
      <c r="E979" s="187" t="s">
        <v>1</v>
      </c>
      <c r="F979" s="188" t="s">
        <v>1021</v>
      </c>
      <c r="G979" s="13"/>
      <c r="H979" s="187" t="s">
        <v>1</v>
      </c>
      <c r="I979" s="189"/>
      <c r="J979" s="13"/>
      <c r="K979" s="13"/>
      <c r="L979" s="185"/>
      <c r="M979" s="190"/>
      <c r="N979" s="191"/>
      <c r="O979" s="191"/>
      <c r="P979" s="191"/>
      <c r="Q979" s="191"/>
      <c r="R979" s="191"/>
      <c r="S979" s="191"/>
      <c r="T979" s="19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87" t="s">
        <v>163</v>
      </c>
      <c r="AU979" s="187" t="s">
        <v>86</v>
      </c>
      <c r="AV979" s="13" t="s">
        <v>84</v>
      </c>
      <c r="AW979" s="13" t="s">
        <v>32</v>
      </c>
      <c r="AX979" s="13" t="s">
        <v>76</v>
      </c>
      <c r="AY979" s="187" t="s">
        <v>149</v>
      </c>
    </row>
    <row r="980" s="14" customFormat="1">
      <c r="A980" s="14"/>
      <c r="B980" s="193"/>
      <c r="C980" s="14"/>
      <c r="D980" s="186" t="s">
        <v>163</v>
      </c>
      <c r="E980" s="194" t="s">
        <v>1</v>
      </c>
      <c r="F980" s="195" t="s">
        <v>1022</v>
      </c>
      <c r="G980" s="14"/>
      <c r="H980" s="196">
        <v>30</v>
      </c>
      <c r="I980" s="197"/>
      <c r="J980" s="14"/>
      <c r="K980" s="14"/>
      <c r="L980" s="193"/>
      <c r="M980" s="198"/>
      <c r="N980" s="199"/>
      <c r="O980" s="199"/>
      <c r="P980" s="199"/>
      <c r="Q980" s="199"/>
      <c r="R980" s="199"/>
      <c r="S980" s="199"/>
      <c r="T980" s="20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194" t="s">
        <v>163</v>
      </c>
      <c r="AU980" s="194" t="s">
        <v>86</v>
      </c>
      <c r="AV980" s="14" t="s">
        <v>86</v>
      </c>
      <c r="AW980" s="14" t="s">
        <v>32</v>
      </c>
      <c r="AX980" s="14" t="s">
        <v>76</v>
      </c>
      <c r="AY980" s="194" t="s">
        <v>149</v>
      </c>
    </row>
    <row r="981" s="15" customFormat="1">
      <c r="A981" s="15"/>
      <c r="B981" s="201"/>
      <c r="C981" s="15"/>
      <c r="D981" s="186" t="s">
        <v>163</v>
      </c>
      <c r="E981" s="202" t="s">
        <v>1</v>
      </c>
      <c r="F981" s="203" t="s">
        <v>170</v>
      </c>
      <c r="G981" s="15"/>
      <c r="H981" s="204">
        <v>30</v>
      </c>
      <c r="I981" s="205"/>
      <c r="J981" s="15"/>
      <c r="K981" s="15"/>
      <c r="L981" s="201"/>
      <c r="M981" s="206"/>
      <c r="N981" s="207"/>
      <c r="O981" s="207"/>
      <c r="P981" s="207"/>
      <c r="Q981" s="207"/>
      <c r="R981" s="207"/>
      <c r="S981" s="207"/>
      <c r="T981" s="208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02" t="s">
        <v>163</v>
      </c>
      <c r="AU981" s="202" t="s">
        <v>86</v>
      </c>
      <c r="AV981" s="15" t="s">
        <v>150</v>
      </c>
      <c r="AW981" s="15" t="s">
        <v>32</v>
      </c>
      <c r="AX981" s="15" t="s">
        <v>76</v>
      </c>
      <c r="AY981" s="202" t="s">
        <v>149</v>
      </c>
    </row>
    <row r="982" s="16" customFormat="1">
      <c r="A982" s="16"/>
      <c r="B982" s="209"/>
      <c r="C982" s="16"/>
      <c r="D982" s="186" t="s">
        <v>163</v>
      </c>
      <c r="E982" s="210" t="s">
        <v>1</v>
      </c>
      <c r="F982" s="211" t="s">
        <v>171</v>
      </c>
      <c r="G982" s="16"/>
      <c r="H982" s="212">
        <v>30</v>
      </c>
      <c r="I982" s="213"/>
      <c r="J982" s="16"/>
      <c r="K982" s="16"/>
      <c r="L982" s="209"/>
      <c r="M982" s="214"/>
      <c r="N982" s="215"/>
      <c r="O982" s="215"/>
      <c r="P982" s="215"/>
      <c r="Q982" s="215"/>
      <c r="R982" s="215"/>
      <c r="S982" s="215"/>
      <c r="T982" s="2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10" t="s">
        <v>163</v>
      </c>
      <c r="AU982" s="210" t="s">
        <v>86</v>
      </c>
      <c r="AV982" s="16" t="s">
        <v>157</v>
      </c>
      <c r="AW982" s="16" t="s">
        <v>32</v>
      </c>
      <c r="AX982" s="16" t="s">
        <v>84</v>
      </c>
      <c r="AY982" s="210" t="s">
        <v>149</v>
      </c>
    </row>
    <row r="983" s="2" customFormat="1" ht="24.15" customHeight="1">
      <c r="A983" s="38"/>
      <c r="B983" s="171"/>
      <c r="C983" s="172" t="s">
        <v>1023</v>
      </c>
      <c r="D983" s="172" t="s">
        <v>152</v>
      </c>
      <c r="E983" s="173" t="s">
        <v>1024</v>
      </c>
      <c r="F983" s="174" t="s">
        <v>1025</v>
      </c>
      <c r="G983" s="175" t="s">
        <v>155</v>
      </c>
      <c r="H983" s="176">
        <v>9</v>
      </c>
      <c r="I983" s="177"/>
      <c r="J983" s="178">
        <f>ROUND(I983*H983,2)</f>
        <v>0</v>
      </c>
      <c r="K983" s="174" t="s">
        <v>156</v>
      </c>
      <c r="L983" s="39"/>
      <c r="M983" s="179" t="s">
        <v>1</v>
      </c>
      <c r="N983" s="180" t="s">
        <v>41</v>
      </c>
      <c r="O983" s="77"/>
      <c r="P983" s="181">
        <f>O983*H983</f>
        <v>0</v>
      </c>
      <c r="Q983" s="181">
        <v>0.0090200000000000002</v>
      </c>
      <c r="R983" s="181">
        <f>Q983*H983</f>
        <v>0.081180000000000002</v>
      </c>
      <c r="S983" s="181">
        <v>0</v>
      </c>
      <c r="T983" s="18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183" t="s">
        <v>280</v>
      </c>
      <c r="AT983" s="183" t="s">
        <v>152</v>
      </c>
      <c r="AU983" s="183" t="s">
        <v>86</v>
      </c>
      <c r="AY983" s="19" t="s">
        <v>149</v>
      </c>
      <c r="BE983" s="184">
        <f>IF(N983="základní",J983,0)</f>
        <v>0</v>
      </c>
      <c r="BF983" s="184">
        <f>IF(N983="snížená",J983,0)</f>
        <v>0</v>
      </c>
      <c r="BG983" s="184">
        <f>IF(N983="zákl. přenesená",J983,0)</f>
        <v>0</v>
      </c>
      <c r="BH983" s="184">
        <f>IF(N983="sníž. přenesená",J983,0)</f>
        <v>0</v>
      </c>
      <c r="BI983" s="184">
        <f>IF(N983="nulová",J983,0)</f>
        <v>0</v>
      </c>
      <c r="BJ983" s="19" t="s">
        <v>84</v>
      </c>
      <c r="BK983" s="184">
        <f>ROUND(I983*H983,2)</f>
        <v>0</v>
      </c>
      <c r="BL983" s="19" t="s">
        <v>280</v>
      </c>
      <c r="BM983" s="183" t="s">
        <v>1026</v>
      </c>
    </row>
    <row r="984" s="2" customFormat="1" ht="24.15" customHeight="1">
      <c r="A984" s="38"/>
      <c r="B984" s="171"/>
      <c r="C984" s="172" t="s">
        <v>1027</v>
      </c>
      <c r="D984" s="172" t="s">
        <v>152</v>
      </c>
      <c r="E984" s="173" t="s">
        <v>1028</v>
      </c>
      <c r="F984" s="174" t="s">
        <v>1029</v>
      </c>
      <c r="G984" s="175" t="s">
        <v>227</v>
      </c>
      <c r="H984" s="176">
        <v>32.799999999999997</v>
      </c>
      <c r="I984" s="177"/>
      <c r="J984" s="178">
        <f>ROUND(I984*H984,2)</f>
        <v>0</v>
      </c>
      <c r="K984" s="174" t="s">
        <v>156</v>
      </c>
      <c r="L984" s="39"/>
      <c r="M984" s="179" t="s">
        <v>1</v>
      </c>
      <c r="N984" s="180" t="s">
        <v>41</v>
      </c>
      <c r="O984" s="77"/>
      <c r="P984" s="181">
        <f>O984*H984</f>
        <v>0</v>
      </c>
      <c r="Q984" s="181">
        <v>0.0015100000000000001</v>
      </c>
      <c r="R984" s="181">
        <f>Q984*H984</f>
        <v>0.049527999999999996</v>
      </c>
      <c r="S984" s="181">
        <v>0</v>
      </c>
      <c r="T984" s="18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183" t="s">
        <v>280</v>
      </c>
      <c r="AT984" s="183" t="s">
        <v>152</v>
      </c>
      <c r="AU984" s="183" t="s">
        <v>86</v>
      </c>
      <c r="AY984" s="19" t="s">
        <v>149</v>
      </c>
      <c r="BE984" s="184">
        <f>IF(N984="základní",J984,0)</f>
        <v>0</v>
      </c>
      <c r="BF984" s="184">
        <f>IF(N984="snížená",J984,0)</f>
        <v>0</v>
      </c>
      <c r="BG984" s="184">
        <f>IF(N984="zákl. přenesená",J984,0)</f>
        <v>0</v>
      </c>
      <c r="BH984" s="184">
        <f>IF(N984="sníž. přenesená",J984,0)</f>
        <v>0</v>
      </c>
      <c r="BI984" s="184">
        <f>IF(N984="nulová",J984,0)</f>
        <v>0</v>
      </c>
      <c r="BJ984" s="19" t="s">
        <v>84</v>
      </c>
      <c r="BK984" s="184">
        <f>ROUND(I984*H984,2)</f>
        <v>0</v>
      </c>
      <c r="BL984" s="19" t="s">
        <v>280</v>
      </c>
      <c r="BM984" s="183" t="s">
        <v>1030</v>
      </c>
    </row>
    <row r="985" s="13" customFormat="1">
      <c r="A985" s="13"/>
      <c r="B985" s="185"/>
      <c r="C985" s="13"/>
      <c r="D985" s="186" t="s">
        <v>163</v>
      </c>
      <c r="E985" s="187" t="s">
        <v>1</v>
      </c>
      <c r="F985" s="188" t="s">
        <v>1031</v>
      </c>
      <c r="G985" s="13"/>
      <c r="H985" s="187" t="s">
        <v>1</v>
      </c>
      <c r="I985" s="189"/>
      <c r="J985" s="13"/>
      <c r="K985" s="13"/>
      <c r="L985" s="185"/>
      <c r="M985" s="190"/>
      <c r="N985" s="191"/>
      <c r="O985" s="191"/>
      <c r="P985" s="191"/>
      <c r="Q985" s="191"/>
      <c r="R985" s="191"/>
      <c r="S985" s="191"/>
      <c r="T985" s="19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87" t="s">
        <v>163</v>
      </c>
      <c r="AU985" s="187" t="s">
        <v>86</v>
      </c>
      <c r="AV985" s="13" t="s">
        <v>84</v>
      </c>
      <c r="AW985" s="13" t="s">
        <v>32</v>
      </c>
      <c r="AX985" s="13" t="s">
        <v>76</v>
      </c>
      <c r="AY985" s="187" t="s">
        <v>149</v>
      </c>
    </row>
    <row r="986" s="14" customFormat="1">
      <c r="A986" s="14"/>
      <c r="B986" s="193"/>
      <c r="C986" s="14"/>
      <c r="D986" s="186" t="s">
        <v>163</v>
      </c>
      <c r="E986" s="194" t="s">
        <v>1</v>
      </c>
      <c r="F986" s="195" t="s">
        <v>1032</v>
      </c>
      <c r="G986" s="14"/>
      <c r="H986" s="196">
        <v>32.799999999999997</v>
      </c>
      <c r="I986" s="197"/>
      <c r="J986" s="14"/>
      <c r="K986" s="14"/>
      <c r="L986" s="193"/>
      <c r="M986" s="198"/>
      <c r="N986" s="199"/>
      <c r="O986" s="199"/>
      <c r="P986" s="199"/>
      <c r="Q986" s="199"/>
      <c r="R986" s="199"/>
      <c r="S986" s="199"/>
      <c r="T986" s="20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94" t="s">
        <v>163</v>
      </c>
      <c r="AU986" s="194" t="s">
        <v>86</v>
      </c>
      <c r="AV986" s="14" t="s">
        <v>86</v>
      </c>
      <c r="AW986" s="14" t="s">
        <v>32</v>
      </c>
      <c r="AX986" s="14" t="s">
        <v>76</v>
      </c>
      <c r="AY986" s="194" t="s">
        <v>149</v>
      </c>
    </row>
    <row r="987" s="15" customFormat="1">
      <c r="A987" s="15"/>
      <c r="B987" s="201"/>
      <c r="C987" s="15"/>
      <c r="D987" s="186" t="s">
        <v>163</v>
      </c>
      <c r="E987" s="202" t="s">
        <v>1</v>
      </c>
      <c r="F987" s="203" t="s">
        <v>170</v>
      </c>
      <c r="G987" s="15"/>
      <c r="H987" s="204">
        <v>32.799999999999997</v>
      </c>
      <c r="I987" s="205"/>
      <c r="J987" s="15"/>
      <c r="K987" s="15"/>
      <c r="L987" s="201"/>
      <c r="M987" s="206"/>
      <c r="N987" s="207"/>
      <c r="O987" s="207"/>
      <c r="P987" s="207"/>
      <c r="Q987" s="207"/>
      <c r="R987" s="207"/>
      <c r="S987" s="207"/>
      <c r="T987" s="20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02" t="s">
        <v>163</v>
      </c>
      <c r="AU987" s="202" t="s">
        <v>86</v>
      </c>
      <c r="AV987" s="15" t="s">
        <v>150</v>
      </c>
      <c r="AW987" s="15" t="s">
        <v>32</v>
      </c>
      <c r="AX987" s="15" t="s">
        <v>76</v>
      </c>
      <c r="AY987" s="202" t="s">
        <v>149</v>
      </c>
    </row>
    <row r="988" s="16" customFormat="1">
      <c r="A988" s="16"/>
      <c r="B988" s="209"/>
      <c r="C988" s="16"/>
      <c r="D988" s="186" t="s">
        <v>163</v>
      </c>
      <c r="E988" s="210" t="s">
        <v>1</v>
      </c>
      <c r="F988" s="211" t="s">
        <v>171</v>
      </c>
      <c r="G988" s="16"/>
      <c r="H988" s="212">
        <v>32.799999999999997</v>
      </c>
      <c r="I988" s="213"/>
      <c r="J988" s="16"/>
      <c r="K988" s="16"/>
      <c r="L988" s="209"/>
      <c r="M988" s="214"/>
      <c r="N988" s="215"/>
      <c r="O988" s="215"/>
      <c r="P988" s="215"/>
      <c r="Q988" s="215"/>
      <c r="R988" s="215"/>
      <c r="S988" s="215"/>
      <c r="T988" s="2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10" t="s">
        <v>163</v>
      </c>
      <c r="AU988" s="210" t="s">
        <v>86</v>
      </c>
      <c r="AV988" s="16" t="s">
        <v>157</v>
      </c>
      <c r="AW988" s="16" t="s">
        <v>32</v>
      </c>
      <c r="AX988" s="16" t="s">
        <v>84</v>
      </c>
      <c r="AY988" s="210" t="s">
        <v>149</v>
      </c>
    </row>
    <row r="989" s="2" customFormat="1" ht="24.15" customHeight="1">
      <c r="A989" s="38"/>
      <c r="B989" s="171"/>
      <c r="C989" s="172" t="s">
        <v>1033</v>
      </c>
      <c r="D989" s="172" t="s">
        <v>152</v>
      </c>
      <c r="E989" s="173" t="s">
        <v>1034</v>
      </c>
      <c r="F989" s="174" t="s">
        <v>1035</v>
      </c>
      <c r="G989" s="175" t="s">
        <v>227</v>
      </c>
      <c r="H989" s="176">
        <v>118</v>
      </c>
      <c r="I989" s="177"/>
      <c r="J989" s="178">
        <f>ROUND(I989*H989,2)</f>
        <v>0</v>
      </c>
      <c r="K989" s="174" t="s">
        <v>156</v>
      </c>
      <c r="L989" s="39"/>
      <c r="M989" s="179" t="s">
        <v>1</v>
      </c>
      <c r="N989" s="180" t="s">
        <v>41</v>
      </c>
      <c r="O989" s="77"/>
      <c r="P989" s="181">
        <f>O989*H989</f>
        <v>0</v>
      </c>
      <c r="Q989" s="181">
        <v>0.0039699999999999996</v>
      </c>
      <c r="R989" s="181">
        <f>Q989*H989</f>
        <v>0.46845999999999993</v>
      </c>
      <c r="S989" s="181">
        <v>0</v>
      </c>
      <c r="T989" s="18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183" t="s">
        <v>280</v>
      </c>
      <c r="AT989" s="183" t="s">
        <v>152</v>
      </c>
      <c r="AU989" s="183" t="s">
        <v>86</v>
      </c>
      <c r="AY989" s="19" t="s">
        <v>149</v>
      </c>
      <c r="BE989" s="184">
        <f>IF(N989="základní",J989,0)</f>
        <v>0</v>
      </c>
      <c r="BF989" s="184">
        <f>IF(N989="snížená",J989,0)</f>
        <v>0</v>
      </c>
      <c r="BG989" s="184">
        <f>IF(N989="zákl. přenesená",J989,0)</f>
        <v>0</v>
      </c>
      <c r="BH989" s="184">
        <f>IF(N989="sníž. přenesená",J989,0)</f>
        <v>0</v>
      </c>
      <c r="BI989" s="184">
        <f>IF(N989="nulová",J989,0)</f>
        <v>0</v>
      </c>
      <c r="BJ989" s="19" t="s">
        <v>84</v>
      </c>
      <c r="BK989" s="184">
        <f>ROUND(I989*H989,2)</f>
        <v>0</v>
      </c>
      <c r="BL989" s="19" t="s">
        <v>280</v>
      </c>
      <c r="BM989" s="183" t="s">
        <v>1036</v>
      </c>
    </row>
    <row r="990" s="13" customFormat="1">
      <c r="A990" s="13"/>
      <c r="B990" s="185"/>
      <c r="C990" s="13"/>
      <c r="D990" s="186" t="s">
        <v>163</v>
      </c>
      <c r="E990" s="187" t="s">
        <v>1</v>
      </c>
      <c r="F990" s="188" t="s">
        <v>1037</v>
      </c>
      <c r="G990" s="13"/>
      <c r="H990" s="187" t="s">
        <v>1</v>
      </c>
      <c r="I990" s="189"/>
      <c r="J990" s="13"/>
      <c r="K990" s="13"/>
      <c r="L990" s="185"/>
      <c r="M990" s="190"/>
      <c r="N990" s="191"/>
      <c r="O990" s="191"/>
      <c r="P990" s="191"/>
      <c r="Q990" s="191"/>
      <c r="R990" s="191"/>
      <c r="S990" s="191"/>
      <c r="T990" s="19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87" t="s">
        <v>163</v>
      </c>
      <c r="AU990" s="187" t="s">
        <v>86</v>
      </c>
      <c r="AV990" s="13" t="s">
        <v>84</v>
      </c>
      <c r="AW990" s="13" t="s">
        <v>32</v>
      </c>
      <c r="AX990" s="13" t="s">
        <v>76</v>
      </c>
      <c r="AY990" s="187" t="s">
        <v>149</v>
      </c>
    </row>
    <row r="991" s="14" customFormat="1">
      <c r="A991" s="14"/>
      <c r="B991" s="193"/>
      <c r="C991" s="14"/>
      <c r="D991" s="186" t="s">
        <v>163</v>
      </c>
      <c r="E991" s="194" t="s">
        <v>1</v>
      </c>
      <c r="F991" s="195" t="s">
        <v>937</v>
      </c>
      <c r="G991" s="14"/>
      <c r="H991" s="196">
        <v>118</v>
      </c>
      <c r="I991" s="197"/>
      <c r="J991" s="14"/>
      <c r="K991" s="14"/>
      <c r="L991" s="193"/>
      <c r="M991" s="198"/>
      <c r="N991" s="199"/>
      <c r="O991" s="199"/>
      <c r="P991" s="199"/>
      <c r="Q991" s="199"/>
      <c r="R991" s="199"/>
      <c r="S991" s="199"/>
      <c r="T991" s="20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194" t="s">
        <v>163</v>
      </c>
      <c r="AU991" s="194" t="s">
        <v>86</v>
      </c>
      <c r="AV991" s="14" t="s">
        <v>86</v>
      </c>
      <c r="AW991" s="14" t="s">
        <v>32</v>
      </c>
      <c r="AX991" s="14" t="s">
        <v>76</v>
      </c>
      <c r="AY991" s="194" t="s">
        <v>149</v>
      </c>
    </row>
    <row r="992" s="15" customFormat="1">
      <c r="A992" s="15"/>
      <c r="B992" s="201"/>
      <c r="C992" s="15"/>
      <c r="D992" s="186" t="s">
        <v>163</v>
      </c>
      <c r="E992" s="202" t="s">
        <v>1</v>
      </c>
      <c r="F992" s="203" t="s">
        <v>170</v>
      </c>
      <c r="G992" s="15"/>
      <c r="H992" s="204">
        <v>118</v>
      </c>
      <c r="I992" s="205"/>
      <c r="J992" s="15"/>
      <c r="K992" s="15"/>
      <c r="L992" s="201"/>
      <c r="M992" s="206"/>
      <c r="N992" s="207"/>
      <c r="O992" s="207"/>
      <c r="P992" s="207"/>
      <c r="Q992" s="207"/>
      <c r="R992" s="207"/>
      <c r="S992" s="207"/>
      <c r="T992" s="208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02" t="s">
        <v>163</v>
      </c>
      <c r="AU992" s="202" t="s">
        <v>86</v>
      </c>
      <c r="AV992" s="15" t="s">
        <v>150</v>
      </c>
      <c r="AW992" s="15" t="s">
        <v>32</v>
      </c>
      <c r="AX992" s="15" t="s">
        <v>76</v>
      </c>
      <c r="AY992" s="202" t="s">
        <v>149</v>
      </c>
    </row>
    <row r="993" s="16" customFormat="1">
      <c r="A993" s="16"/>
      <c r="B993" s="209"/>
      <c r="C993" s="16"/>
      <c r="D993" s="186" t="s">
        <v>163</v>
      </c>
      <c r="E993" s="210" t="s">
        <v>1</v>
      </c>
      <c r="F993" s="211" t="s">
        <v>171</v>
      </c>
      <c r="G993" s="16"/>
      <c r="H993" s="212">
        <v>118</v>
      </c>
      <c r="I993" s="213"/>
      <c r="J993" s="16"/>
      <c r="K993" s="16"/>
      <c r="L993" s="209"/>
      <c r="M993" s="214"/>
      <c r="N993" s="215"/>
      <c r="O993" s="215"/>
      <c r="P993" s="215"/>
      <c r="Q993" s="215"/>
      <c r="R993" s="215"/>
      <c r="S993" s="215"/>
      <c r="T993" s="2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10" t="s">
        <v>163</v>
      </c>
      <c r="AU993" s="210" t="s">
        <v>86</v>
      </c>
      <c r="AV993" s="16" t="s">
        <v>157</v>
      </c>
      <c r="AW993" s="16" t="s">
        <v>32</v>
      </c>
      <c r="AX993" s="16" t="s">
        <v>84</v>
      </c>
      <c r="AY993" s="210" t="s">
        <v>149</v>
      </c>
    </row>
    <row r="994" s="2" customFormat="1" ht="24.15" customHeight="1">
      <c r="A994" s="38"/>
      <c r="B994" s="171"/>
      <c r="C994" s="172" t="s">
        <v>1038</v>
      </c>
      <c r="D994" s="172" t="s">
        <v>152</v>
      </c>
      <c r="E994" s="173" t="s">
        <v>1039</v>
      </c>
      <c r="F994" s="174" t="s">
        <v>1040</v>
      </c>
      <c r="G994" s="175" t="s">
        <v>227</v>
      </c>
      <c r="H994" s="176">
        <v>130.12000000000001</v>
      </c>
      <c r="I994" s="177"/>
      <c r="J994" s="178">
        <f>ROUND(I994*H994,2)</f>
        <v>0</v>
      </c>
      <c r="K994" s="174" t="s">
        <v>156</v>
      </c>
      <c r="L994" s="39"/>
      <c r="M994" s="179" t="s">
        <v>1</v>
      </c>
      <c r="N994" s="180" t="s">
        <v>41</v>
      </c>
      <c r="O994" s="77"/>
      <c r="P994" s="181">
        <f>O994*H994</f>
        <v>0</v>
      </c>
      <c r="Q994" s="181">
        <v>0.0020100000000000001</v>
      </c>
      <c r="R994" s="181">
        <f>Q994*H994</f>
        <v>0.26154120000000003</v>
      </c>
      <c r="S994" s="181">
        <v>0</v>
      </c>
      <c r="T994" s="182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183" t="s">
        <v>280</v>
      </c>
      <c r="AT994" s="183" t="s">
        <v>152</v>
      </c>
      <c r="AU994" s="183" t="s">
        <v>86</v>
      </c>
      <c r="AY994" s="19" t="s">
        <v>149</v>
      </c>
      <c r="BE994" s="184">
        <f>IF(N994="základní",J994,0)</f>
        <v>0</v>
      </c>
      <c r="BF994" s="184">
        <f>IF(N994="snížená",J994,0)</f>
        <v>0</v>
      </c>
      <c r="BG994" s="184">
        <f>IF(N994="zákl. přenesená",J994,0)</f>
        <v>0</v>
      </c>
      <c r="BH994" s="184">
        <f>IF(N994="sníž. přenesená",J994,0)</f>
        <v>0</v>
      </c>
      <c r="BI994" s="184">
        <f>IF(N994="nulová",J994,0)</f>
        <v>0</v>
      </c>
      <c r="BJ994" s="19" t="s">
        <v>84</v>
      </c>
      <c r="BK994" s="184">
        <f>ROUND(I994*H994,2)</f>
        <v>0</v>
      </c>
      <c r="BL994" s="19" t="s">
        <v>280</v>
      </c>
      <c r="BM994" s="183" t="s">
        <v>1041</v>
      </c>
    </row>
    <row r="995" s="13" customFormat="1">
      <c r="A995" s="13"/>
      <c r="B995" s="185"/>
      <c r="C995" s="13"/>
      <c r="D995" s="186" t="s">
        <v>163</v>
      </c>
      <c r="E995" s="187" t="s">
        <v>1</v>
      </c>
      <c r="F995" s="188" t="s">
        <v>1042</v>
      </c>
      <c r="G995" s="13"/>
      <c r="H995" s="187" t="s">
        <v>1</v>
      </c>
      <c r="I995" s="189"/>
      <c r="J995" s="13"/>
      <c r="K995" s="13"/>
      <c r="L995" s="185"/>
      <c r="M995" s="190"/>
      <c r="N995" s="191"/>
      <c r="O995" s="191"/>
      <c r="P995" s="191"/>
      <c r="Q995" s="191"/>
      <c r="R995" s="191"/>
      <c r="S995" s="191"/>
      <c r="T995" s="19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87" t="s">
        <v>163</v>
      </c>
      <c r="AU995" s="187" t="s">
        <v>86</v>
      </c>
      <c r="AV995" s="13" t="s">
        <v>84</v>
      </c>
      <c r="AW995" s="13" t="s">
        <v>32</v>
      </c>
      <c r="AX995" s="13" t="s">
        <v>76</v>
      </c>
      <c r="AY995" s="187" t="s">
        <v>149</v>
      </c>
    </row>
    <row r="996" s="14" customFormat="1">
      <c r="A996" s="14"/>
      <c r="B996" s="193"/>
      <c r="C996" s="14"/>
      <c r="D996" s="186" t="s">
        <v>163</v>
      </c>
      <c r="E996" s="194" t="s">
        <v>1</v>
      </c>
      <c r="F996" s="195" t="s">
        <v>1043</v>
      </c>
      <c r="G996" s="14"/>
      <c r="H996" s="196">
        <v>130.12000000000001</v>
      </c>
      <c r="I996" s="197"/>
      <c r="J996" s="14"/>
      <c r="K996" s="14"/>
      <c r="L996" s="193"/>
      <c r="M996" s="198"/>
      <c r="N996" s="199"/>
      <c r="O996" s="199"/>
      <c r="P996" s="199"/>
      <c r="Q996" s="199"/>
      <c r="R996" s="199"/>
      <c r="S996" s="199"/>
      <c r="T996" s="20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194" t="s">
        <v>163</v>
      </c>
      <c r="AU996" s="194" t="s">
        <v>86</v>
      </c>
      <c r="AV996" s="14" t="s">
        <v>86</v>
      </c>
      <c r="AW996" s="14" t="s">
        <v>32</v>
      </c>
      <c r="AX996" s="14" t="s">
        <v>76</v>
      </c>
      <c r="AY996" s="194" t="s">
        <v>149</v>
      </c>
    </row>
    <row r="997" s="15" customFormat="1">
      <c r="A997" s="15"/>
      <c r="B997" s="201"/>
      <c r="C997" s="15"/>
      <c r="D997" s="186" t="s">
        <v>163</v>
      </c>
      <c r="E997" s="202" t="s">
        <v>1</v>
      </c>
      <c r="F997" s="203" t="s">
        <v>170</v>
      </c>
      <c r="G997" s="15"/>
      <c r="H997" s="204">
        <v>130.12000000000001</v>
      </c>
      <c r="I997" s="205"/>
      <c r="J997" s="15"/>
      <c r="K997" s="15"/>
      <c r="L997" s="201"/>
      <c r="M997" s="206"/>
      <c r="N997" s="207"/>
      <c r="O997" s="207"/>
      <c r="P997" s="207"/>
      <c r="Q997" s="207"/>
      <c r="R997" s="207"/>
      <c r="S997" s="207"/>
      <c r="T997" s="208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02" t="s">
        <v>163</v>
      </c>
      <c r="AU997" s="202" t="s">
        <v>86</v>
      </c>
      <c r="AV997" s="15" t="s">
        <v>150</v>
      </c>
      <c r="AW997" s="15" t="s">
        <v>32</v>
      </c>
      <c r="AX997" s="15" t="s">
        <v>76</v>
      </c>
      <c r="AY997" s="202" t="s">
        <v>149</v>
      </c>
    </row>
    <row r="998" s="16" customFormat="1">
      <c r="A998" s="16"/>
      <c r="B998" s="209"/>
      <c r="C998" s="16"/>
      <c r="D998" s="186" t="s">
        <v>163</v>
      </c>
      <c r="E998" s="210" t="s">
        <v>1</v>
      </c>
      <c r="F998" s="211" t="s">
        <v>171</v>
      </c>
      <c r="G998" s="16"/>
      <c r="H998" s="212">
        <v>130.12000000000001</v>
      </c>
      <c r="I998" s="213"/>
      <c r="J998" s="16"/>
      <c r="K998" s="16"/>
      <c r="L998" s="209"/>
      <c r="M998" s="214"/>
      <c r="N998" s="215"/>
      <c r="O998" s="215"/>
      <c r="P998" s="215"/>
      <c r="Q998" s="215"/>
      <c r="R998" s="215"/>
      <c r="S998" s="215"/>
      <c r="T998" s="2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10" t="s">
        <v>163</v>
      </c>
      <c r="AU998" s="210" t="s">
        <v>86</v>
      </c>
      <c r="AV998" s="16" t="s">
        <v>157</v>
      </c>
      <c r="AW998" s="16" t="s">
        <v>32</v>
      </c>
      <c r="AX998" s="16" t="s">
        <v>84</v>
      </c>
      <c r="AY998" s="210" t="s">
        <v>149</v>
      </c>
    </row>
    <row r="999" s="2" customFormat="1" ht="33" customHeight="1">
      <c r="A999" s="38"/>
      <c r="B999" s="171"/>
      <c r="C999" s="172" t="s">
        <v>1044</v>
      </c>
      <c r="D999" s="172" t="s">
        <v>152</v>
      </c>
      <c r="E999" s="173" t="s">
        <v>1045</v>
      </c>
      <c r="F999" s="174" t="s">
        <v>1046</v>
      </c>
      <c r="G999" s="175" t="s">
        <v>227</v>
      </c>
      <c r="H999" s="176">
        <v>43.200000000000003</v>
      </c>
      <c r="I999" s="177"/>
      <c r="J999" s="178">
        <f>ROUND(I999*H999,2)</f>
        <v>0</v>
      </c>
      <c r="K999" s="174" t="s">
        <v>156</v>
      </c>
      <c r="L999" s="39"/>
      <c r="M999" s="179" t="s">
        <v>1</v>
      </c>
      <c r="N999" s="180" t="s">
        <v>41</v>
      </c>
      <c r="O999" s="77"/>
      <c r="P999" s="181">
        <f>O999*H999</f>
        <v>0</v>
      </c>
      <c r="Q999" s="181">
        <v>0.0023800000000000002</v>
      </c>
      <c r="R999" s="181">
        <f>Q999*H999</f>
        <v>0.10281600000000002</v>
      </c>
      <c r="S999" s="181">
        <v>0</v>
      </c>
      <c r="T999" s="18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83" t="s">
        <v>280</v>
      </c>
      <c r="AT999" s="183" t="s">
        <v>152</v>
      </c>
      <c r="AU999" s="183" t="s">
        <v>86</v>
      </c>
      <c r="AY999" s="19" t="s">
        <v>149</v>
      </c>
      <c r="BE999" s="184">
        <f>IF(N999="základní",J999,0)</f>
        <v>0</v>
      </c>
      <c r="BF999" s="184">
        <f>IF(N999="snížená",J999,0)</f>
        <v>0</v>
      </c>
      <c r="BG999" s="184">
        <f>IF(N999="zákl. přenesená",J999,0)</f>
        <v>0</v>
      </c>
      <c r="BH999" s="184">
        <f>IF(N999="sníž. přenesená",J999,0)</f>
        <v>0</v>
      </c>
      <c r="BI999" s="184">
        <f>IF(N999="nulová",J999,0)</f>
        <v>0</v>
      </c>
      <c r="BJ999" s="19" t="s">
        <v>84</v>
      </c>
      <c r="BK999" s="184">
        <f>ROUND(I999*H999,2)</f>
        <v>0</v>
      </c>
      <c r="BL999" s="19" t="s">
        <v>280</v>
      </c>
      <c r="BM999" s="183" t="s">
        <v>1047</v>
      </c>
    </row>
    <row r="1000" s="13" customFormat="1">
      <c r="A1000" s="13"/>
      <c r="B1000" s="185"/>
      <c r="C1000" s="13"/>
      <c r="D1000" s="186" t="s">
        <v>163</v>
      </c>
      <c r="E1000" s="187" t="s">
        <v>1</v>
      </c>
      <c r="F1000" s="188" t="s">
        <v>1048</v>
      </c>
      <c r="G1000" s="13"/>
      <c r="H1000" s="187" t="s">
        <v>1</v>
      </c>
      <c r="I1000" s="189"/>
      <c r="J1000" s="13"/>
      <c r="K1000" s="13"/>
      <c r="L1000" s="185"/>
      <c r="M1000" s="190"/>
      <c r="N1000" s="191"/>
      <c r="O1000" s="191"/>
      <c r="P1000" s="191"/>
      <c r="Q1000" s="191"/>
      <c r="R1000" s="191"/>
      <c r="S1000" s="191"/>
      <c r="T1000" s="19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87" t="s">
        <v>163</v>
      </c>
      <c r="AU1000" s="187" t="s">
        <v>86</v>
      </c>
      <c r="AV1000" s="13" t="s">
        <v>84</v>
      </c>
      <c r="AW1000" s="13" t="s">
        <v>32</v>
      </c>
      <c r="AX1000" s="13" t="s">
        <v>76</v>
      </c>
      <c r="AY1000" s="187" t="s">
        <v>149</v>
      </c>
    </row>
    <row r="1001" s="14" customFormat="1">
      <c r="A1001" s="14"/>
      <c r="B1001" s="193"/>
      <c r="C1001" s="14"/>
      <c r="D1001" s="186" t="s">
        <v>163</v>
      </c>
      <c r="E1001" s="194" t="s">
        <v>1</v>
      </c>
      <c r="F1001" s="195" t="s">
        <v>1049</v>
      </c>
      <c r="G1001" s="14"/>
      <c r="H1001" s="196">
        <v>22.100000000000001</v>
      </c>
      <c r="I1001" s="197"/>
      <c r="J1001" s="14"/>
      <c r="K1001" s="14"/>
      <c r="L1001" s="193"/>
      <c r="M1001" s="198"/>
      <c r="N1001" s="199"/>
      <c r="O1001" s="199"/>
      <c r="P1001" s="199"/>
      <c r="Q1001" s="199"/>
      <c r="R1001" s="199"/>
      <c r="S1001" s="199"/>
      <c r="T1001" s="20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94" t="s">
        <v>163</v>
      </c>
      <c r="AU1001" s="194" t="s">
        <v>86</v>
      </c>
      <c r="AV1001" s="14" t="s">
        <v>86</v>
      </c>
      <c r="AW1001" s="14" t="s">
        <v>32</v>
      </c>
      <c r="AX1001" s="14" t="s">
        <v>76</v>
      </c>
      <c r="AY1001" s="194" t="s">
        <v>149</v>
      </c>
    </row>
    <row r="1002" s="14" customFormat="1">
      <c r="A1002" s="14"/>
      <c r="B1002" s="193"/>
      <c r="C1002" s="14"/>
      <c r="D1002" s="186" t="s">
        <v>163</v>
      </c>
      <c r="E1002" s="194" t="s">
        <v>1</v>
      </c>
      <c r="F1002" s="195" t="s">
        <v>1050</v>
      </c>
      <c r="G1002" s="14"/>
      <c r="H1002" s="196">
        <v>1.1000000000000001</v>
      </c>
      <c r="I1002" s="197"/>
      <c r="J1002" s="14"/>
      <c r="K1002" s="14"/>
      <c r="L1002" s="193"/>
      <c r="M1002" s="198"/>
      <c r="N1002" s="199"/>
      <c r="O1002" s="199"/>
      <c r="P1002" s="199"/>
      <c r="Q1002" s="199"/>
      <c r="R1002" s="199"/>
      <c r="S1002" s="199"/>
      <c r="T1002" s="20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194" t="s">
        <v>163</v>
      </c>
      <c r="AU1002" s="194" t="s">
        <v>86</v>
      </c>
      <c r="AV1002" s="14" t="s">
        <v>86</v>
      </c>
      <c r="AW1002" s="14" t="s">
        <v>32</v>
      </c>
      <c r="AX1002" s="14" t="s">
        <v>76</v>
      </c>
      <c r="AY1002" s="194" t="s">
        <v>149</v>
      </c>
    </row>
    <row r="1003" s="14" customFormat="1">
      <c r="A1003" s="14"/>
      <c r="B1003" s="193"/>
      <c r="C1003" s="14"/>
      <c r="D1003" s="186" t="s">
        <v>163</v>
      </c>
      <c r="E1003" s="194" t="s">
        <v>1</v>
      </c>
      <c r="F1003" s="195" t="s">
        <v>1051</v>
      </c>
      <c r="G1003" s="14"/>
      <c r="H1003" s="196">
        <v>2.3999999999999999</v>
      </c>
      <c r="I1003" s="197"/>
      <c r="J1003" s="14"/>
      <c r="K1003" s="14"/>
      <c r="L1003" s="193"/>
      <c r="M1003" s="198"/>
      <c r="N1003" s="199"/>
      <c r="O1003" s="199"/>
      <c r="P1003" s="199"/>
      <c r="Q1003" s="199"/>
      <c r="R1003" s="199"/>
      <c r="S1003" s="199"/>
      <c r="T1003" s="20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194" t="s">
        <v>163</v>
      </c>
      <c r="AU1003" s="194" t="s">
        <v>86</v>
      </c>
      <c r="AV1003" s="14" t="s">
        <v>86</v>
      </c>
      <c r="AW1003" s="14" t="s">
        <v>32</v>
      </c>
      <c r="AX1003" s="14" t="s">
        <v>76</v>
      </c>
      <c r="AY1003" s="194" t="s">
        <v>149</v>
      </c>
    </row>
    <row r="1004" s="14" customFormat="1">
      <c r="A1004" s="14"/>
      <c r="B1004" s="193"/>
      <c r="C1004" s="14"/>
      <c r="D1004" s="186" t="s">
        <v>163</v>
      </c>
      <c r="E1004" s="194" t="s">
        <v>1</v>
      </c>
      <c r="F1004" s="195" t="s">
        <v>1052</v>
      </c>
      <c r="G1004" s="14"/>
      <c r="H1004" s="196">
        <v>9.8000000000000007</v>
      </c>
      <c r="I1004" s="197"/>
      <c r="J1004" s="14"/>
      <c r="K1004" s="14"/>
      <c r="L1004" s="193"/>
      <c r="M1004" s="198"/>
      <c r="N1004" s="199"/>
      <c r="O1004" s="199"/>
      <c r="P1004" s="199"/>
      <c r="Q1004" s="199"/>
      <c r="R1004" s="199"/>
      <c r="S1004" s="199"/>
      <c r="T1004" s="20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94" t="s">
        <v>163</v>
      </c>
      <c r="AU1004" s="194" t="s">
        <v>86</v>
      </c>
      <c r="AV1004" s="14" t="s">
        <v>86</v>
      </c>
      <c r="AW1004" s="14" t="s">
        <v>32</v>
      </c>
      <c r="AX1004" s="14" t="s">
        <v>76</v>
      </c>
      <c r="AY1004" s="194" t="s">
        <v>149</v>
      </c>
    </row>
    <row r="1005" s="14" customFormat="1">
      <c r="A1005" s="14"/>
      <c r="B1005" s="193"/>
      <c r="C1005" s="14"/>
      <c r="D1005" s="186" t="s">
        <v>163</v>
      </c>
      <c r="E1005" s="194" t="s">
        <v>1</v>
      </c>
      <c r="F1005" s="195" t="s">
        <v>1053</v>
      </c>
      <c r="G1005" s="14"/>
      <c r="H1005" s="196">
        <v>7.7999999999999998</v>
      </c>
      <c r="I1005" s="197"/>
      <c r="J1005" s="14"/>
      <c r="K1005" s="14"/>
      <c r="L1005" s="193"/>
      <c r="M1005" s="198"/>
      <c r="N1005" s="199"/>
      <c r="O1005" s="199"/>
      <c r="P1005" s="199"/>
      <c r="Q1005" s="199"/>
      <c r="R1005" s="199"/>
      <c r="S1005" s="199"/>
      <c r="T1005" s="20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194" t="s">
        <v>163</v>
      </c>
      <c r="AU1005" s="194" t="s">
        <v>86</v>
      </c>
      <c r="AV1005" s="14" t="s">
        <v>86</v>
      </c>
      <c r="AW1005" s="14" t="s">
        <v>32</v>
      </c>
      <c r="AX1005" s="14" t="s">
        <v>76</v>
      </c>
      <c r="AY1005" s="194" t="s">
        <v>149</v>
      </c>
    </row>
    <row r="1006" s="15" customFormat="1">
      <c r="A1006" s="15"/>
      <c r="B1006" s="201"/>
      <c r="C1006" s="15"/>
      <c r="D1006" s="186" t="s">
        <v>163</v>
      </c>
      <c r="E1006" s="202" t="s">
        <v>1</v>
      </c>
      <c r="F1006" s="203" t="s">
        <v>170</v>
      </c>
      <c r="G1006" s="15"/>
      <c r="H1006" s="204">
        <v>43.200000000000003</v>
      </c>
      <c r="I1006" s="205"/>
      <c r="J1006" s="15"/>
      <c r="K1006" s="15"/>
      <c r="L1006" s="201"/>
      <c r="M1006" s="206"/>
      <c r="N1006" s="207"/>
      <c r="O1006" s="207"/>
      <c r="P1006" s="207"/>
      <c r="Q1006" s="207"/>
      <c r="R1006" s="207"/>
      <c r="S1006" s="207"/>
      <c r="T1006" s="208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02" t="s">
        <v>163</v>
      </c>
      <c r="AU1006" s="202" t="s">
        <v>86</v>
      </c>
      <c r="AV1006" s="15" t="s">
        <v>150</v>
      </c>
      <c r="AW1006" s="15" t="s">
        <v>32</v>
      </c>
      <c r="AX1006" s="15" t="s">
        <v>76</v>
      </c>
      <c r="AY1006" s="202" t="s">
        <v>149</v>
      </c>
    </row>
    <row r="1007" s="16" customFormat="1">
      <c r="A1007" s="16"/>
      <c r="B1007" s="209"/>
      <c r="C1007" s="16"/>
      <c r="D1007" s="186" t="s">
        <v>163</v>
      </c>
      <c r="E1007" s="210" t="s">
        <v>1</v>
      </c>
      <c r="F1007" s="211" t="s">
        <v>171</v>
      </c>
      <c r="G1007" s="16"/>
      <c r="H1007" s="212">
        <v>43.200000000000003</v>
      </c>
      <c r="I1007" s="213"/>
      <c r="J1007" s="16"/>
      <c r="K1007" s="16"/>
      <c r="L1007" s="209"/>
      <c r="M1007" s="214"/>
      <c r="N1007" s="215"/>
      <c r="O1007" s="215"/>
      <c r="P1007" s="215"/>
      <c r="Q1007" s="215"/>
      <c r="R1007" s="215"/>
      <c r="S1007" s="215"/>
      <c r="T1007" s="2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10" t="s">
        <v>163</v>
      </c>
      <c r="AU1007" s="210" t="s">
        <v>86</v>
      </c>
      <c r="AV1007" s="16" t="s">
        <v>157</v>
      </c>
      <c r="AW1007" s="16" t="s">
        <v>32</v>
      </c>
      <c r="AX1007" s="16" t="s">
        <v>84</v>
      </c>
      <c r="AY1007" s="210" t="s">
        <v>149</v>
      </c>
    </row>
    <row r="1008" s="2" customFormat="1" ht="24.15" customHeight="1">
      <c r="A1008" s="38"/>
      <c r="B1008" s="171"/>
      <c r="C1008" s="172" t="s">
        <v>1054</v>
      </c>
      <c r="D1008" s="172" t="s">
        <v>152</v>
      </c>
      <c r="E1008" s="173" t="s">
        <v>1055</v>
      </c>
      <c r="F1008" s="174" t="s">
        <v>1056</v>
      </c>
      <c r="G1008" s="175" t="s">
        <v>227</v>
      </c>
      <c r="H1008" s="176">
        <v>10.199999999999999</v>
      </c>
      <c r="I1008" s="177"/>
      <c r="J1008" s="178">
        <f>ROUND(I1008*H1008,2)</f>
        <v>0</v>
      </c>
      <c r="K1008" s="174" t="s">
        <v>156</v>
      </c>
      <c r="L1008" s="39"/>
      <c r="M1008" s="179" t="s">
        <v>1</v>
      </c>
      <c r="N1008" s="180" t="s">
        <v>41</v>
      </c>
      <c r="O1008" s="77"/>
      <c r="P1008" s="181">
        <f>O1008*H1008</f>
        <v>0</v>
      </c>
      <c r="Q1008" s="181">
        <v>0.0040400000000000002</v>
      </c>
      <c r="R1008" s="181">
        <f>Q1008*H1008</f>
        <v>0.041208000000000002</v>
      </c>
      <c r="S1008" s="181">
        <v>0</v>
      </c>
      <c r="T1008" s="182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183" t="s">
        <v>280</v>
      </c>
      <c r="AT1008" s="183" t="s">
        <v>152</v>
      </c>
      <c r="AU1008" s="183" t="s">
        <v>86</v>
      </c>
      <c r="AY1008" s="19" t="s">
        <v>149</v>
      </c>
      <c r="BE1008" s="184">
        <f>IF(N1008="základní",J1008,0)</f>
        <v>0</v>
      </c>
      <c r="BF1008" s="184">
        <f>IF(N1008="snížená",J1008,0)</f>
        <v>0</v>
      </c>
      <c r="BG1008" s="184">
        <f>IF(N1008="zákl. přenesená",J1008,0)</f>
        <v>0</v>
      </c>
      <c r="BH1008" s="184">
        <f>IF(N1008="sníž. přenesená",J1008,0)</f>
        <v>0</v>
      </c>
      <c r="BI1008" s="184">
        <f>IF(N1008="nulová",J1008,0)</f>
        <v>0</v>
      </c>
      <c r="BJ1008" s="19" t="s">
        <v>84</v>
      </c>
      <c r="BK1008" s="184">
        <f>ROUND(I1008*H1008,2)</f>
        <v>0</v>
      </c>
      <c r="BL1008" s="19" t="s">
        <v>280</v>
      </c>
      <c r="BM1008" s="183" t="s">
        <v>1057</v>
      </c>
    </row>
    <row r="1009" s="13" customFormat="1">
      <c r="A1009" s="13"/>
      <c r="B1009" s="185"/>
      <c r="C1009" s="13"/>
      <c r="D1009" s="186" t="s">
        <v>163</v>
      </c>
      <c r="E1009" s="187" t="s">
        <v>1</v>
      </c>
      <c r="F1009" s="188" t="s">
        <v>1058</v>
      </c>
      <c r="G1009" s="13"/>
      <c r="H1009" s="187" t="s">
        <v>1</v>
      </c>
      <c r="I1009" s="189"/>
      <c r="J1009" s="13"/>
      <c r="K1009" s="13"/>
      <c r="L1009" s="185"/>
      <c r="M1009" s="190"/>
      <c r="N1009" s="191"/>
      <c r="O1009" s="191"/>
      <c r="P1009" s="191"/>
      <c r="Q1009" s="191"/>
      <c r="R1009" s="191"/>
      <c r="S1009" s="191"/>
      <c r="T1009" s="19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87" t="s">
        <v>163</v>
      </c>
      <c r="AU1009" s="187" t="s">
        <v>86</v>
      </c>
      <c r="AV1009" s="13" t="s">
        <v>84</v>
      </c>
      <c r="AW1009" s="13" t="s">
        <v>32</v>
      </c>
      <c r="AX1009" s="13" t="s">
        <v>76</v>
      </c>
      <c r="AY1009" s="187" t="s">
        <v>149</v>
      </c>
    </row>
    <row r="1010" s="14" customFormat="1">
      <c r="A1010" s="14"/>
      <c r="B1010" s="193"/>
      <c r="C1010" s="14"/>
      <c r="D1010" s="186" t="s">
        <v>163</v>
      </c>
      <c r="E1010" s="194" t="s">
        <v>1</v>
      </c>
      <c r="F1010" s="195" t="s">
        <v>1059</v>
      </c>
      <c r="G1010" s="14"/>
      <c r="H1010" s="196">
        <v>10.199999999999999</v>
      </c>
      <c r="I1010" s="197"/>
      <c r="J1010" s="14"/>
      <c r="K1010" s="14"/>
      <c r="L1010" s="193"/>
      <c r="M1010" s="198"/>
      <c r="N1010" s="199"/>
      <c r="O1010" s="199"/>
      <c r="P1010" s="199"/>
      <c r="Q1010" s="199"/>
      <c r="R1010" s="199"/>
      <c r="S1010" s="199"/>
      <c r="T1010" s="20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194" t="s">
        <v>163</v>
      </c>
      <c r="AU1010" s="194" t="s">
        <v>86</v>
      </c>
      <c r="AV1010" s="14" t="s">
        <v>86</v>
      </c>
      <c r="AW1010" s="14" t="s">
        <v>32</v>
      </c>
      <c r="AX1010" s="14" t="s">
        <v>76</v>
      </c>
      <c r="AY1010" s="194" t="s">
        <v>149</v>
      </c>
    </row>
    <row r="1011" s="16" customFormat="1">
      <c r="A1011" s="16"/>
      <c r="B1011" s="209"/>
      <c r="C1011" s="16"/>
      <c r="D1011" s="186" t="s">
        <v>163</v>
      </c>
      <c r="E1011" s="210" t="s">
        <v>1</v>
      </c>
      <c r="F1011" s="211" t="s">
        <v>171</v>
      </c>
      <c r="G1011" s="16"/>
      <c r="H1011" s="212">
        <v>10.199999999999999</v>
      </c>
      <c r="I1011" s="213"/>
      <c r="J1011" s="16"/>
      <c r="K1011" s="16"/>
      <c r="L1011" s="209"/>
      <c r="M1011" s="214"/>
      <c r="N1011" s="215"/>
      <c r="O1011" s="215"/>
      <c r="P1011" s="215"/>
      <c r="Q1011" s="215"/>
      <c r="R1011" s="215"/>
      <c r="S1011" s="215"/>
      <c r="T1011" s="2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10" t="s">
        <v>163</v>
      </c>
      <c r="AU1011" s="210" t="s">
        <v>86</v>
      </c>
      <c r="AV1011" s="16" t="s">
        <v>157</v>
      </c>
      <c r="AW1011" s="16" t="s">
        <v>32</v>
      </c>
      <c r="AX1011" s="16" t="s">
        <v>84</v>
      </c>
      <c r="AY1011" s="210" t="s">
        <v>149</v>
      </c>
    </row>
    <row r="1012" s="2" customFormat="1" ht="24.15" customHeight="1">
      <c r="A1012" s="38"/>
      <c r="B1012" s="171"/>
      <c r="C1012" s="172" t="s">
        <v>1060</v>
      </c>
      <c r="D1012" s="172" t="s">
        <v>152</v>
      </c>
      <c r="E1012" s="173" t="s">
        <v>1061</v>
      </c>
      <c r="F1012" s="174" t="s">
        <v>1062</v>
      </c>
      <c r="G1012" s="175" t="s">
        <v>205</v>
      </c>
      <c r="H1012" s="176">
        <v>63.299999999999997</v>
      </c>
      <c r="I1012" s="177"/>
      <c r="J1012" s="178">
        <f>ROUND(I1012*H1012,2)</f>
        <v>0</v>
      </c>
      <c r="K1012" s="174" t="s">
        <v>156</v>
      </c>
      <c r="L1012" s="39"/>
      <c r="M1012" s="179" t="s">
        <v>1</v>
      </c>
      <c r="N1012" s="180" t="s">
        <v>41</v>
      </c>
      <c r="O1012" s="77"/>
      <c r="P1012" s="181">
        <f>O1012*H1012</f>
        <v>0</v>
      </c>
      <c r="Q1012" s="181">
        <v>0.0058199999999999997</v>
      </c>
      <c r="R1012" s="181">
        <f>Q1012*H1012</f>
        <v>0.36840599999999996</v>
      </c>
      <c r="S1012" s="181">
        <v>0</v>
      </c>
      <c r="T1012" s="182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183" t="s">
        <v>280</v>
      </c>
      <c r="AT1012" s="183" t="s">
        <v>152</v>
      </c>
      <c r="AU1012" s="183" t="s">
        <v>86</v>
      </c>
      <c r="AY1012" s="19" t="s">
        <v>149</v>
      </c>
      <c r="BE1012" s="184">
        <f>IF(N1012="základní",J1012,0)</f>
        <v>0</v>
      </c>
      <c r="BF1012" s="184">
        <f>IF(N1012="snížená",J1012,0)</f>
        <v>0</v>
      </c>
      <c r="BG1012" s="184">
        <f>IF(N1012="zákl. přenesená",J1012,0)</f>
        <v>0</v>
      </c>
      <c r="BH1012" s="184">
        <f>IF(N1012="sníž. přenesená",J1012,0)</f>
        <v>0</v>
      </c>
      <c r="BI1012" s="184">
        <f>IF(N1012="nulová",J1012,0)</f>
        <v>0</v>
      </c>
      <c r="BJ1012" s="19" t="s">
        <v>84</v>
      </c>
      <c r="BK1012" s="184">
        <f>ROUND(I1012*H1012,2)</f>
        <v>0</v>
      </c>
      <c r="BL1012" s="19" t="s">
        <v>280</v>
      </c>
      <c r="BM1012" s="183" t="s">
        <v>1063</v>
      </c>
    </row>
    <row r="1013" s="13" customFormat="1">
      <c r="A1013" s="13"/>
      <c r="B1013" s="185"/>
      <c r="C1013" s="13"/>
      <c r="D1013" s="186" t="s">
        <v>163</v>
      </c>
      <c r="E1013" s="187" t="s">
        <v>1</v>
      </c>
      <c r="F1013" s="188" t="s">
        <v>1064</v>
      </c>
      <c r="G1013" s="13"/>
      <c r="H1013" s="187" t="s">
        <v>1</v>
      </c>
      <c r="I1013" s="189"/>
      <c r="J1013" s="13"/>
      <c r="K1013" s="13"/>
      <c r="L1013" s="185"/>
      <c r="M1013" s="190"/>
      <c r="N1013" s="191"/>
      <c r="O1013" s="191"/>
      <c r="P1013" s="191"/>
      <c r="Q1013" s="191"/>
      <c r="R1013" s="191"/>
      <c r="S1013" s="191"/>
      <c r="T1013" s="19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7" t="s">
        <v>163</v>
      </c>
      <c r="AU1013" s="187" t="s">
        <v>86</v>
      </c>
      <c r="AV1013" s="13" t="s">
        <v>84</v>
      </c>
      <c r="AW1013" s="13" t="s">
        <v>32</v>
      </c>
      <c r="AX1013" s="13" t="s">
        <v>76</v>
      </c>
      <c r="AY1013" s="187" t="s">
        <v>149</v>
      </c>
    </row>
    <row r="1014" s="14" customFormat="1">
      <c r="A1014" s="14"/>
      <c r="B1014" s="193"/>
      <c r="C1014" s="14"/>
      <c r="D1014" s="186" t="s">
        <v>163</v>
      </c>
      <c r="E1014" s="194" t="s">
        <v>1</v>
      </c>
      <c r="F1014" s="195" t="s">
        <v>595</v>
      </c>
      <c r="G1014" s="14"/>
      <c r="H1014" s="196">
        <v>63.299999999999997</v>
      </c>
      <c r="I1014" s="197"/>
      <c r="J1014" s="14"/>
      <c r="K1014" s="14"/>
      <c r="L1014" s="193"/>
      <c r="M1014" s="198"/>
      <c r="N1014" s="199"/>
      <c r="O1014" s="199"/>
      <c r="P1014" s="199"/>
      <c r="Q1014" s="199"/>
      <c r="R1014" s="199"/>
      <c r="S1014" s="199"/>
      <c r="T1014" s="20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4" t="s">
        <v>163</v>
      </c>
      <c r="AU1014" s="194" t="s">
        <v>86</v>
      </c>
      <c r="AV1014" s="14" t="s">
        <v>86</v>
      </c>
      <c r="AW1014" s="14" t="s">
        <v>32</v>
      </c>
      <c r="AX1014" s="14" t="s">
        <v>76</v>
      </c>
      <c r="AY1014" s="194" t="s">
        <v>149</v>
      </c>
    </row>
    <row r="1015" s="15" customFormat="1">
      <c r="A1015" s="15"/>
      <c r="B1015" s="201"/>
      <c r="C1015" s="15"/>
      <c r="D1015" s="186" t="s">
        <v>163</v>
      </c>
      <c r="E1015" s="202" t="s">
        <v>1</v>
      </c>
      <c r="F1015" s="203" t="s">
        <v>170</v>
      </c>
      <c r="G1015" s="15"/>
      <c r="H1015" s="204">
        <v>63.299999999999997</v>
      </c>
      <c r="I1015" s="205"/>
      <c r="J1015" s="15"/>
      <c r="K1015" s="15"/>
      <c r="L1015" s="201"/>
      <c r="M1015" s="206"/>
      <c r="N1015" s="207"/>
      <c r="O1015" s="207"/>
      <c r="P1015" s="207"/>
      <c r="Q1015" s="207"/>
      <c r="R1015" s="207"/>
      <c r="S1015" s="207"/>
      <c r="T1015" s="208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02" t="s">
        <v>163</v>
      </c>
      <c r="AU1015" s="202" t="s">
        <v>86</v>
      </c>
      <c r="AV1015" s="15" t="s">
        <v>150</v>
      </c>
      <c r="AW1015" s="15" t="s">
        <v>32</v>
      </c>
      <c r="AX1015" s="15" t="s">
        <v>76</v>
      </c>
      <c r="AY1015" s="202" t="s">
        <v>149</v>
      </c>
    </row>
    <row r="1016" s="16" customFormat="1">
      <c r="A1016" s="16"/>
      <c r="B1016" s="209"/>
      <c r="C1016" s="16"/>
      <c r="D1016" s="186" t="s">
        <v>163</v>
      </c>
      <c r="E1016" s="210" t="s">
        <v>1</v>
      </c>
      <c r="F1016" s="211" t="s">
        <v>171</v>
      </c>
      <c r="G1016" s="16"/>
      <c r="H1016" s="212">
        <v>63.299999999999997</v>
      </c>
      <c r="I1016" s="213"/>
      <c r="J1016" s="16"/>
      <c r="K1016" s="16"/>
      <c r="L1016" s="209"/>
      <c r="M1016" s="214"/>
      <c r="N1016" s="215"/>
      <c r="O1016" s="215"/>
      <c r="P1016" s="215"/>
      <c r="Q1016" s="215"/>
      <c r="R1016" s="215"/>
      <c r="S1016" s="215"/>
      <c r="T1016" s="2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10" t="s">
        <v>163</v>
      </c>
      <c r="AU1016" s="210" t="s">
        <v>86</v>
      </c>
      <c r="AV1016" s="16" t="s">
        <v>157</v>
      </c>
      <c r="AW1016" s="16" t="s">
        <v>32</v>
      </c>
      <c r="AX1016" s="16" t="s">
        <v>84</v>
      </c>
      <c r="AY1016" s="210" t="s">
        <v>149</v>
      </c>
    </row>
    <row r="1017" s="2" customFormat="1" ht="37.8" customHeight="1">
      <c r="A1017" s="38"/>
      <c r="B1017" s="171"/>
      <c r="C1017" s="172" t="s">
        <v>1065</v>
      </c>
      <c r="D1017" s="172" t="s">
        <v>152</v>
      </c>
      <c r="E1017" s="173" t="s">
        <v>1066</v>
      </c>
      <c r="F1017" s="174" t="s">
        <v>1067</v>
      </c>
      <c r="G1017" s="175" t="s">
        <v>155</v>
      </c>
      <c r="H1017" s="176">
        <v>12</v>
      </c>
      <c r="I1017" s="177"/>
      <c r="J1017" s="178">
        <f>ROUND(I1017*H1017,2)</f>
        <v>0</v>
      </c>
      <c r="K1017" s="174" t="s">
        <v>156</v>
      </c>
      <c r="L1017" s="39"/>
      <c r="M1017" s="179" t="s">
        <v>1</v>
      </c>
      <c r="N1017" s="180" t="s">
        <v>41</v>
      </c>
      <c r="O1017" s="77"/>
      <c r="P1017" s="181">
        <f>O1017*H1017</f>
        <v>0</v>
      </c>
      <c r="Q1017" s="181">
        <v>0</v>
      </c>
      <c r="R1017" s="181">
        <f>Q1017*H1017</f>
        <v>0</v>
      </c>
      <c r="S1017" s="181">
        <v>0</v>
      </c>
      <c r="T1017" s="18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183" t="s">
        <v>280</v>
      </c>
      <c r="AT1017" s="183" t="s">
        <v>152</v>
      </c>
      <c r="AU1017" s="183" t="s">
        <v>86</v>
      </c>
      <c r="AY1017" s="19" t="s">
        <v>149</v>
      </c>
      <c r="BE1017" s="184">
        <f>IF(N1017="základní",J1017,0)</f>
        <v>0</v>
      </c>
      <c r="BF1017" s="184">
        <f>IF(N1017="snížená",J1017,0)</f>
        <v>0</v>
      </c>
      <c r="BG1017" s="184">
        <f>IF(N1017="zákl. přenesená",J1017,0)</f>
        <v>0</v>
      </c>
      <c r="BH1017" s="184">
        <f>IF(N1017="sníž. přenesená",J1017,0)</f>
        <v>0</v>
      </c>
      <c r="BI1017" s="184">
        <f>IF(N1017="nulová",J1017,0)</f>
        <v>0</v>
      </c>
      <c r="BJ1017" s="19" t="s">
        <v>84</v>
      </c>
      <c r="BK1017" s="184">
        <f>ROUND(I1017*H1017,2)</f>
        <v>0</v>
      </c>
      <c r="BL1017" s="19" t="s">
        <v>280</v>
      </c>
      <c r="BM1017" s="183" t="s">
        <v>1068</v>
      </c>
    </row>
    <row r="1018" s="2" customFormat="1" ht="33" customHeight="1">
      <c r="A1018" s="38"/>
      <c r="B1018" s="171"/>
      <c r="C1018" s="172" t="s">
        <v>1069</v>
      </c>
      <c r="D1018" s="172" t="s">
        <v>152</v>
      </c>
      <c r="E1018" s="173" t="s">
        <v>1070</v>
      </c>
      <c r="F1018" s="174" t="s">
        <v>1071</v>
      </c>
      <c r="G1018" s="175" t="s">
        <v>155</v>
      </c>
      <c r="H1018" s="176">
        <v>18</v>
      </c>
      <c r="I1018" s="177"/>
      <c r="J1018" s="178">
        <f>ROUND(I1018*H1018,2)</f>
        <v>0</v>
      </c>
      <c r="K1018" s="174" t="s">
        <v>156</v>
      </c>
      <c r="L1018" s="39"/>
      <c r="M1018" s="179" t="s">
        <v>1</v>
      </c>
      <c r="N1018" s="180" t="s">
        <v>41</v>
      </c>
      <c r="O1018" s="77"/>
      <c r="P1018" s="181">
        <f>O1018*H1018</f>
        <v>0</v>
      </c>
      <c r="Q1018" s="181">
        <v>0.0017099999999999999</v>
      </c>
      <c r="R1018" s="181">
        <f>Q1018*H1018</f>
        <v>0.030779999999999998</v>
      </c>
      <c r="S1018" s="181">
        <v>0</v>
      </c>
      <c r="T1018" s="18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83" t="s">
        <v>280</v>
      </c>
      <c r="AT1018" s="183" t="s">
        <v>152</v>
      </c>
      <c r="AU1018" s="183" t="s">
        <v>86</v>
      </c>
      <c r="AY1018" s="19" t="s">
        <v>149</v>
      </c>
      <c r="BE1018" s="184">
        <f>IF(N1018="základní",J1018,0)</f>
        <v>0</v>
      </c>
      <c r="BF1018" s="184">
        <f>IF(N1018="snížená",J1018,0)</f>
        <v>0</v>
      </c>
      <c r="BG1018" s="184">
        <f>IF(N1018="zákl. přenesená",J1018,0)</f>
        <v>0</v>
      </c>
      <c r="BH1018" s="184">
        <f>IF(N1018="sníž. přenesená",J1018,0)</f>
        <v>0</v>
      </c>
      <c r="BI1018" s="184">
        <f>IF(N1018="nulová",J1018,0)</f>
        <v>0</v>
      </c>
      <c r="BJ1018" s="19" t="s">
        <v>84</v>
      </c>
      <c r="BK1018" s="184">
        <f>ROUND(I1018*H1018,2)</f>
        <v>0</v>
      </c>
      <c r="BL1018" s="19" t="s">
        <v>280</v>
      </c>
      <c r="BM1018" s="183" t="s">
        <v>1072</v>
      </c>
    </row>
    <row r="1019" s="13" customFormat="1">
      <c r="A1019" s="13"/>
      <c r="B1019" s="185"/>
      <c r="C1019" s="13"/>
      <c r="D1019" s="186" t="s">
        <v>163</v>
      </c>
      <c r="E1019" s="187" t="s">
        <v>1</v>
      </c>
      <c r="F1019" s="188" t="s">
        <v>1073</v>
      </c>
      <c r="G1019" s="13"/>
      <c r="H1019" s="187" t="s">
        <v>1</v>
      </c>
      <c r="I1019" s="189"/>
      <c r="J1019" s="13"/>
      <c r="K1019" s="13"/>
      <c r="L1019" s="185"/>
      <c r="M1019" s="190"/>
      <c r="N1019" s="191"/>
      <c r="O1019" s="191"/>
      <c r="P1019" s="191"/>
      <c r="Q1019" s="191"/>
      <c r="R1019" s="191"/>
      <c r="S1019" s="191"/>
      <c r="T1019" s="19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87" t="s">
        <v>163</v>
      </c>
      <c r="AU1019" s="187" t="s">
        <v>86</v>
      </c>
      <c r="AV1019" s="13" t="s">
        <v>84</v>
      </c>
      <c r="AW1019" s="13" t="s">
        <v>32</v>
      </c>
      <c r="AX1019" s="13" t="s">
        <v>76</v>
      </c>
      <c r="AY1019" s="187" t="s">
        <v>149</v>
      </c>
    </row>
    <row r="1020" s="14" customFormat="1">
      <c r="A1020" s="14"/>
      <c r="B1020" s="193"/>
      <c r="C1020" s="14"/>
      <c r="D1020" s="186" t="s">
        <v>163</v>
      </c>
      <c r="E1020" s="194" t="s">
        <v>1</v>
      </c>
      <c r="F1020" s="195" t="s">
        <v>1074</v>
      </c>
      <c r="G1020" s="14"/>
      <c r="H1020" s="196">
        <v>18</v>
      </c>
      <c r="I1020" s="197"/>
      <c r="J1020" s="14"/>
      <c r="K1020" s="14"/>
      <c r="L1020" s="193"/>
      <c r="M1020" s="198"/>
      <c r="N1020" s="199"/>
      <c r="O1020" s="199"/>
      <c r="P1020" s="199"/>
      <c r="Q1020" s="199"/>
      <c r="R1020" s="199"/>
      <c r="S1020" s="199"/>
      <c r="T1020" s="20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194" t="s">
        <v>163</v>
      </c>
      <c r="AU1020" s="194" t="s">
        <v>86</v>
      </c>
      <c r="AV1020" s="14" t="s">
        <v>86</v>
      </c>
      <c r="AW1020" s="14" t="s">
        <v>32</v>
      </c>
      <c r="AX1020" s="14" t="s">
        <v>76</v>
      </c>
      <c r="AY1020" s="194" t="s">
        <v>149</v>
      </c>
    </row>
    <row r="1021" s="15" customFormat="1">
      <c r="A1021" s="15"/>
      <c r="B1021" s="201"/>
      <c r="C1021" s="15"/>
      <c r="D1021" s="186" t="s">
        <v>163</v>
      </c>
      <c r="E1021" s="202" t="s">
        <v>1</v>
      </c>
      <c r="F1021" s="203" t="s">
        <v>170</v>
      </c>
      <c r="G1021" s="15"/>
      <c r="H1021" s="204">
        <v>18</v>
      </c>
      <c r="I1021" s="205"/>
      <c r="J1021" s="15"/>
      <c r="K1021" s="15"/>
      <c r="L1021" s="201"/>
      <c r="M1021" s="206"/>
      <c r="N1021" s="207"/>
      <c r="O1021" s="207"/>
      <c r="P1021" s="207"/>
      <c r="Q1021" s="207"/>
      <c r="R1021" s="207"/>
      <c r="S1021" s="207"/>
      <c r="T1021" s="20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02" t="s">
        <v>163</v>
      </c>
      <c r="AU1021" s="202" t="s">
        <v>86</v>
      </c>
      <c r="AV1021" s="15" t="s">
        <v>150</v>
      </c>
      <c r="AW1021" s="15" t="s">
        <v>32</v>
      </c>
      <c r="AX1021" s="15" t="s">
        <v>76</v>
      </c>
      <c r="AY1021" s="202" t="s">
        <v>149</v>
      </c>
    </row>
    <row r="1022" s="16" customFormat="1">
      <c r="A1022" s="16"/>
      <c r="B1022" s="209"/>
      <c r="C1022" s="16"/>
      <c r="D1022" s="186" t="s">
        <v>163</v>
      </c>
      <c r="E1022" s="210" t="s">
        <v>1</v>
      </c>
      <c r="F1022" s="211" t="s">
        <v>171</v>
      </c>
      <c r="G1022" s="16"/>
      <c r="H1022" s="212">
        <v>18</v>
      </c>
      <c r="I1022" s="213"/>
      <c r="J1022" s="16"/>
      <c r="K1022" s="16"/>
      <c r="L1022" s="209"/>
      <c r="M1022" s="214"/>
      <c r="N1022" s="215"/>
      <c r="O1022" s="215"/>
      <c r="P1022" s="215"/>
      <c r="Q1022" s="215"/>
      <c r="R1022" s="215"/>
      <c r="S1022" s="215"/>
      <c r="T1022" s="2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10" t="s">
        <v>163</v>
      </c>
      <c r="AU1022" s="210" t="s">
        <v>86</v>
      </c>
      <c r="AV1022" s="16" t="s">
        <v>157</v>
      </c>
      <c r="AW1022" s="16" t="s">
        <v>32</v>
      </c>
      <c r="AX1022" s="16" t="s">
        <v>84</v>
      </c>
      <c r="AY1022" s="210" t="s">
        <v>149</v>
      </c>
    </row>
    <row r="1023" s="2" customFormat="1" ht="24.15" customHeight="1">
      <c r="A1023" s="38"/>
      <c r="B1023" s="171"/>
      <c r="C1023" s="172" t="s">
        <v>1075</v>
      </c>
      <c r="D1023" s="172" t="s">
        <v>152</v>
      </c>
      <c r="E1023" s="173" t="s">
        <v>1076</v>
      </c>
      <c r="F1023" s="174" t="s">
        <v>1077</v>
      </c>
      <c r="G1023" s="175" t="s">
        <v>155</v>
      </c>
      <c r="H1023" s="176">
        <v>4</v>
      </c>
      <c r="I1023" s="177"/>
      <c r="J1023" s="178">
        <f>ROUND(I1023*H1023,2)</f>
        <v>0</v>
      </c>
      <c r="K1023" s="174" t="s">
        <v>156</v>
      </c>
      <c r="L1023" s="39"/>
      <c r="M1023" s="179" t="s">
        <v>1</v>
      </c>
      <c r="N1023" s="180" t="s">
        <v>41</v>
      </c>
      <c r="O1023" s="77"/>
      <c r="P1023" s="181">
        <f>O1023*H1023</f>
        <v>0</v>
      </c>
      <c r="Q1023" s="181">
        <v>0.00072000000000000005</v>
      </c>
      <c r="R1023" s="181">
        <f>Q1023*H1023</f>
        <v>0.0028800000000000002</v>
      </c>
      <c r="S1023" s="181">
        <v>0</v>
      </c>
      <c r="T1023" s="18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83" t="s">
        <v>280</v>
      </c>
      <c r="AT1023" s="183" t="s">
        <v>152</v>
      </c>
      <c r="AU1023" s="183" t="s">
        <v>86</v>
      </c>
      <c r="AY1023" s="19" t="s">
        <v>149</v>
      </c>
      <c r="BE1023" s="184">
        <f>IF(N1023="základní",J1023,0)</f>
        <v>0</v>
      </c>
      <c r="BF1023" s="184">
        <f>IF(N1023="snížená",J1023,0)</f>
        <v>0</v>
      </c>
      <c r="BG1023" s="184">
        <f>IF(N1023="zákl. přenesená",J1023,0)</f>
        <v>0</v>
      </c>
      <c r="BH1023" s="184">
        <f>IF(N1023="sníž. přenesená",J1023,0)</f>
        <v>0</v>
      </c>
      <c r="BI1023" s="184">
        <f>IF(N1023="nulová",J1023,0)</f>
        <v>0</v>
      </c>
      <c r="BJ1023" s="19" t="s">
        <v>84</v>
      </c>
      <c r="BK1023" s="184">
        <f>ROUND(I1023*H1023,2)</f>
        <v>0</v>
      </c>
      <c r="BL1023" s="19" t="s">
        <v>280</v>
      </c>
      <c r="BM1023" s="183" t="s">
        <v>1078</v>
      </c>
    </row>
    <row r="1024" s="13" customFormat="1">
      <c r="A1024" s="13"/>
      <c r="B1024" s="185"/>
      <c r="C1024" s="13"/>
      <c r="D1024" s="186" t="s">
        <v>163</v>
      </c>
      <c r="E1024" s="187" t="s">
        <v>1</v>
      </c>
      <c r="F1024" s="188" t="s">
        <v>1079</v>
      </c>
      <c r="G1024" s="13"/>
      <c r="H1024" s="187" t="s">
        <v>1</v>
      </c>
      <c r="I1024" s="189"/>
      <c r="J1024" s="13"/>
      <c r="K1024" s="13"/>
      <c r="L1024" s="185"/>
      <c r="M1024" s="190"/>
      <c r="N1024" s="191"/>
      <c r="O1024" s="191"/>
      <c r="P1024" s="191"/>
      <c r="Q1024" s="191"/>
      <c r="R1024" s="191"/>
      <c r="S1024" s="191"/>
      <c r="T1024" s="19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87" t="s">
        <v>163</v>
      </c>
      <c r="AU1024" s="187" t="s">
        <v>86</v>
      </c>
      <c r="AV1024" s="13" t="s">
        <v>84</v>
      </c>
      <c r="AW1024" s="13" t="s">
        <v>32</v>
      </c>
      <c r="AX1024" s="13" t="s">
        <v>76</v>
      </c>
      <c r="AY1024" s="187" t="s">
        <v>149</v>
      </c>
    </row>
    <row r="1025" s="14" customFormat="1">
      <c r="A1025" s="14"/>
      <c r="B1025" s="193"/>
      <c r="C1025" s="14"/>
      <c r="D1025" s="186" t="s">
        <v>163</v>
      </c>
      <c r="E1025" s="194" t="s">
        <v>1</v>
      </c>
      <c r="F1025" s="195" t="s">
        <v>157</v>
      </c>
      <c r="G1025" s="14"/>
      <c r="H1025" s="196">
        <v>4</v>
      </c>
      <c r="I1025" s="197"/>
      <c r="J1025" s="14"/>
      <c r="K1025" s="14"/>
      <c r="L1025" s="193"/>
      <c r="M1025" s="198"/>
      <c r="N1025" s="199"/>
      <c r="O1025" s="199"/>
      <c r="P1025" s="199"/>
      <c r="Q1025" s="199"/>
      <c r="R1025" s="199"/>
      <c r="S1025" s="199"/>
      <c r="T1025" s="20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194" t="s">
        <v>163</v>
      </c>
      <c r="AU1025" s="194" t="s">
        <v>86</v>
      </c>
      <c r="AV1025" s="14" t="s">
        <v>86</v>
      </c>
      <c r="AW1025" s="14" t="s">
        <v>32</v>
      </c>
      <c r="AX1025" s="14" t="s">
        <v>76</v>
      </c>
      <c r="AY1025" s="194" t="s">
        <v>149</v>
      </c>
    </row>
    <row r="1026" s="15" customFormat="1">
      <c r="A1026" s="15"/>
      <c r="B1026" s="201"/>
      <c r="C1026" s="15"/>
      <c r="D1026" s="186" t="s">
        <v>163</v>
      </c>
      <c r="E1026" s="202" t="s">
        <v>1</v>
      </c>
      <c r="F1026" s="203" t="s">
        <v>170</v>
      </c>
      <c r="G1026" s="15"/>
      <c r="H1026" s="204">
        <v>4</v>
      </c>
      <c r="I1026" s="205"/>
      <c r="J1026" s="15"/>
      <c r="K1026" s="15"/>
      <c r="L1026" s="201"/>
      <c r="M1026" s="206"/>
      <c r="N1026" s="207"/>
      <c r="O1026" s="207"/>
      <c r="P1026" s="207"/>
      <c r="Q1026" s="207"/>
      <c r="R1026" s="207"/>
      <c r="S1026" s="207"/>
      <c r="T1026" s="208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02" t="s">
        <v>163</v>
      </c>
      <c r="AU1026" s="202" t="s">
        <v>86</v>
      </c>
      <c r="AV1026" s="15" t="s">
        <v>150</v>
      </c>
      <c r="AW1026" s="15" t="s">
        <v>32</v>
      </c>
      <c r="AX1026" s="15" t="s">
        <v>76</v>
      </c>
      <c r="AY1026" s="202" t="s">
        <v>149</v>
      </c>
    </row>
    <row r="1027" s="16" customFormat="1">
      <c r="A1027" s="16"/>
      <c r="B1027" s="209"/>
      <c r="C1027" s="16"/>
      <c r="D1027" s="186" t="s">
        <v>163</v>
      </c>
      <c r="E1027" s="210" t="s">
        <v>1</v>
      </c>
      <c r="F1027" s="211" t="s">
        <v>171</v>
      </c>
      <c r="G1027" s="16"/>
      <c r="H1027" s="212">
        <v>4</v>
      </c>
      <c r="I1027" s="213"/>
      <c r="J1027" s="16"/>
      <c r="K1027" s="16"/>
      <c r="L1027" s="209"/>
      <c r="M1027" s="214"/>
      <c r="N1027" s="215"/>
      <c r="O1027" s="215"/>
      <c r="P1027" s="215"/>
      <c r="Q1027" s="215"/>
      <c r="R1027" s="215"/>
      <c r="S1027" s="215"/>
      <c r="T1027" s="2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10" t="s">
        <v>163</v>
      </c>
      <c r="AU1027" s="210" t="s">
        <v>86</v>
      </c>
      <c r="AV1027" s="16" t="s">
        <v>157</v>
      </c>
      <c r="AW1027" s="16" t="s">
        <v>32</v>
      </c>
      <c r="AX1027" s="16" t="s">
        <v>84</v>
      </c>
      <c r="AY1027" s="210" t="s">
        <v>149</v>
      </c>
    </row>
    <row r="1028" s="2" customFormat="1" ht="24.15" customHeight="1">
      <c r="A1028" s="38"/>
      <c r="B1028" s="171"/>
      <c r="C1028" s="172" t="s">
        <v>1080</v>
      </c>
      <c r="D1028" s="172" t="s">
        <v>152</v>
      </c>
      <c r="E1028" s="173" t="s">
        <v>1081</v>
      </c>
      <c r="F1028" s="174" t="s">
        <v>1082</v>
      </c>
      <c r="G1028" s="175" t="s">
        <v>155</v>
      </c>
      <c r="H1028" s="176">
        <v>4</v>
      </c>
      <c r="I1028" s="177"/>
      <c r="J1028" s="178">
        <f>ROUND(I1028*H1028,2)</f>
        <v>0</v>
      </c>
      <c r="K1028" s="174" t="s">
        <v>156</v>
      </c>
      <c r="L1028" s="39"/>
      <c r="M1028" s="179" t="s">
        <v>1</v>
      </c>
      <c r="N1028" s="180" t="s">
        <v>41</v>
      </c>
      <c r="O1028" s="77"/>
      <c r="P1028" s="181">
        <f>O1028*H1028</f>
        <v>0</v>
      </c>
      <c r="Q1028" s="181">
        <v>0.00050000000000000001</v>
      </c>
      <c r="R1028" s="181">
        <f>Q1028*H1028</f>
        <v>0.002</v>
      </c>
      <c r="S1028" s="181">
        <v>0</v>
      </c>
      <c r="T1028" s="182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183" t="s">
        <v>280</v>
      </c>
      <c r="AT1028" s="183" t="s">
        <v>152</v>
      </c>
      <c r="AU1028" s="183" t="s">
        <v>86</v>
      </c>
      <c r="AY1028" s="19" t="s">
        <v>149</v>
      </c>
      <c r="BE1028" s="184">
        <f>IF(N1028="základní",J1028,0)</f>
        <v>0</v>
      </c>
      <c r="BF1028" s="184">
        <f>IF(N1028="snížená",J1028,0)</f>
        <v>0</v>
      </c>
      <c r="BG1028" s="184">
        <f>IF(N1028="zákl. přenesená",J1028,0)</f>
        <v>0</v>
      </c>
      <c r="BH1028" s="184">
        <f>IF(N1028="sníž. přenesená",J1028,0)</f>
        <v>0</v>
      </c>
      <c r="BI1028" s="184">
        <f>IF(N1028="nulová",J1028,0)</f>
        <v>0</v>
      </c>
      <c r="BJ1028" s="19" t="s">
        <v>84</v>
      </c>
      <c r="BK1028" s="184">
        <f>ROUND(I1028*H1028,2)</f>
        <v>0</v>
      </c>
      <c r="BL1028" s="19" t="s">
        <v>280</v>
      </c>
      <c r="BM1028" s="183" t="s">
        <v>1083</v>
      </c>
    </row>
    <row r="1029" s="13" customFormat="1">
      <c r="A1029" s="13"/>
      <c r="B1029" s="185"/>
      <c r="C1029" s="13"/>
      <c r="D1029" s="186" t="s">
        <v>163</v>
      </c>
      <c r="E1029" s="187" t="s">
        <v>1</v>
      </c>
      <c r="F1029" s="188" t="s">
        <v>1079</v>
      </c>
      <c r="G1029" s="13"/>
      <c r="H1029" s="187" t="s">
        <v>1</v>
      </c>
      <c r="I1029" s="189"/>
      <c r="J1029" s="13"/>
      <c r="K1029" s="13"/>
      <c r="L1029" s="185"/>
      <c r="M1029" s="190"/>
      <c r="N1029" s="191"/>
      <c r="O1029" s="191"/>
      <c r="P1029" s="191"/>
      <c r="Q1029" s="191"/>
      <c r="R1029" s="191"/>
      <c r="S1029" s="191"/>
      <c r="T1029" s="19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7" t="s">
        <v>163</v>
      </c>
      <c r="AU1029" s="187" t="s">
        <v>86</v>
      </c>
      <c r="AV1029" s="13" t="s">
        <v>84</v>
      </c>
      <c r="AW1029" s="13" t="s">
        <v>32</v>
      </c>
      <c r="AX1029" s="13" t="s">
        <v>76</v>
      </c>
      <c r="AY1029" s="187" t="s">
        <v>149</v>
      </c>
    </row>
    <row r="1030" s="14" customFormat="1">
      <c r="A1030" s="14"/>
      <c r="B1030" s="193"/>
      <c r="C1030" s="14"/>
      <c r="D1030" s="186" t="s">
        <v>163</v>
      </c>
      <c r="E1030" s="194" t="s">
        <v>1</v>
      </c>
      <c r="F1030" s="195" t="s">
        <v>157</v>
      </c>
      <c r="G1030" s="14"/>
      <c r="H1030" s="196">
        <v>4</v>
      </c>
      <c r="I1030" s="197"/>
      <c r="J1030" s="14"/>
      <c r="K1030" s="14"/>
      <c r="L1030" s="193"/>
      <c r="M1030" s="198"/>
      <c r="N1030" s="199"/>
      <c r="O1030" s="199"/>
      <c r="P1030" s="199"/>
      <c r="Q1030" s="199"/>
      <c r="R1030" s="199"/>
      <c r="S1030" s="199"/>
      <c r="T1030" s="20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94" t="s">
        <v>163</v>
      </c>
      <c r="AU1030" s="194" t="s">
        <v>86</v>
      </c>
      <c r="AV1030" s="14" t="s">
        <v>86</v>
      </c>
      <c r="AW1030" s="14" t="s">
        <v>32</v>
      </c>
      <c r="AX1030" s="14" t="s">
        <v>76</v>
      </c>
      <c r="AY1030" s="194" t="s">
        <v>149</v>
      </c>
    </row>
    <row r="1031" s="15" customFormat="1">
      <c r="A1031" s="15"/>
      <c r="B1031" s="201"/>
      <c r="C1031" s="15"/>
      <c r="D1031" s="186" t="s">
        <v>163</v>
      </c>
      <c r="E1031" s="202" t="s">
        <v>1</v>
      </c>
      <c r="F1031" s="203" t="s">
        <v>170</v>
      </c>
      <c r="G1031" s="15"/>
      <c r="H1031" s="204">
        <v>4</v>
      </c>
      <c r="I1031" s="205"/>
      <c r="J1031" s="15"/>
      <c r="K1031" s="15"/>
      <c r="L1031" s="201"/>
      <c r="M1031" s="206"/>
      <c r="N1031" s="207"/>
      <c r="O1031" s="207"/>
      <c r="P1031" s="207"/>
      <c r="Q1031" s="207"/>
      <c r="R1031" s="207"/>
      <c r="S1031" s="207"/>
      <c r="T1031" s="208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02" t="s">
        <v>163</v>
      </c>
      <c r="AU1031" s="202" t="s">
        <v>86</v>
      </c>
      <c r="AV1031" s="15" t="s">
        <v>150</v>
      </c>
      <c r="AW1031" s="15" t="s">
        <v>32</v>
      </c>
      <c r="AX1031" s="15" t="s">
        <v>76</v>
      </c>
      <c r="AY1031" s="202" t="s">
        <v>149</v>
      </c>
    </row>
    <row r="1032" s="16" customFormat="1">
      <c r="A1032" s="16"/>
      <c r="B1032" s="209"/>
      <c r="C1032" s="16"/>
      <c r="D1032" s="186" t="s">
        <v>163</v>
      </c>
      <c r="E1032" s="210" t="s">
        <v>1</v>
      </c>
      <c r="F1032" s="211" t="s">
        <v>171</v>
      </c>
      <c r="G1032" s="16"/>
      <c r="H1032" s="212">
        <v>4</v>
      </c>
      <c r="I1032" s="213"/>
      <c r="J1032" s="16"/>
      <c r="K1032" s="16"/>
      <c r="L1032" s="209"/>
      <c r="M1032" s="214"/>
      <c r="N1032" s="215"/>
      <c r="O1032" s="215"/>
      <c r="P1032" s="215"/>
      <c r="Q1032" s="215"/>
      <c r="R1032" s="215"/>
      <c r="S1032" s="215"/>
      <c r="T1032" s="2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10" t="s">
        <v>163</v>
      </c>
      <c r="AU1032" s="210" t="s">
        <v>86</v>
      </c>
      <c r="AV1032" s="16" t="s">
        <v>157</v>
      </c>
      <c r="AW1032" s="16" t="s">
        <v>32</v>
      </c>
      <c r="AX1032" s="16" t="s">
        <v>84</v>
      </c>
      <c r="AY1032" s="210" t="s">
        <v>149</v>
      </c>
    </row>
    <row r="1033" s="2" customFormat="1" ht="24.15" customHeight="1">
      <c r="A1033" s="38"/>
      <c r="B1033" s="171"/>
      <c r="C1033" s="172" t="s">
        <v>1084</v>
      </c>
      <c r="D1033" s="172" t="s">
        <v>152</v>
      </c>
      <c r="E1033" s="173" t="s">
        <v>1085</v>
      </c>
      <c r="F1033" s="174" t="s">
        <v>1086</v>
      </c>
      <c r="G1033" s="175" t="s">
        <v>227</v>
      </c>
      <c r="H1033" s="176">
        <v>118</v>
      </c>
      <c r="I1033" s="177"/>
      <c r="J1033" s="178">
        <f>ROUND(I1033*H1033,2)</f>
        <v>0</v>
      </c>
      <c r="K1033" s="174" t="s">
        <v>156</v>
      </c>
      <c r="L1033" s="39"/>
      <c r="M1033" s="179" t="s">
        <v>1</v>
      </c>
      <c r="N1033" s="180" t="s">
        <v>41</v>
      </c>
      <c r="O1033" s="77"/>
      <c r="P1033" s="181">
        <f>O1033*H1033</f>
        <v>0</v>
      </c>
      <c r="Q1033" s="181">
        <v>0.0060600000000000003</v>
      </c>
      <c r="R1033" s="181">
        <f>Q1033*H1033</f>
        <v>0.71508000000000005</v>
      </c>
      <c r="S1033" s="181">
        <v>0</v>
      </c>
      <c r="T1033" s="182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183" t="s">
        <v>280</v>
      </c>
      <c r="AT1033" s="183" t="s">
        <v>152</v>
      </c>
      <c r="AU1033" s="183" t="s">
        <v>86</v>
      </c>
      <c r="AY1033" s="19" t="s">
        <v>149</v>
      </c>
      <c r="BE1033" s="184">
        <f>IF(N1033="základní",J1033,0)</f>
        <v>0</v>
      </c>
      <c r="BF1033" s="184">
        <f>IF(N1033="snížená",J1033,0)</f>
        <v>0</v>
      </c>
      <c r="BG1033" s="184">
        <f>IF(N1033="zákl. přenesená",J1033,0)</f>
        <v>0</v>
      </c>
      <c r="BH1033" s="184">
        <f>IF(N1033="sníž. přenesená",J1033,0)</f>
        <v>0</v>
      </c>
      <c r="BI1033" s="184">
        <f>IF(N1033="nulová",J1033,0)</f>
        <v>0</v>
      </c>
      <c r="BJ1033" s="19" t="s">
        <v>84</v>
      </c>
      <c r="BK1033" s="184">
        <f>ROUND(I1033*H1033,2)</f>
        <v>0</v>
      </c>
      <c r="BL1033" s="19" t="s">
        <v>280</v>
      </c>
      <c r="BM1033" s="183" t="s">
        <v>1087</v>
      </c>
    </row>
    <row r="1034" s="13" customFormat="1">
      <c r="A1034" s="13"/>
      <c r="B1034" s="185"/>
      <c r="C1034" s="13"/>
      <c r="D1034" s="186" t="s">
        <v>163</v>
      </c>
      <c r="E1034" s="187" t="s">
        <v>1</v>
      </c>
      <c r="F1034" s="188" t="s">
        <v>1088</v>
      </c>
      <c r="G1034" s="13"/>
      <c r="H1034" s="187" t="s">
        <v>1</v>
      </c>
      <c r="I1034" s="189"/>
      <c r="J1034" s="13"/>
      <c r="K1034" s="13"/>
      <c r="L1034" s="185"/>
      <c r="M1034" s="190"/>
      <c r="N1034" s="191"/>
      <c r="O1034" s="191"/>
      <c r="P1034" s="191"/>
      <c r="Q1034" s="191"/>
      <c r="R1034" s="191"/>
      <c r="S1034" s="191"/>
      <c r="T1034" s="19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87" t="s">
        <v>163</v>
      </c>
      <c r="AU1034" s="187" t="s">
        <v>86</v>
      </c>
      <c r="AV1034" s="13" t="s">
        <v>84</v>
      </c>
      <c r="AW1034" s="13" t="s">
        <v>32</v>
      </c>
      <c r="AX1034" s="13" t="s">
        <v>76</v>
      </c>
      <c r="AY1034" s="187" t="s">
        <v>149</v>
      </c>
    </row>
    <row r="1035" s="14" customFormat="1">
      <c r="A1035" s="14"/>
      <c r="B1035" s="193"/>
      <c r="C1035" s="14"/>
      <c r="D1035" s="186" t="s">
        <v>163</v>
      </c>
      <c r="E1035" s="194" t="s">
        <v>1</v>
      </c>
      <c r="F1035" s="195" t="s">
        <v>937</v>
      </c>
      <c r="G1035" s="14"/>
      <c r="H1035" s="196">
        <v>118</v>
      </c>
      <c r="I1035" s="197"/>
      <c r="J1035" s="14"/>
      <c r="K1035" s="14"/>
      <c r="L1035" s="193"/>
      <c r="M1035" s="198"/>
      <c r="N1035" s="199"/>
      <c r="O1035" s="199"/>
      <c r="P1035" s="199"/>
      <c r="Q1035" s="199"/>
      <c r="R1035" s="199"/>
      <c r="S1035" s="199"/>
      <c r="T1035" s="20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194" t="s">
        <v>163</v>
      </c>
      <c r="AU1035" s="194" t="s">
        <v>86</v>
      </c>
      <c r="AV1035" s="14" t="s">
        <v>86</v>
      </c>
      <c r="AW1035" s="14" t="s">
        <v>32</v>
      </c>
      <c r="AX1035" s="14" t="s">
        <v>76</v>
      </c>
      <c r="AY1035" s="194" t="s">
        <v>149</v>
      </c>
    </row>
    <row r="1036" s="15" customFormat="1">
      <c r="A1036" s="15"/>
      <c r="B1036" s="201"/>
      <c r="C1036" s="15"/>
      <c r="D1036" s="186" t="s">
        <v>163</v>
      </c>
      <c r="E1036" s="202" t="s">
        <v>1</v>
      </c>
      <c r="F1036" s="203" t="s">
        <v>170</v>
      </c>
      <c r="G1036" s="15"/>
      <c r="H1036" s="204">
        <v>118</v>
      </c>
      <c r="I1036" s="205"/>
      <c r="J1036" s="15"/>
      <c r="K1036" s="15"/>
      <c r="L1036" s="201"/>
      <c r="M1036" s="206"/>
      <c r="N1036" s="207"/>
      <c r="O1036" s="207"/>
      <c r="P1036" s="207"/>
      <c r="Q1036" s="207"/>
      <c r="R1036" s="207"/>
      <c r="S1036" s="207"/>
      <c r="T1036" s="208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02" t="s">
        <v>163</v>
      </c>
      <c r="AU1036" s="202" t="s">
        <v>86</v>
      </c>
      <c r="AV1036" s="15" t="s">
        <v>150</v>
      </c>
      <c r="AW1036" s="15" t="s">
        <v>32</v>
      </c>
      <c r="AX1036" s="15" t="s">
        <v>76</v>
      </c>
      <c r="AY1036" s="202" t="s">
        <v>149</v>
      </c>
    </row>
    <row r="1037" s="16" customFormat="1">
      <c r="A1037" s="16"/>
      <c r="B1037" s="209"/>
      <c r="C1037" s="16"/>
      <c r="D1037" s="186" t="s">
        <v>163</v>
      </c>
      <c r="E1037" s="210" t="s">
        <v>1</v>
      </c>
      <c r="F1037" s="211" t="s">
        <v>171</v>
      </c>
      <c r="G1037" s="16"/>
      <c r="H1037" s="212">
        <v>118</v>
      </c>
      <c r="I1037" s="213"/>
      <c r="J1037" s="16"/>
      <c r="K1037" s="16"/>
      <c r="L1037" s="209"/>
      <c r="M1037" s="214"/>
      <c r="N1037" s="215"/>
      <c r="O1037" s="215"/>
      <c r="P1037" s="215"/>
      <c r="Q1037" s="215"/>
      <c r="R1037" s="215"/>
      <c r="S1037" s="215"/>
      <c r="T1037" s="2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10" t="s">
        <v>163</v>
      </c>
      <c r="AU1037" s="210" t="s">
        <v>86</v>
      </c>
      <c r="AV1037" s="16" t="s">
        <v>157</v>
      </c>
      <c r="AW1037" s="16" t="s">
        <v>32</v>
      </c>
      <c r="AX1037" s="16" t="s">
        <v>84</v>
      </c>
      <c r="AY1037" s="210" t="s">
        <v>149</v>
      </c>
    </row>
    <row r="1038" s="2" customFormat="1" ht="24.15" customHeight="1">
      <c r="A1038" s="38"/>
      <c r="B1038" s="171"/>
      <c r="C1038" s="172" t="s">
        <v>1089</v>
      </c>
      <c r="D1038" s="172" t="s">
        <v>152</v>
      </c>
      <c r="E1038" s="173" t="s">
        <v>1090</v>
      </c>
      <c r="F1038" s="174" t="s">
        <v>1091</v>
      </c>
      <c r="G1038" s="175" t="s">
        <v>227</v>
      </c>
      <c r="H1038" s="176">
        <v>34</v>
      </c>
      <c r="I1038" s="177"/>
      <c r="J1038" s="178">
        <f>ROUND(I1038*H1038,2)</f>
        <v>0</v>
      </c>
      <c r="K1038" s="174" t="s">
        <v>156</v>
      </c>
      <c r="L1038" s="39"/>
      <c r="M1038" s="179" t="s">
        <v>1</v>
      </c>
      <c r="N1038" s="180" t="s">
        <v>41</v>
      </c>
      <c r="O1038" s="77"/>
      <c r="P1038" s="181">
        <f>O1038*H1038</f>
        <v>0</v>
      </c>
      <c r="Q1038" s="181">
        <v>0.0039300000000000003</v>
      </c>
      <c r="R1038" s="181">
        <f>Q1038*H1038</f>
        <v>0.13362000000000002</v>
      </c>
      <c r="S1038" s="181">
        <v>0</v>
      </c>
      <c r="T1038" s="182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183" t="s">
        <v>280</v>
      </c>
      <c r="AT1038" s="183" t="s">
        <v>152</v>
      </c>
      <c r="AU1038" s="183" t="s">
        <v>86</v>
      </c>
      <c r="AY1038" s="19" t="s">
        <v>149</v>
      </c>
      <c r="BE1038" s="184">
        <f>IF(N1038="základní",J1038,0)</f>
        <v>0</v>
      </c>
      <c r="BF1038" s="184">
        <f>IF(N1038="snížená",J1038,0)</f>
        <v>0</v>
      </c>
      <c r="BG1038" s="184">
        <f>IF(N1038="zákl. přenesená",J1038,0)</f>
        <v>0</v>
      </c>
      <c r="BH1038" s="184">
        <f>IF(N1038="sníž. přenesená",J1038,0)</f>
        <v>0</v>
      </c>
      <c r="BI1038" s="184">
        <f>IF(N1038="nulová",J1038,0)</f>
        <v>0</v>
      </c>
      <c r="BJ1038" s="19" t="s">
        <v>84</v>
      </c>
      <c r="BK1038" s="184">
        <f>ROUND(I1038*H1038,2)</f>
        <v>0</v>
      </c>
      <c r="BL1038" s="19" t="s">
        <v>280</v>
      </c>
      <c r="BM1038" s="183" t="s">
        <v>1092</v>
      </c>
    </row>
    <row r="1039" s="13" customFormat="1">
      <c r="A1039" s="13"/>
      <c r="B1039" s="185"/>
      <c r="C1039" s="13"/>
      <c r="D1039" s="186" t="s">
        <v>163</v>
      </c>
      <c r="E1039" s="187" t="s">
        <v>1</v>
      </c>
      <c r="F1039" s="188" t="s">
        <v>1093</v>
      </c>
      <c r="G1039" s="13"/>
      <c r="H1039" s="187" t="s">
        <v>1</v>
      </c>
      <c r="I1039" s="189"/>
      <c r="J1039" s="13"/>
      <c r="K1039" s="13"/>
      <c r="L1039" s="185"/>
      <c r="M1039" s="190"/>
      <c r="N1039" s="191"/>
      <c r="O1039" s="191"/>
      <c r="P1039" s="191"/>
      <c r="Q1039" s="191"/>
      <c r="R1039" s="191"/>
      <c r="S1039" s="191"/>
      <c r="T1039" s="19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87" t="s">
        <v>163</v>
      </c>
      <c r="AU1039" s="187" t="s">
        <v>86</v>
      </c>
      <c r="AV1039" s="13" t="s">
        <v>84</v>
      </c>
      <c r="AW1039" s="13" t="s">
        <v>32</v>
      </c>
      <c r="AX1039" s="13" t="s">
        <v>76</v>
      </c>
      <c r="AY1039" s="187" t="s">
        <v>149</v>
      </c>
    </row>
    <row r="1040" s="14" customFormat="1">
      <c r="A1040" s="14"/>
      <c r="B1040" s="193"/>
      <c r="C1040" s="14"/>
      <c r="D1040" s="186" t="s">
        <v>163</v>
      </c>
      <c r="E1040" s="194" t="s">
        <v>1</v>
      </c>
      <c r="F1040" s="195" t="s">
        <v>1094</v>
      </c>
      <c r="G1040" s="14"/>
      <c r="H1040" s="196">
        <v>34</v>
      </c>
      <c r="I1040" s="197"/>
      <c r="J1040" s="14"/>
      <c r="K1040" s="14"/>
      <c r="L1040" s="193"/>
      <c r="M1040" s="198"/>
      <c r="N1040" s="199"/>
      <c r="O1040" s="199"/>
      <c r="P1040" s="199"/>
      <c r="Q1040" s="199"/>
      <c r="R1040" s="199"/>
      <c r="S1040" s="199"/>
      <c r="T1040" s="20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194" t="s">
        <v>163</v>
      </c>
      <c r="AU1040" s="194" t="s">
        <v>86</v>
      </c>
      <c r="AV1040" s="14" t="s">
        <v>86</v>
      </c>
      <c r="AW1040" s="14" t="s">
        <v>32</v>
      </c>
      <c r="AX1040" s="14" t="s">
        <v>76</v>
      </c>
      <c r="AY1040" s="194" t="s">
        <v>149</v>
      </c>
    </row>
    <row r="1041" s="15" customFormat="1">
      <c r="A1041" s="15"/>
      <c r="B1041" s="201"/>
      <c r="C1041" s="15"/>
      <c r="D1041" s="186" t="s">
        <v>163</v>
      </c>
      <c r="E1041" s="202" t="s">
        <v>1</v>
      </c>
      <c r="F1041" s="203" t="s">
        <v>170</v>
      </c>
      <c r="G1041" s="15"/>
      <c r="H1041" s="204">
        <v>34</v>
      </c>
      <c r="I1041" s="205"/>
      <c r="J1041" s="15"/>
      <c r="K1041" s="15"/>
      <c r="L1041" s="201"/>
      <c r="M1041" s="206"/>
      <c r="N1041" s="207"/>
      <c r="O1041" s="207"/>
      <c r="P1041" s="207"/>
      <c r="Q1041" s="207"/>
      <c r="R1041" s="207"/>
      <c r="S1041" s="207"/>
      <c r="T1041" s="208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02" t="s">
        <v>163</v>
      </c>
      <c r="AU1041" s="202" t="s">
        <v>86</v>
      </c>
      <c r="AV1041" s="15" t="s">
        <v>150</v>
      </c>
      <c r="AW1041" s="15" t="s">
        <v>32</v>
      </c>
      <c r="AX1041" s="15" t="s">
        <v>76</v>
      </c>
      <c r="AY1041" s="202" t="s">
        <v>149</v>
      </c>
    </row>
    <row r="1042" s="16" customFormat="1">
      <c r="A1042" s="16"/>
      <c r="B1042" s="209"/>
      <c r="C1042" s="16"/>
      <c r="D1042" s="186" t="s">
        <v>163</v>
      </c>
      <c r="E1042" s="210" t="s">
        <v>1</v>
      </c>
      <c r="F1042" s="211" t="s">
        <v>171</v>
      </c>
      <c r="G1042" s="16"/>
      <c r="H1042" s="212">
        <v>34</v>
      </c>
      <c r="I1042" s="213"/>
      <c r="J1042" s="16"/>
      <c r="K1042" s="16"/>
      <c r="L1042" s="209"/>
      <c r="M1042" s="214"/>
      <c r="N1042" s="215"/>
      <c r="O1042" s="215"/>
      <c r="P1042" s="215"/>
      <c r="Q1042" s="215"/>
      <c r="R1042" s="215"/>
      <c r="S1042" s="215"/>
      <c r="T1042" s="2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10" t="s">
        <v>163</v>
      </c>
      <c r="AU1042" s="210" t="s">
        <v>86</v>
      </c>
      <c r="AV1042" s="16" t="s">
        <v>157</v>
      </c>
      <c r="AW1042" s="16" t="s">
        <v>32</v>
      </c>
      <c r="AX1042" s="16" t="s">
        <v>84</v>
      </c>
      <c r="AY1042" s="210" t="s">
        <v>149</v>
      </c>
    </row>
    <row r="1043" s="2" customFormat="1" ht="24.15" customHeight="1">
      <c r="A1043" s="38"/>
      <c r="B1043" s="171"/>
      <c r="C1043" s="172" t="s">
        <v>1095</v>
      </c>
      <c r="D1043" s="172" t="s">
        <v>152</v>
      </c>
      <c r="E1043" s="173" t="s">
        <v>1096</v>
      </c>
      <c r="F1043" s="174" t="s">
        <v>1097</v>
      </c>
      <c r="G1043" s="175" t="s">
        <v>227</v>
      </c>
      <c r="H1043" s="176">
        <v>48</v>
      </c>
      <c r="I1043" s="177"/>
      <c r="J1043" s="178">
        <f>ROUND(I1043*H1043,2)</f>
        <v>0</v>
      </c>
      <c r="K1043" s="174" t="s">
        <v>156</v>
      </c>
      <c r="L1043" s="39"/>
      <c r="M1043" s="179" t="s">
        <v>1</v>
      </c>
      <c r="N1043" s="180" t="s">
        <v>41</v>
      </c>
      <c r="O1043" s="77"/>
      <c r="P1043" s="181">
        <f>O1043*H1043</f>
        <v>0</v>
      </c>
      <c r="Q1043" s="181">
        <v>0.0028900000000000002</v>
      </c>
      <c r="R1043" s="181">
        <f>Q1043*H1043</f>
        <v>0.13872000000000001</v>
      </c>
      <c r="S1043" s="181">
        <v>0</v>
      </c>
      <c r="T1043" s="182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183" t="s">
        <v>280</v>
      </c>
      <c r="AT1043" s="183" t="s">
        <v>152</v>
      </c>
      <c r="AU1043" s="183" t="s">
        <v>86</v>
      </c>
      <c r="AY1043" s="19" t="s">
        <v>149</v>
      </c>
      <c r="BE1043" s="184">
        <f>IF(N1043="základní",J1043,0)</f>
        <v>0</v>
      </c>
      <c r="BF1043" s="184">
        <f>IF(N1043="snížená",J1043,0)</f>
        <v>0</v>
      </c>
      <c r="BG1043" s="184">
        <f>IF(N1043="zákl. přenesená",J1043,0)</f>
        <v>0</v>
      </c>
      <c r="BH1043" s="184">
        <f>IF(N1043="sníž. přenesená",J1043,0)</f>
        <v>0</v>
      </c>
      <c r="BI1043" s="184">
        <f>IF(N1043="nulová",J1043,0)</f>
        <v>0</v>
      </c>
      <c r="BJ1043" s="19" t="s">
        <v>84</v>
      </c>
      <c r="BK1043" s="184">
        <f>ROUND(I1043*H1043,2)</f>
        <v>0</v>
      </c>
      <c r="BL1043" s="19" t="s">
        <v>280</v>
      </c>
      <c r="BM1043" s="183" t="s">
        <v>1098</v>
      </c>
    </row>
    <row r="1044" s="13" customFormat="1">
      <c r="A1044" s="13"/>
      <c r="B1044" s="185"/>
      <c r="C1044" s="13"/>
      <c r="D1044" s="186" t="s">
        <v>163</v>
      </c>
      <c r="E1044" s="187" t="s">
        <v>1</v>
      </c>
      <c r="F1044" s="188" t="s">
        <v>1099</v>
      </c>
      <c r="G1044" s="13"/>
      <c r="H1044" s="187" t="s">
        <v>1</v>
      </c>
      <c r="I1044" s="189"/>
      <c r="J1044" s="13"/>
      <c r="K1044" s="13"/>
      <c r="L1044" s="185"/>
      <c r="M1044" s="190"/>
      <c r="N1044" s="191"/>
      <c r="O1044" s="191"/>
      <c r="P1044" s="191"/>
      <c r="Q1044" s="191"/>
      <c r="R1044" s="191"/>
      <c r="S1044" s="191"/>
      <c r="T1044" s="19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87" t="s">
        <v>163</v>
      </c>
      <c r="AU1044" s="187" t="s">
        <v>86</v>
      </c>
      <c r="AV1044" s="13" t="s">
        <v>84</v>
      </c>
      <c r="AW1044" s="13" t="s">
        <v>32</v>
      </c>
      <c r="AX1044" s="13" t="s">
        <v>76</v>
      </c>
      <c r="AY1044" s="187" t="s">
        <v>149</v>
      </c>
    </row>
    <row r="1045" s="14" customFormat="1">
      <c r="A1045" s="14"/>
      <c r="B1045" s="193"/>
      <c r="C1045" s="14"/>
      <c r="D1045" s="186" t="s">
        <v>163</v>
      </c>
      <c r="E1045" s="194" t="s">
        <v>1</v>
      </c>
      <c r="F1045" s="195" t="s">
        <v>1100</v>
      </c>
      <c r="G1045" s="14"/>
      <c r="H1045" s="196">
        <v>48</v>
      </c>
      <c r="I1045" s="197"/>
      <c r="J1045" s="14"/>
      <c r="K1045" s="14"/>
      <c r="L1045" s="193"/>
      <c r="M1045" s="198"/>
      <c r="N1045" s="199"/>
      <c r="O1045" s="199"/>
      <c r="P1045" s="199"/>
      <c r="Q1045" s="199"/>
      <c r="R1045" s="199"/>
      <c r="S1045" s="199"/>
      <c r="T1045" s="20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194" t="s">
        <v>163</v>
      </c>
      <c r="AU1045" s="194" t="s">
        <v>86</v>
      </c>
      <c r="AV1045" s="14" t="s">
        <v>86</v>
      </c>
      <c r="AW1045" s="14" t="s">
        <v>32</v>
      </c>
      <c r="AX1045" s="14" t="s">
        <v>76</v>
      </c>
      <c r="AY1045" s="194" t="s">
        <v>149</v>
      </c>
    </row>
    <row r="1046" s="15" customFormat="1">
      <c r="A1046" s="15"/>
      <c r="B1046" s="201"/>
      <c r="C1046" s="15"/>
      <c r="D1046" s="186" t="s">
        <v>163</v>
      </c>
      <c r="E1046" s="202" t="s">
        <v>1</v>
      </c>
      <c r="F1046" s="203" t="s">
        <v>170</v>
      </c>
      <c r="G1046" s="15"/>
      <c r="H1046" s="204">
        <v>48</v>
      </c>
      <c r="I1046" s="205"/>
      <c r="J1046" s="15"/>
      <c r="K1046" s="15"/>
      <c r="L1046" s="201"/>
      <c r="M1046" s="206"/>
      <c r="N1046" s="207"/>
      <c r="O1046" s="207"/>
      <c r="P1046" s="207"/>
      <c r="Q1046" s="207"/>
      <c r="R1046" s="207"/>
      <c r="S1046" s="207"/>
      <c r="T1046" s="208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02" t="s">
        <v>163</v>
      </c>
      <c r="AU1046" s="202" t="s">
        <v>86</v>
      </c>
      <c r="AV1046" s="15" t="s">
        <v>150</v>
      </c>
      <c r="AW1046" s="15" t="s">
        <v>32</v>
      </c>
      <c r="AX1046" s="15" t="s">
        <v>76</v>
      </c>
      <c r="AY1046" s="202" t="s">
        <v>149</v>
      </c>
    </row>
    <row r="1047" s="16" customFormat="1">
      <c r="A1047" s="16"/>
      <c r="B1047" s="209"/>
      <c r="C1047" s="16"/>
      <c r="D1047" s="186" t="s">
        <v>163</v>
      </c>
      <c r="E1047" s="210" t="s">
        <v>1</v>
      </c>
      <c r="F1047" s="211" t="s">
        <v>171</v>
      </c>
      <c r="G1047" s="16"/>
      <c r="H1047" s="212">
        <v>48</v>
      </c>
      <c r="I1047" s="213"/>
      <c r="J1047" s="16"/>
      <c r="K1047" s="16"/>
      <c r="L1047" s="209"/>
      <c r="M1047" s="214"/>
      <c r="N1047" s="215"/>
      <c r="O1047" s="215"/>
      <c r="P1047" s="215"/>
      <c r="Q1047" s="215"/>
      <c r="R1047" s="215"/>
      <c r="S1047" s="215"/>
      <c r="T1047" s="2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T1047" s="210" t="s">
        <v>163</v>
      </c>
      <c r="AU1047" s="210" t="s">
        <v>86</v>
      </c>
      <c r="AV1047" s="16" t="s">
        <v>157</v>
      </c>
      <c r="AW1047" s="16" t="s">
        <v>32</v>
      </c>
      <c r="AX1047" s="16" t="s">
        <v>84</v>
      </c>
      <c r="AY1047" s="210" t="s">
        <v>149</v>
      </c>
    </row>
    <row r="1048" s="2" customFormat="1" ht="24.15" customHeight="1">
      <c r="A1048" s="38"/>
      <c r="B1048" s="171"/>
      <c r="C1048" s="172" t="s">
        <v>1101</v>
      </c>
      <c r="D1048" s="172" t="s">
        <v>152</v>
      </c>
      <c r="E1048" s="173" t="s">
        <v>1102</v>
      </c>
      <c r="F1048" s="174" t="s">
        <v>1103</v>
      </c>
      <c r="G1048" s="175" t="s">
        <v>192</v>
      </c>
      <c r="H1048" s="176">
        <v>8.4060000000000006</v>
      </c>
      <c r="I1048" s="177"/>
      <c r="J1048" s="178">
        <f>ROUND(I1048*H1048,2)</f>
        <v>0</v>
      </c>
      <c r="K1048" s="174" t="s">
        <v>156</v>
      </c>
      <c r="L1048" s="39"/>
      <c r="M1048" s="179" t="s">
        <v>1</v>
      </c>
      <c r="N1048" s="180" t="s">
        <v>41</v>
      </c>
      <c r="O1048" s="77"/>
      <c r="P1048" s="181">
        <f>O1048*H1048</f>
        <v>0</v>
      </c>
      <c r="Q1048" s="181">
        <v>0</v>
      </c>
      <c r="R1048" s="181">
        <f>Q1048*H1048</f>
        <v>0</v>
      </c>
      <c r="S1048" s="181">
        <v>0</v>
      </c>
      <c r="T1048" s="182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183" t="s">
        <v>280</v>
      </c>
      <c r="AT1048" s="183" t="s">
        <v>152</v>
      </c>
      <c r="AU1048" s="183" t="s">
        <v>86</v>
      </c>
      <c r="AY1048" s="19" t="s">
        <v>149</v>
      </c>
      <c r="BE1048" s="184">
        <f>IF(N1048="základní",J1048,0)</f>
        <v>0</v>
      </c>
      <c r="BF1048" s="184">
        <f>IF(N1048="snížená",J1048,0)</f>
        <v>0</v>
      </c>
      <c r="BG1048" s="184">
        <f>IF(N1048="zákl. přenesená",J1048,0)</f>
        <v>0</v>
      </c>
      <c r="BH1048" s="184">
        <f>IF(N1048="sníž. přenesená",J1048,0)</f>
        <v>0</v>
      </c>
      <c r="BI1048" s="184">
        <f>IF(N1048="nulová",J1048,0)</f>
        <v>0</v>
      </c>
      <c r="BJ1048" s="19" t="s">
        <v>84</v>
      </c>
      <c r="BK1048" s="184">
        <f>ROUND(I1048*H1048,2)</f>
        <v>0</v>
      </c>
      <c r="BL1048" s="19" t="s">
        <v>280</v>
      </c>
      <c r="BM1048" s="183" t="s">
        <v>1104</v>
      </c>
    </row>
    <row r="1049" s="12" customFormat="1" ht="22.8" customHeight="1">
      <c r="A1049" s="12"/>
      <c r="B1049" s="158"/>
      <c r="C1049" s="12"/>
      <c r="D1049" s="159" t="s">
        <v>75</v>
      </c>
      <c r="E1049" s="169" t="s">
        <v>1105</v>
      </c>
      <c r="F1049" s="169" t="s">
        <v>1106</v>
      </c>
      <c r="G1049" s="12"/>
      <c r="H1049" s="12"/>
      <c r="I1049" s="161"/>
      <c r="J1049" s="170">
        <f>BK1049</f>
        <v>0</v>
      </c>
      <c r="K1049" s="12"/>
      <c r="L1049" s="158"/>
      <c r="M1049" s="163"/>
      <c r="N1049" s="164"/>
      <c r="O1049" s="164"/>
      <c r="P1049" s="165">
        <f>SUM(P1050:P1125)</f>
        <v>0</v>
      </c>
      <c r="Q1049" s="164"/>
      <c r="R1049" s="165">
        <f>SUM(R1050:R1125)</f>
        <v>0</v>
      </c>
      <c r="S1049" s="164"/>
      <c r="T1049" s="166">
        <f>SUM(T1050:T1125)</f>
        <v>0.40800000000000003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159" t="s">
        <v>86</v>
      </c>
      <c r="AT1049" s="167" t="s">
        <v>75</v>
      </c>
      <c r="AU1049" s="167" t="s">
        <v>84</v>
      </c>
      <c r="AY1049" s="159" t="s">
        <v>149</v>
      </c>
      <c r="BK1049" s="168">
        <f>SUM(BK1050:BK1125)</f>
        <v>0</v>
      </c>
    </row>
    <row r="1050" s="2" customFormat="1" ht="24.15" customHeight="1">
      <c r="A1050" s="38"/>
      <c r="B1050" s="171"/>
      <c r="C1050" s="172" t="s">
        <v>1107</v>
      </c>
      <c r="D1050" s="172" t="s">
        <v>152</v>
      </c>
      <c r="E1050" s="173" t="s">
        <v>1108</v>
      </c>
      <c r="F1050" s="174" t="s">
        <v>1109</v>
      </c>
      <c r="G1050" s="175" t="s">
        <v>155</v>
      </c>
      <c r="H1050" s="176">
        <v>17</v>
      </c>
      <c r="I1050" s="177"/>
      <c r="J1050" s="178">
        <f>ROUND(I1050*H1050,2)</f>
        <v>0</v>
      </c>
      <c r="K1050" s="174" t="s">
        <v>156</v>
      </c>
      <c r="L1050" s="39"/>
      <c r="M1050" s="179" t="s">
        <v>1</v>
      </c>
      <c r="N1050" s="180" t="s">
        <v>41</v>
      </c>
      <c r="O1050" s="77"/>
      <c r="P1050" s="181">
        <f>O1050*H1050</f>
        <v>0</v>
      </c>
      <c r="Q1050" s="181">
        <v>0</v>
      </c>
      <c r="R1050" s="181">
        <f>Q1050*H1050</f>
        <v>0</v>
      </c>
      <c r="S1050" s="181">
        <v>0.024</v>
      </c>
      <c r="T1050" s="182">
        <f>S1050*H1050</f>
        <v>0.40800000000000003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183" t="s">
        <v>280</v>
      </c>
      <c r="AT1050" s="183" t="s">
        <v>152</v>
      </c>
      <c r="AU1050" s="183" t="s">
        <v>86</v>
      </c>
      <c r="AY1050" s="19" t="s">
        <v>149</v>
      </c>
      <c r="BE1050" s="184">
        <f>IF(N1050="základní",J1050,0)</f>
        <v>0</v>
      </c>
      <c r="BF1050" s="184">
        <f>IF(N1050="snížená",J1050,0)</f>
        <v>0</v>
      </c>
      <c r="BG1050" s="184">
        <f>IF(N1050="zákl. přenesená",J1050,0)</f>
        <v>0</v>
      </c>
      <c r="BH1050" s="184">
        <f>IF(N1050="sníž. přenesená",J1050,0)</f>
        <v>0</v>
      </c>
      <c r="BI1050" s="184">
        <f>IF(N1050="nulová",J1050,0)</f>
        <v>0</v>
      </c>
      <c r="BJ1050" s="19" t="s">
        <v>84</v>
      </c>
      <c r="BK1050" s="184">
        <f>ROUND(I1050*H1050,2)</f>
        <v>0</v>
      </c>
      <c r="BL1050" s="19" t="s">
        <v>280</v>
      </c>
      <c r="BM1050" s="183" t="s">
        <v>1110</v>
      </c>
    </row>
    <row r="1051" s="13" customFormat="1">
      <c r="A1051" s="13"/>
      <c r="B1051" s="185"/>
      <c r="C1051" s="13"/>
      <c r="D1051" s="186" t="s">
        <v>163</v>
      </c>
      <c r="E1051" s="187" t="s">
        <v>1</v>
      </c>
      <c r="F1051" s="188" t="s">
        <v>1111</v>
      </c>
      <c r="G1051" s="13"/>
      <c r="H1051" s="187" t="s">
        <v>1</v>
      </c>
      <c r="I1051" s="189"/>
      <c r="J1051" s="13"/>
      <c r="K1051" s="13"/>
      <c r="L1051" s="185"/>
      <c r="M1051" s="190"/>
      <c r="N1051" s="191"/>
      <c r="O1051" s="191"/>
      <c r="P1051" s="191"/>
      <c r="Q1051" s="191"/>
      <c r="R1051" s="191"/>
      <c r="S1051" s="191"/>
      <c r="T1051" s="19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87" t="s">
        <v>163</v>
      </c>
      <c r="AU1051" s="187" t="s">
        <v>86</v>
      </c>
      <c r="AV1051" s="13" t="s">
        <v>84</v>
      </c>
      <c r="AW1051" s="13" t="s">
        <v>32</v>
      </c>
      <c r="AX1051" s="13" t="s">
        <v>76</v>
      </c>
      <c r="AY1051" s="187" t="s">
        <v>149</v>
      </c>
    </row>
    <row r="1052" s="13" customFormat="1">
      <c r="A1052" s="13"/>
      <c r="B1052" s="185"/>
      <c r="C1052" s="13"/>
      <c r="D1052" s="186" t="s">
        <v>163</v>
      </c>
      <c r="E1052" s="187" t="s">
        <v>1</v>
      </c>
      <c r="F1052" s="188" t="s">
        <v>176</v>
      </c>
      <c r="G1052" s="13"/>
      <c r="H1052" s="187" t="s">
        <v>1</v>
      </c>
      <c r="I1052" s="189"/>
      <c r="J1052" s="13"/>
      <c r="K1052" s="13"/>
      <c r="L1052" s="185"/>
      <c r="M1052" s="190"/>
      <c r="N1052" s="191"/>
      <c r="O1052" s="191"/>
      <c r="P1052" s="191"/>
      <c r="Q1052" s="191"/>
      <c r="R1052" s="191"/>
      <c r="S1052" s="191"/>
      <c r="T1052" s="19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87" t="s">
        <v>163</v>
      </c>
      <c r="AU1052" s="187" t="s">
        <v>86</v>
      </c>
      <c r="AV1052" s="13" t="s">
        <v>84</v>
      </c>
      <c r="AW1052" s="13" t="s">
        <v>32</v>
      </c>
      <c r="AX1052" s="13" t="s">
        <v>76</v>
      </c>
      <c r="AY1052" s="187" t="s">
        <v>149</v>
      </c>
    </row>
    <row r="1053" s="14" customFormat="1">
      <c r="A1053" s="14"/>
      <c r="B1053" s="193"/>
      <c r="C1053" s="14"/>
      <c r="D1053" s="186" t="s">
        <v>163</v>
      </c>
      <c r="E1053" s="194" t="s">
        <v>1</v>
      </c>
      <c r="F1053" s="195" t="s">
        <v>86</v>
      </c>
      <c r="G1053" s="14"/>
      <c r="H1053" s="196">
        <v>2</v>
      </c>
      <c r="I1053" s="197"/>
      <c r="J1053" s="14"/>
      <c r="K1053" s="14"/>
      <c r="L1053" s="193"/>
      <c r="M1053" s="198"/>
      <c r="N1053" s="199"/>
      <c r="O1053" s="199"/>
      <c r="P1053" s="199"/>
      <c r="Q1053" s="199"/>
      <c r="R1053" s="199"/>
      <c r="S1053" s="199"/>
      <c r="T1053" s="20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194" t="s">
        <v>163</v>
      </c>
      <c r="AU1053" s="194" t="s">
        <v>86</v>
      </c>
      <c r="AV1053" s="14" t="s">
        <v>86</v>
      </c>
      <c r="AW1053" s="14" t="s">
        <v>32</v>
      </c>
      <c r="AX1053" s="14" t="s">
        <v>76</v>
      </c>
      <c r="AY1053" s="194" t="s">
        <v>149</v>
      </c>
    </row>
    <row r="1054" s="13" customFormat="1">
      <c r="A1054" s="13"/>
      <c r="B1054" s="185"/>
      <c r="C1054" s="13"/>
      <c r="D1054" s="186" t="s">
        <v>163</v>
      </c>
      <c r="E1054" s="187" t="s">
        <v>1</v>
      </c>
      <c r="F1054" s="188" t="s">
        <v>177</v>
      </c>
      <c r="G1054" s="13"/>
      <c r="H1054" s="187" t="s">
        <v>1</v>
      </c>
      <c r="I1054" s="189"/>
      <c r="J1054" s="13"/>
      <c r="K1054" s="13"/>
      <c r="L1054" s="185"/>
      <c r="M1054" s="190"/>
      <c r="N1054" s="191"/>
      <c r="O1054" s="191"/>
      <c r="P1054" s="191"/>
      <c r="Q1054" s="191"/>
      <c r="R1054" s="191"/>
      <c r="S1054" s="191"/>
      <c r="T1054" s="19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87" t="s">
        <v>163</v>
      </c>
      <c r="AU1054" s="187" t="s">
        <v>86</v>
      </c>
      <c r="AV1054" s="13" t="s">
        <v>84</v>
      </c>
      <c r="AW1054" s="13" t="s">
        <v>32</v>
      </c>
      <c r="AX1054" s="13" t="s">
        <v>76</v>
      </c>
      <c r="AY1054" s="187" t="s">
        <v>149</v>
      </c>
    </row>
    <row r="1055" s="14" customFormat="1">
      <c r="A1055" s="14"/>
      <c r="B1055" s="193"/>
      <c r="C1055" s="14"/>
      <c r="D1055" s="186" t="s">
        <v>163</v>
      </c>
      <c r="E1055" s="194" t="s">
        <v>1</v>
      </c>
      <c r="F1055" s="195" t="s">
        <v>8</v>
      </c>
      <c r="G1055" s="14"/>
      <c r="H1055" s="196">
        <v>15</v>
      </c>
      <c r="I1055" s="197"/>
      <c r="J1055" s="14"/>
      <c r="K1055" s="14"/>
      <c r="L1055" s="193"/>
      <c r="M1055" s="198"/>
      <c r="N1055" s="199"/>
      <c r="O1055" s="199"/>
      <c r="P1055" s="199"/>
      <c r="Q1055" s="199"/>
      <c r="R1055" s="199"/>
      <c r="S1055" s="199"/>
      <c r="T1055" s="20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94" t="s">
        <v>163</v>
      </c>
      <c r="AU1055" s="194" t="s">
        <v>86</v>
      </c>
      <c r="AV1055" s="14" t="s">
        <v>86</v>
      </c>
      <c r="AW1055" s="14" t="s">
        <v>32</v>
      </c>
      <c r="AX1055" s="14" t="s">
        <v>76</v>
      </c>
      <c r="AY1055" s="194" t="s">
        <v>149</v>
      </c>
    </row>
    <row r="1056" s="15" customFormat="1">
      <c r="A1056" s="15"/>
      <c r="B1056" s="201"/>
      <c r="C1056" s="15"/>
      <c r="D1056" s="186" t="s">
        <v>163</v>
      </c>
      <c r="E1056" s="202" t="s">
        <v>1</v>
      </c>
      <c r="F1056" s="203" t="s">
        <v>170</v>
      </c>
      <c r="G1056" s="15"/>
      <c r="H1056" s="204">
        <v>17</v>
      </c>
      <c r="I1056" s="205"/>
      <c r="J1056" s="15"/>
      <c r="K1056" s="15"/>
      <c r="L1056" s="201"/>
      <c r="M1056" s="206"/>
      <c r="N1056" s="207"/>
      <c r="O1056" s="207"/>
      <c r="P1056" s="207"/>
      <c r="Q1056" s="207"/>
      <c r="R1056" s="207"/>
      <c r="S1056" s="207"/>
      <c r="T1056" s="208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02" t="s">
        <v>163</v>
      </c>
      <c r="AU1056" s="202" t="s">
        <v>86</v>
      </c>
      <c r="AV1056" s="15" t="s">
        <v>150</v>
      </c>
      <c r="AW1056" s="15" t="s">
        <v>32</v>
      </c>
      <c r="AX1056" s="15" t="s">
        <v>76</v>
      </c>
      <c r="AY1056" s="202" t="s">
        <v>149</v>
      </c>
    </row>
    <row r="1057" s="16" customFormat="1">
      <c r="A1057" s="16"/>
      <c r="B1057" s="209"/>
      <c r="C1057" s="16"/>
      <c r="D1057" s="186" t="s">
        <v>163</v>
      </c>
      <c r="E1057" s="210" t="s">
        <v>1</v>
      </c>
      <c r="F1057" s="211" t="s">
        <v>171</v>
      </c>
      <c r="G1057" s="16"/>
      <c r="H1057" s="212">
        <v>17</v>
      </c>
      <c r="I1057" s="213"/>
      <c r="J1057" s="16"/>
      <c r="K1057" s="16"/>
      <c r="L1057" s="209"/>
      <c r="M1057" s="214"/>
      <c r="N1057" s="215"/>
      <c r="O1057" s="215"/>
      <c r="P1057" s="215"/>
      <c r="Q1057" s="215"/>
      <c r="R1057" s="215"/>
      <c r="S1057" s="215"/>
      <c r="T1057" s="2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10" t="s">
        <v>163</v>
      </c>
      <c r="AU1057" s="210" t="s">
        <v>86</v>
      </c>
      <c r="AV1057" s="16" t="s">
        <v>157</v>
      </c>
      <c r="AW1057" s="16" t="s">
        <v>32</v>
      </c>
      <c r="AX1057" s="16" t="s">
        <v>84</v>
      </c>
      <c r="AY1057" s="210" t="s">
        <v>149</v>
      </c>
    </row>
    <row r="1058" s="2" customFormat="1" ht="33" customHeight="1">
      <c r="A1058" s="38"/>
      <c r="B1058" s="171"/>
      <c r="C1058" s="172" t="s">
        <v>1112</v>
      </c>
      <c r="D1058" s="172" t="s">
        <v>152</v>
      </c>
      <c r="E1058" s="173" t="s">
        <v>1113</v>
      </c>
      <c r="F1058" s="174" t="s">
        <v>1114</v>
      </c>
      <c r="G1058" s="175" t="s">
        <v>155</v>
      </c>
      <c r="H1058" s="176">
        <v>2</v>
      </c>
      <c r="I1058" s="177"/>
      <c r="J1058" s="178">
        <f>ROUND(I1058*H1058,2)</f>
        <v>0</v>
      </c>
      <c r="K1058" s="174" t="s">
        <v>836</v>
      </c>
      <c r="L1058" s="39"/>
      <c r="M1058" s="179" t="s">
        <v>1</v>
      </c>
      <c r="N1058" s="180" t="s">
        <v>41</v>
      </c>
      <c r="O1058" s="77"/>
      <c r="P1058" s="181">
        <f>O1058*H1058</f>
        <v>0</v>
      </c>
      <c r="Q1058" s="181">
        <v>0</v>
      </c>
      <c r="R1058" s="181">
        <f>Q1058*H1058</f>
        <v>0</v>
      </c>
      <c r="S1058" s="181">
        <v>0</v>
      </c>
      <c r="T1058" s="182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183" t="s">
        <v>157</v>
      </c>
      <c r="AT1058" s="183" t="s">
        <v>152</v>
      </c>
      <c r="AU1058" s="183" t="s">
        <v>86</v>
      </c>
      <c r="AY1058" s="19" t="s">
        <v>149</v>
      </c>
      <c r="BE1058" s="184">
        <f>IF(N1058="základní",J1058,0)</f>
        <v>0</v>
      </c>
      <c r="BF1058" s="184">
        <f>IF(N1058="snížená",J1058,0)</f>
        <v>0</v>
      </c>
      <c r="BG1058" s="184">
        <f>IF(N1058="zákl. přenesená",J1058,0)</f>
        <v>0</v>
      </c>
      <c r="BH1058" s="184">
        <f>IF(N1058="sníž. přenesená",J1058,0)</f>
        <v>0</v>
      </c>
      <c r="BI1058" s="184">
        <f>IF(N1058="nulová",J1058,0)</f>
        <v>0</v>
      </c>
      <c r="BJ1058" s="19" t="s">
        <v>84</v>
      </c>
      <c r="BK1058" s="184">
        <f>ROUND(I1058*H1058,2)</f>
        <v>0</v>
      </c>
      <c r="BL1058" s="19" t="s">
        <v>157</v>
      </c>
      <c r="BM1058" s="183" t="s">
        <v>1115</v>
      </c>
    </row>
    <row r="1059" s="2" customFormat="1">
      <c r="A1059" s="38"/>
      <c r="B1059" s="39"/>
      <c r="C1059" s="38"/>
      <c r="D1059" s="186" t="s">
        <v>277</v>
      </c>
      <c r="E1059" s="38"/>
      <c r="F1059" s="227" t="s">
        <v>1116</v>
      </c>
      <c r="G1059" s="38"/>
      <c r="H1059" s="38"/>
      <c r="I1059" s="228"/>
      <c r="J1059" s="38"/>
      <c r="K1059" s="38"/>
      <c r="L1059" s="39"/>
      <c r="M1059" s="229"/>
      <c r="N1059" s="230"/>
      <c r="O1059" s="77"/>
      <c r="P1059" s="77"/>
      <c r="Q1059" s="77"/>
      <c r="R1059" s="77"/>
      <c r="S1059" s="77"/>
      <c r="T1059" s="7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9" t="s">
        <v>277</v>
      </c>
      <c r="AU1059" s="19" t="s">
        <v>86</v>
      </c>
    </row>
    <row r="1060" s="13" customFormat="1">
      <c r="A1060" s="13"/>
      <c r="B1060" s="185"/>
      <c r="C1060" s="13"/>
      <c r="D1060" s="186" t="s">
        <v>163</v>
      </c>
      <c r="E1060" s="187" t="s">
        <v>1</v>
      </c>
      <c r="F1060" s="188" t="s">
        <v>1114</v>
      </c>
      <c r="G1060" s="13"/>
      <c r="H1060" s="187" t="s">
        <v>1</v>
      </c>
      <c r="I1060" s="189"/>
      <c r="J1060" s="13"/>
      <c r="K1060" s="13"/>
      <c r="L1060" s="185"/>
      <c r="M1060" s="190"/>
      <c r="N1060" s="191"/>
      <c r="O1060" s="191"/>
      <c r="P1060" s="191"/>
      <c r="Q1060" s="191"/>
      <c r="R1060" s="191"/>
      <c r="S1060" s="191"/>
      <c r="T1060" s="19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87" t="s">
        <v>163</v>
      </c>
      <c r="AU1060" s="187" t="s">
        <v>86</v>
      </c>
      <c r="AV1060" s="13" t="s">
        <v>84</v>
      </c>
      <c r="AW1060" s="13" t="s">
        <v>32</v>
      </c>
      <c r="AX1060" s="13" t="s">
        <v>76</v>
      </c>
      <c r="AY1060" s="187" t="s">
        <v>149</v>
      </c>
    </row>
    <row r="1061" s="14" customFormat="1">
      <c r="A1061" s="14"/>
      <c r="B1061" s="193"/>
      <c r="C1061" s="14"/>
      <c r="D1061" s="186" t="s">
        <v>163</v>
      </c>
      <c r="E1061" s="194" t="s">
        <v>1</v>
      </c>
      <c r="F1061" s="195" t="s">
        <v>86</v>
      </c>
      <c r="G1061" s="14"/>
      <c r="H1061" s="196">
        <v>2</v>
      </c>
      <c r="I1061" s="197"/>
      <c r="J1061" s="14"/>
      <c r="K1061" s="14"/>
      <c r="L1061" s="193"/>
      <c r="M1061" s="198"/>
      <c r="N1061" s="199"/>
      <c r="O1061" s="199"/>
      <c r="P1061" s="199"/>
      <c r="Q1061" s="199"/>
      <c r="R1061" s="199"/>
      <c r="S1061" s="199"/>
      <c r="T1061" s="20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194" t="s">
        <v>163</v>
      </c>
      <c r="AU1061" s="194" t="s">
        <v>86</v>
      </c>
      <c r="AV1061" s="14" t="s">
        <v>86</v>
      </c>
      <c r="AW1061" s="14" t="s">
        <v>32</v>
      </c>
      <c r="AX1061" s="14" t="s">
        <v>76</v>
      </c>
      <c r="AY1061" s="194" t="s">
        <v>149</v>
      </c>
    </row>
    <row r="1062" s="15" customFormat="1">
      <c r="A1062" s="15"/>
      <c r="B1062" s="201"/>
      <c r="C1062" s="15"/>
      <c r="D1062" s="186" t="s">
        <v>163</v>
      </c>
      <c r="E1062" s="202" t="s">
        <v>1</v>
      </c>
      <c r="F1062" s="203" t="s">
        <v>170</v>
      </c>
      <c r="G1062" s="15"/>
      <c r="H1062" s="204">
        <v>2</v>
      </c>
      <c r="I1062" s="205"/>
      <c r="J1062" s="15"/>
      <c r="K1062" s="15"/>
      <c r="L1062" s="201"/>
      <c r="M1062" s="206"/>
      <c r="N1062" s="207"/>
      <c r="O1062" s="207"/>
      <c r="P1062" s="207"/>
      <c r="Q1062" s="207"/>
      <c r="R1062" s="207"/>
      <c r="S1062" s="207"/>
      <c r="T1062" s="208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02" t="s">
        <v>163</v>
      </c>
      <c r="AU1062" s="202" t="s">
        <v>86</v>
      </c>
      <c r="AV1062" s="15" t="s">
        <v>150</v>
      </c>
      <c r="AW1062" s="15" t="s">
        <v>32</v>
      </c>
      <c r="AX1062" s="15" t="s">
        <v>76</v>
      </c>
      <c r="AY1062" s="202" t="s">
        <v>149</v>
      </c>
    </row>
    <row r="1063" s="16" customFormat="1">
      <c r="A1063" s="16"/>
      <c r="B1063" s="209"/>
      <c r="C1063" s="16"/>
      <c r="D1063" s="186" t="s">
        <v>163</v>
      </c>
      <c r="E1063" s="210" t="s">
        <v>1</v>
      </c>
      <c r="F1063" s="211" t="s">
        <v>171</v>
      </c>
      <c r="G1063" s="16"/>
      <c r="H1063" s="212">
        <v>2</v>
      </c>
      <c r="I1063" s="213"/>
      <c r="J1063" s="16"/>
      <c r="K1063" s="16"/>
      <c r="L1063" s="209"/>
      <c r="M1063" s="214"/>
      <c r="N1063" s="215"/>
      <c r="O1063" s="215"/>
      <c r="P1063" s="215"/>
      <c r="Q1063" s="215"/>
      <c r="R1063" s="215"/>
      <c r="S1063" s="215"/>
      <c r="T1063" s="2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T1063" s="210" t="s">
        <v>163</v>
      </c>
      <c r="AU1063" s="210" t="s">
        <v>86</v>
      </c>
      <c r="AV1063" s="16" t="s">
        <v>157</v>
      </c>
      <c r="AW1063" s="16" t="s">
        <v>32</v>
      </c>
      <c r="AX1063" s="16" t="s">
        <v>84</v>
      </c>
      <c r="AY1063" s="210" t="s">
        <v>149</v>
      </c>
    </row>
    <row r="1064" s="2" customFormat="1" ht="33" customHeight="1">
      <c r="A1064" s="38"/>
      <c r="B1064" s="171"/>
      <c r="C1064" s="172" t="s">
        <v>1117</v>
      </c>
      <c r="D1064" s="172" t="s">
        <v>152</v>
      </c>
      <c r="E1064" s="173" t="s">
        <v>1118</v>
      </c>
      <c r="F1064" s="174" t="s">
        <v>1119</v>
      </c>
      <c r="G1064" s="175" t="s">
        <v>155</v>
      </c>
      <c r="H1064" s="176">
        <v>2</v>
      </c>
      <c r="I1064" s="177"/>
      <c r="J1064" s="178">
        <f>ROUND(I1064*H1064,2)</f>
        <v>0</v>
      </c>
      <c r="K1064" s="174" t="s">
        <v>836</v>
      </c>
      <c r="L1064" s="39"/>
      <c r="M1064" s="179" t="s">
        <v>1</v>
      </c>
      <c r="N1064" s="180" t="s">
        <v>41</v>
      </c>
      <c r="O1064" s="77"/>
      <c r="P1064" s="181">
        <f>O1064*H1064</f>
        <v>0</v>
      </c>
      <c r="Q1064" s="181">
        <v>0</v>
      </c>
      <c r="R1064" s="181">
        <f>Q1064*H1064</f>
        <v>0</v>
      </c>
      <c r="S1064" s="181">
        <v>0</v>
      </c>
      <c r="T1064" s="182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183" t="s">
        <v>157</v>
      </c>
      <c r="AT1064" s="183" t="s">
        <v>152</v>
      </c>
      <c r="AU1064" s="183" t="s">
        <v>86</v>
      </c>
      <c r="AY1064" s="19" t="s">
        <v>149</v>
      </c>
      <c r="BE1064" s="184">
        <f>IF(N1064="základní",J1064,0)</f>
        <v>0</v>
      </c>
      <c r="BF1064" s="184">
        <f>IF(N1064="snížená",J1064,0)</f>
        <v>0</v>
      </c>
      <c r="BG1064" s="184">
        <f>IF(N1064="zákl. přenesená",J1064,0)</f>
        <v>0</v>
      </c>
      <c r="BH1064" s="184">
        <f>IF(N1064="sníž. přenesená",J1064,0)</f>
        <v>0</v>
      </c>
      <c r="BI1064" s="184">
        <f>IF(N1064="nulová",J1064,0)</f>
        <v>0</v>
      </c>
      <c r="BJ1064" s="19" t="s">
        <v>84</v>
      </c>
      <c r="BK1064" s="184">
        <f>ROUND(I1064*H1064,2)</f>
        <v>0</v>
      </c>
      <c r="BL1064" s="19" t="s">
        <v>157</v>
      </c>
      <c r="BM1064" s="183" t="s">
        <v>1120</v>
      </c>
    </row>
    <row r="1065" s="2" customFormat="1">
      <c r="A1065" s="38"/>
      <c r="B1065" s="39"/>
      <c r="C1065" s="38"/>
      <c r="D1065" s="186" t="s">
        <v>277</v>
      </c>
      <c r="E1065" s="38"/>
      <c r="F1065" s="227" t="s">
        <v>1116</v>
      </c>
      <c r="G1065" s="38"/>
      <c r="H1065" s="38"/>
      <c r="I1065" s="228"/>
      <c r="J1065" s="38"/>
      <c r="K1065" s="38"/>
      <c r="L1065" s="39"/>
      <c r="M1065" s="229"/>
      <c r="N1065" s="230"/>
      <c r="O1065" s="77"/>
      <c r="P1065" s="77"/>
      <c r="Q1065" s="77"/>
      <c r="R1065" s="77"/>
      <c r="S1065" s="77"/>
      <c r="T1065" s="7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T1065" s="19" t="s">
        <v>277</v>
      </c>
      <c r="AU1065" s="19" t="s">
        <v>86</v>
      </c>
    </row>
    <row r="1066" s="13" customFormat="1">
      <c r="A1066" s="13"/>
      <c r="B1066" s="185"/>
      <c r="C1066" s="13"/>
      <c r="D1066" s="186" t="s">
        <v>163</v>
      </c>
      <c r="E1066" s="187" t="s">
        <v>1</v>
      </c>
      <c r="F1066" s="188" t="s">
        <v>1119</v>
      </c>
      <c r="G1066" s="13"/>
      <c r="H1066" s="187" t="s">
        <v>1</v>
      </c>
      <c r="I1066" s="189"/>
      <c r="J1066" s="13"/>
      <c r="K1066" s="13"/>
      <c r="L1066" s="185"/>
      <c r="M1066" s="190"/>
      <c r="N1066" s="191"/>
      <c r="O1066" s="191"/>
      <c r="P1066" s="191"/>
      <c r="Q1066" s="191"/>
      <c r="R1066" s="191"/>
      <c r="S1066" s="191"/>
      <c r="T1066" s="19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87" t="s">
        <v>163</v>
      </c>
      <c r="AU1066" s="187" t="s">
        <v>86</v>
      </c>
      <c r="AV1066" s="13" t="s">
        <v>84</v>
      </c>
      <c r="AW1066" s="13" t="s">
        <v>32</v>
      </c>
      <c r="AX1066" s="13" t="s">
        <v>76</v>
      </c>
      <c r="AY1066" s="187" t="s">
        <v>149</v>
      </c>
    </row>
    <row r="1067" s="14" customFormat="1">
      <c r="A1067" s="14"/>
      <c r="B1067" s="193"/>
      <c r="C1067" s="14"/>
      <c r="D1067" s="186" t="s">
        <v>163</v>
      </c>
      <c r="E1067" s="194" t="s">
        <v>1</v>
      </c>
      <c r="F1067" s="195" t="s">
        <v>86</v>
      </c>
      <c r="G1067" s="14"/>
      <c r="H1067" s="196">
        <v>2</v>
      </c>
      <c r="I1067" s="197"/>
      <c r="J1067" s="14"/>
      <c r="K1067" s="14"/>
      <c r="L1067" s="193"/>
      <c r="M1067" s="198"/>
      <c r="N1067" s="199"/>
      <c r="O1067" s="199"/>
      <c r="P1067" s="199"/>
      <c r="Q1067" s="199"/>
      <c r="R1067" s="199"/>
      <c r="S1067" s="199"/>
      <c r="T1067" s="20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194" t="s">
        <v>163</v>
      </c>
      <c r="AU1067" s="194" t="s">
        <v>86</v>
      </c>
      <c r="AV1067" s="14" t="s">
        <v>86</v>
      </c>
      <c r="AW1067" s="14" t="s">
        <v>32</v>
      </c>
      <c r="AX1067" s="14" t="s">
        <v>76</v>
      </c>
      <c r="AY1067" s="194" t="s">
        <v>149</v>
      </c>
    </row>
    <row r="1068" s="15" customFormat="1">
      <c r="A1068" s="15"/>
      <c r="B1068" s="201"/>
      <c r="C1068" s="15"/>
      <c r="D1068" s="186" t="s">
        <v>163</v>
      </c>
      <c r="E1068" s="202" t="s">
        <v>1</v>
      </c>
      <c r="F1068" s="203" t="s">
        <v>170</v>
      </c>
      <c r="G1068" s="15"/>
      <c r="H1068" s="204">
        <v>2</v>
      </c>
      <c r="I1068" s="205"/>
      <c r="J1068" s="15"/>
      <c r="K1068" s="15"/>
      <c r="L1068" s="201"/>
      <c r="M1068" s="206"/>
      <c r="N1068" s="207"/>
      <c r="O1068" s="207"/>
      <c r="P1068" s="207"/>
      <c r="Q1068" s="207"/>
      <c r="R1068" s="207"/>
      <c r="S1068" s="207"/>
      <c r="T1068" s="20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02" t="s">
        <v>163</v>
      </c>
      <c r="AU1068" s="202" t="s">
        <v>86</v>
      </c>
      <c r="AV1068" s="15" t="s">
        <v>150</v>
      </c>
      <c r="AW1068" s="15" t="s">
        <v>32</v>
      </c>
      <c r="AX1068" s="15" t="s">
        <v>76</v>
      </c>
      <c r="AY1068" s="202" t="s">
        <v>149</v>
      </c>
    </row>
    <row r="1069" s="16" customFormat="1">
      <c r="A1069" s="16"/>
      <c r="B1069" s="209"/>
      <c r="C1069" s="16"/>
      <c r="D1069" s="186" t="s">
        <v>163</v>
      </c>
      <c r="E1069" s="210" t="s">
        <v>1</v>
      </c>
      <c r="F1069" s="211" t="s">
        <v>171</v>
      </c>
      <c r="G1069" s="16"/>
      <c r="H1069" s="212">
        <v>2</v>
      </c>
      <c r="I1069" s="213"/>
      <c r="J1069" s="16"/>
      <c r="K1069" s="16"/>
      <c r="L1069" s="209"/>
      <c r="M1069" s="214"/>
      <c r="N1069" s="215"/>
      <c r="O1069" s="215"/>
      <c r="P1069" s="215"/>
      <c r="Q1069" s="215"/>
      <c r="R1069" s="215"/>
      <c r="S1069" s="215"/>
      <c r="T1069" s="2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10" t="s">
        <v>163</v>
      </c>
      <c r="AU1069" s="210" t="s">
        <v>86</v>
      </c>
      <c r="AV1069" s="16" t="s">
        <v>157</v>
      </c>
      <c r="AW1069" s="16" t="s">
        <v>32</v>
      </c>
      <c r="AX1069" s="16" t="s">
        <v>84</v>
      </c>
      <c r="AY1069" s="210" t="s">
        <v>149</v>
      </c>
    </row>
    <row r="1070" s="2" customFormat="1" ht="24.15" customHeight="1">
      <c r="A1070" s="38"/>
      <c r="B1070" s="171"/>
      <c r="C1070" s="172" t="s">
        <v>1121</v>
      </c>
      <c r="D1070" s="172" t="s">
        <v>152</v>
      </c>
      <c r="E1070" s="173" t="s">
        <v>1122</v>
      </c>
      <c r="F1070" s="174" t="s">
        <v>1123</v>
      </c>
      <c r="G1070" s="175" t="s">
        <v>155</v>
      </c>
      <c r="H1070" s="176">
        <v>2</v>
      </c>
      <c r="I1070" s="177"/>
      <c r="J1070" s="178">
        <f>ROUND(I1070*H1070,2)</f>
        <v>0</v>
      </c>
      <c r="K1070" s="174" t="s">
        <v>836</v>
      </c>
      <c r="L1070" s="39"/>
      <c r="M1070" s="179" t="s">
        <v>1</v>
      </c>
      <c r="N1070" s="180" t="s">
        <v>41</v>
      </c>
      <c r="O1070" s="77"/>
      <c r="P1070" s="181">
        <f>O1070*H1070</f>
        <v>0</v>
      </c>
      <c r="Q1070" s="181">
        <v>0</v>
      </c>
      <c r="R1070" s="181">
        <f>Q1070*H1070</f>
        <v>0</v>
      </c>
      <c r="S1070" s="181">
        <v>0</v>
      </c>
      <c r="T1070" s="18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83" t="s">
        <v>157</v>
      </c>
      <c r="AT1070" s="183" t="s">
        <v>152</v>
      </c>
      <c r="AU1070" s="183" t="s">
        <v>86</v>
      </c>
      <c r="AY1070" s="19" t="s">
        <v>149</v>
      </c>
      <c r="BE1070" s="184">
        <f>IF(N1070="základní",J1070,0)</f>
        <v>0</v>
      </c>
      <c r="BF1070" s="184">
        <f>IF(N1070="snížená",J1070,0)</f>
        <v>0</v>
      </c>
      <c r="BG1070" s="184">
        <f>IF(N1070="zákl. přenesená",J1070,0)</f>
        <v>0</v>
      </c>
      <c r="BH1070" s="184">
        <f>IF(N1070="sníž. přenesená",J1070,0)</f>
        <v>0</v>
      </c>
      <c r="BI1070" s="184">
        <f>IF(N1070="nulová",J1070,0)</f>
        <v>0</v>
      </c>
      <c r="BJ1070" s="19" t="s">
        <v>84</v>
      </c>
      <c r="BK1070" s="184">
        <f>ROUND(I1070*H1070,2)</f>
        <v>0</v>
      </c>
      <c r="BL1070" s="19" t="s">
        <v>157</v>
      </c>
      <c r="BM1070" s="183" t="s">
        <v>1124</v>
      </c>
    </row>
    <row r="1071" s="2" customFormat="1">
      <c r="A1071" s="38"/>
      <c r="B1071" s="39"/>
      <c r="C1071" s="38"/>
      <c r="D1071" s="186" t="s">
        <v>277</v>
      </c>
      <c r="E1071" s="38"/>
      <c r="F1071" s="227" t="s">
        <v>1125</v>
      </c>
      <c r="G1071" s="38"/>
      <c r="H1071" s="38"/>
      <c r="I1071" s="228"/>
      <c r="J1071" s="38"/>
      <c r="K1071" s="38"/>
      <c r="L1071" s="39"/>
      <c r="M1071" s="229"/>
      <c r="N1071" s="230"/>
      <c r="O1071" s="77"/>
      <c r="P1071" s="77"/>
      <c r="Q1071" s="77"/>
      <c r="R1071" s="77"/>
      <c r="S1071" s="77"/>
      <c r="T1071" s="7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T1071" s="19" t="s">
        <v>277</v>
      </c>
      <c r="AU1071" s="19" t="s">
        <v>86</v>
      </c>
    </row>
    <row r="1072" s="13" customFormat="1">
      <c r="A1072" s="13"/>
      <c r="B1072" s="185"/>
      <c r="C1072" s="13"/>
      <c r="D1072" s="186" t="s">
        <v>163</v>
      </c>
      <c r="E1072" s="187" t="s">
        <v>1</v>
      </c>
      <c r="F1072" s="188" t="s">
        <v>1123</v>
      </c>
      <c r="G1072" s="13"/>
      <c r="H1072" s="187" t="s">
        <v>1</v>
      </c>
      <c r="I1072" s="189"/>
      <c r="J1072" s="13"/>
      <c r="K1072" s="13"/>
      <c r="L1072" s="185"/>
      <c r="M1072" s="190"/>
      <c r="N1072" s="191"/>
      <c r="O1072" s="191"/>
      <c r="P1072" s="191"/>
      <c r="Q1072" s="191"/>
      <c r="R1072" s="191"/>
      <c r="S1072" s="191"/>
      <c r="T1072" s="19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87" t="s">
        <v>163</v>
      </c>
      <c r="AU1072" s="187" t="s">
        <v>86</v>
      </c>
      <c r="AV1072" s="13" t="s">
        <v>84</v>
      </c>
      <c r="AW1072" s="13" t="s">
        <v>32</v>
      </c>
      <c r="AX1072" s="13" t="s">
        <v>76</v>
      </c>
      <c r="AY1072" s="187" t="s">
        <v>149</v>
      </c>
    </row>
    <row r="1073" s="14" customFormat="1">
      <c r="A1073" s="14"/>
      <c r="B1073" s="193"/>
      <c r="C1073" s="14"/>
      <c r="D1073" s="186" t="s">
        <v>163</v>
      </c>
      <c r="E1073" s="194" t="s">
        <v>1</v>
      </c>
      <c r="F1073" s="195" t="s">
        <v>86</v>
      </c>
      <c r="G1073" s="14"/>
      <c r="H1073" s="196">
        <v>2</v>
      </c>
      <c r="I1073" s="197"/>
      <c r="J1073" s="14"/>
      <c r="K1073" s="14"/>
      <c r="L1073" s="193"/>
      <c r="M1073" s="198"/>
      <c r="N1073" s="199"/>
      <c r="O1073" s="199"/>
      <c r="P1073" s="199"/>
      <c r="Q1073" s="199"/>
      <c r="R1073" s="199"/>
      <c r="S1073" s="199"/>
      <c r="T1073" s="20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194" t="s">
        <v>163</v>
      </c>
      <c r="AU1073" s="194" t="s">
        <v>86</v>
      </c>
      <c r="AV1073" s="14" t="s">
        <v>86</v>
      </c>
      <c r="AW1073" s="14" t="s">
        <v>32</v>
      </c>
      <c r="AX1073" s="14" t="s">
        <v>76</v>
      </c>
      <c r="AY1073" s="194" t="s">
        <v>149</v>
      </c>
    </row>
    <row r="1074" s="15" customFormat="1">
      <c r="A1074" s="15"/>
      <c r="B1074" s="201"/>
      <c r="C1074" s="15"/>
      <c r="D1074" s="186" t="s">
        <v>163</v>
      </c>
      <c r="E1074" s="202" t="s">
        <v>1</v>
      </c>
      <c r="F1074" s="203" t="s">
        <v>170</v>
      </c>
      <c r="G1074" s="15"/>
      <c r="H1074" s="204">
        <v>2</v>
      </c>
      <c r="I1074" s="205"/>
      <c r="J1074" s="15"/>
      <c r="K1074" s="15"/>
      <c r="L1074" s="201"/>
      <c r="M1074" s="206"/>
      <c r="N1074" s="207"/>
      <c r="O1074" s="207"/>
      <c r="P1074" s="207"/>
      <c r="Q1074" s="207"/>
      <c r="R1074" s="207"/>
      <c r="S1074" s="207"/>
      <c r="T1074" s="20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02" t="s">
        <v>163</v>
      </c>
      <c r="AU1074" s="202" t="s">
        <v>86</v>
      </c>
      <c r="AV1074" s="15" t="s">
        <v>150</v>
      </c>
      <c r="AW1074" s="15" t="s">
        <v>32</v>
      </c>
      <c r="AX1074" s="15" t="s">
        <v>76</v>
      </c>
      <c r="AY1074" s="202" t="s">
        <v>149</v>
      </c>
    </row>
    <row r="1075" s="16" customFormat="1">
      <c r="A1075" s="16"/>
      <c r="B1075" s="209"/>
      <c r="C1075" s="16"/>
      <c r="D1075" s="186" t="s">
        <v>163</v>
      </c>
      <c r="E1075" s="210" t="s">
        <v>1</v>
      </c>
      <c r="F1075" s="211" t="s">
        <v>171</v>
      </c>
      <c r="G1075" s="16"/>
      <c r="H1075" s="212">
        <v>2</v>
      </c>
      <c r="I1075" s="213"/>
      <c r="J1075" s="16"/>
      <c r="K1075" s="16"/>
      <c r="L1075" s="209"/>
      <c r="M1075" s="214"/>
      <c r="N1075" s="215"/>
      <c r="O1075" s="215"/>
      <c r="P1075" s="215"/>
      <c r="Q1075" s="215"/>
      <c r="R1075" s="215"/>
      <c r="S1075" s="215"/>
      <c r="T1075" s="2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10" t="s">
        <v>163</v>
      </c>
      <c r="AU1075" s="210" t="s">
        <v>86</v>
      </c>
      <c r="AV1075" s="16" t="s">
        <v>157</v>
      </c>
      <c r="AW1075" s="16" t="s">
        <v>32</v>
      </c>
      <c r="AX1075" s="16" t="s">
        <v>84</v>
      </c>
      <c r="AY1075" s="210" t="s">
        <v>149</v>
      </c>
    </row>
    <row r="1076" s="2" customFormat="1" ht="33" customHeight="1">
      <c r="A1076" s="38"/>
      <c r="B1076" s="171"/>
      <c r="C1076" s="172" t="s">
        <v>1126</v>
      </c>
      <c r="D1076" s="172" t="s">
        <v>152</v>
      </c>
      <c r="E1076" s="173" t="s">
        <v>1127</v>
      </c>
      <c r="F1076" s="174" t="s">
        <v>1128</v>
      </c>
      <c r="G1076" s="175" t="s">
        <v>155</v>
      </c>
      <c r="H1076" s="176">
        <v>4</v>
      </c>
      <c r="I1076" s="177"/>
      <c r="J1076" s="178">
        <f>ROUND(I1076*H1076,2)</f>
        <v>0</v>
      </c>
      <c r="K1076" s="174" t="s">
        <v>836</v>
      </c>
      <c r="L1076" s="39"/>
      <c r="M1076" s="179" t="s">
        <v>1</v>
      </c>
      <c r="N1076" s="180" t="s">
        <v>41</v>
      </c>
      <c r="O1076" s="77"/>
      <c r="P1076" s="181">
        <f>O1076*H1076</f>
        <v>0</v>
      </c>
      <c r="Q1076" s="181">
        <v>0</v>
      </c>
      <c r="R1076" s="181">
        <f>Q1076*H1076</f>
        <v>0</v>
      </c>
      <c r="S1076" s="181">
        <v>0</v>
      </c>
      <c r="T1076" s="18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83" t="s">
        <v>157</v>
      </c>
      <c r="AT1076" s="183" t="s">
        <v>152</v>
      </c>
      <c r="AU1076" s="183" t="s">
        <v>86</v>
      </c>
      <c r="AY1076" s="19" t="s">
        <v>149</v>
      </c>
      <c r="BE1076" s="184">
        <f>IF(N1076="základní",J1076,0)</f>
        <v>0</v>
      </c>
      <c r="BF1076" s="184">
        <f>IF(N1076="snížená",J1076,0)</f>
        <v>0</v>
      </c>
      <c r="BG1076" s="184">
        <f>IF(N1076="zákl. přenesená",J1076,0)</f>
        <v>0</v>
      </c>
      <c r="BH1076" s="184">
        <f>IF(N1076="sníž. přenesená",J1076,0)</f>
        <v>0</v>
      </c>
      <c r="BI1076" s="184">
        <f>IF(N1076="nulová",J1076,0)</f>
        <v>0</v>
      </c>
      <c r="BJ1076" s="19" t="s">
        <v>84</v>
      </c>
      <c r="BK1076" s="184">
        <f>ROUND(I1076*H1076,2)</f>
        <v>0</v>
      </c>
      <c r="BL1076" s="19" t="s">
        <v>157</v>
      </c>
      <c r="BM1076" s="183" t="s">
        <v>1129</v>
      </c>
    </row>
    <row r="1077" s="2" customFormat="1">
      <c r="A1077" s="38"/>
      <c r="B1077" s="39"/>
      <c r="C1077" s="38"/>
      <c r="D1077" s="186" t="s">
        <v>277</v>
      </c>
      <c r="E1077" s="38"/>
      <c r="F1077" s="227" t="s">
        <v>1125</v>
      </c>
      <c r="G1077" s="38"/>
      <c r="H1077" s="38"/>
      <c r="I1077" s="228"/>
      <c r="J1077" s="38"/>
      <c r="K1077" s="38"/>
      <c r="L1077" s="39"/>
      <c r="M1077" s="229"/>
      <c r="N1077" s="230"/>
      <c r="O1077" s="77"/>
      <c r="P1077" s="77"/>
      <c r="Q1077" s="77"/>
      <c r="R1077" s="77"/>
      <c r="S1077" s="77"/>
      <c r="T1077" s="7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T1077" s="19" t="s">
        <v>277</v>
      </c>
      <c r="AU1077" s="19" t="s">
        <v>86</v>
      </c>
    </row>
    <row r="1078" s="13" customFormat="1">
      <c r="A1078" s="13"/>
      <c r="B1078" s="185"/>
      <c r="C1078" s="13"/>
      <c r="D1078" s="186" t="s">
        <v>163</v>
      </c>
      <c r="E1078" s="187" t="s">
        <v>1</v>
      </c>
      <c r="F1078" s="188" t="s">
        <v>1128</v>
      </c>
      <c r="G1078" s="13"/>
      <c r="H1078" s="187" t="s">
        <v>1</v>
      </c>
      <c r="I1078" s="189"/>
      <c r="J1078" s="13"/>
      <c r="K1078" s="13"/>
      <c r="L1078" s="185"/>
      <c r="M1078" s="190"/>
      <c r="N1078" s="191"/>
      <c r="O1078" s="191"/>
      <c r="P1078" s="191"/>
      <c r="Q1078" s="191"/>
      <c r="R1078" s="191"/>
      <c r="S1078" s="191"/>
      <c r="T1078" s="19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87" t="s">
        <v>163</v>
      </c>
      <c r="AU1078" s="187" t="s">
        <v>86</v>
      </c>
      <c r="AV1078" s="13" t="s">
        <v>84</v>
      </c>
      <c r="AW1078" s="13" t="s">
        <v>32</v>
      </c>
      <c r="AX1078" s="13" t="s">
        <v>76</v>
      </c>
      <c r="AY1078" s="187" t="s">
        <v>149</v>
      </c>
    </row>
    <row r="1079" s="14" customFormat="1">
      <c r="A1079" s="14"/>
      <c r="B1079" s="193"/>
      <c r="C1079" s="14"/>
      <c r="D1079" s="186" t="s">
        <v>163</v>
      </c>
      <c r="E1079" s="194" t="s">
        <v>1</v>
      </c>
      <c r="F1079" s="195" t="s">
        <v>157</v>
      </c>
      <c r="G1079" s="14"/>
      <c r="H1079" s="196">
        <v>4</v>
      </c>
      <c r="I1079" s="197"/>
      <c r="J1079" s="14"/>
      <c r="K1079" s="14"/>
      <c r="L1079" s="193"/>
      <c r="M1079" s="198"/>
      <c r="N1079" s="199"/>
      <c r="O1079" s="199"/>
      <c r="P1079" s="199"/>
      <c r="Q1079" s="199"/>
      <c r="R1079" s="199"/>
      <c r="S1079" s="199"/>
      <c r="T1079" s="20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194" t="s">
        <v>163</v>
      </c>
      <c r="AU1079" s="194" t="s">
        <v>86</v>
      </c>
      <c r="AV1079" s="14" t="s">
        <v>86</v>
      </c>
      <c r="AW1079" s="14" t="s">
        <v>32</v>
      </c>
      <c r="AX1079" s="14" t="s">
        <v>76</v>
      </c>
      <c r="AY1079" s="194" t="s">
        <v>149</v>
      </c>
    </row>
    <row r="1080" s="15" customFormat="1">
      <c r="A1080" s="15"/>
      <c r="B1080" s="201"/>
      <c r="C1080" s="15"/>
      <c r="D1080" s="186" t="s">
        <v>163</v>
      </c>
      <c r="E1080" s="202" t="s">
        <v>1</v>
      </c>
      <c r="F1080" s="203" t="s">
        <v>170</v>
      </c>
      <c r="G1080" s="15"/>
      <c r="H1080" s="204">
        <v>4</v>
      </c>
      <c r="I1080" s="205"/>
      <c r="J1080" s="15"/>
      <c r="K1080" s="15"/>
      <c r="L1080" s="201"/>
      <c r="M1080" s="206"/>
      <c r="N1080" s="207"/>
      <c r="O1080" s="207"/>
      <c r="P1080" s="207"/>
      <c r="Q1080" s="207"/>
      <c r="R1080" s="207"/>
      <c r="S1080" s="207"/>
      <c r="T1080" s="208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02" t="s">
        <v>163</v>
      </c>
      <c r="AU1080" s="202" t="s">
        <v>86</v>
      </c>
      <c r="AV1080" s="15" t="s">
        <v>150</v>
      </c>
      <c r="AW1080" s="15" t="s">
        <v>32</v>
      </c>
      <c r="AX1080" s="15" t="s">
        <v>76</v>
      </c>
      <c r="AY1080" s="202" t="s">
        <v>149</v>
      </c>
    </row>
    <row r="1081" s="16" customFormat="1">
      <c r="A1081" s="16"/>
      <c r="B1081" s="209"/>
      <c r="C1081" s="16"/>
      <c r="D1081" s="186" t="s">
        <v>163</v>
      </c>
      <c r="E1081" s="210" t="s">
        <v>1</v>
      </c>
      <c r="F1081" s="211" t="s">
        <v>171</v>
      </c>
      <c r="G1081" s="16"/>
      <c r="H1081" s="212">
        <v>4</v>
      </c>
      <c r="I1081" s="213"/>
      <c r="J1081" s="16"/>
      <c r="K1081" s="16"/>
      <c r="L1081" s="209"/>
      <c r="M1081" s="214"/>
      <c r="N1081" s="215"/>
      <c r="O1081" s="215"/>
      <c r="P1081" s="215"/>
      <c r="Q1081" s="215"/>
      <c r="R1081" s="215"/>
      <c r="S1081" s="215"/>
      <c r="T1081" s="2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10" t="s">
        <v>163</v>
      </c>
      <c r="AU1081" s="210" t="s">
        <v>86</v>
      </c>
      <c r="AV1081" s="16" t="s">
        <v>157</v>
      </c>
      <c r="AW1081" s="16" t="s">
        <v>32</v>
      </c>
      <c r="AX1081" s="16" t="s">
        <v>84</v>
      </c>
      <c r="AY1081" s="210" t="s">
        <v>149</v>
      </c>
    </row>
    <row r="1082" s="2" customFormat="1" ht="33" customHeight="1">
      <c r="A1082" s="38"/>
      <c r="B1082" s="171"/>
      <c r="C1082" s="172" t="s">
        <v>1130</v>
      </c>
      <c r="D1082" s="172" t="s">
        <v>152</v>
      </c>
      <c r="E1082" s="173" t="s">
        <v>1131</v>
      </c>
      <c r="F1082" s="174" t="s">
        <v>1132</v>
      </c>
      <c r="G1082" s="175" t="s">
        <v>155</v>
      </c>
      <c r="H1082" s="176">
        <v>2</v>
      </c>
      <c r="I1082" s="177"/>
      <c r="J1082" s="178">
        <f>ROUND(I1082*H1082,2)</f>
        <v>0</v>
      </c>
      <c r="K1082" s="174" t="s">
        <v>836</v>
      </c>
      <c r="L1082" s="39"/>
      <c r="M1082" s="179" t="s">
        <v>1</v>
      </c>
      <c r="N1082" s="180" t="s">
        <v>41</v>
      </c>
      <c r="O1082" s="77"/>
      <c r="P1082" s="181">
        <f>O1082*H1082</f>
        <v>0</v>
      </c>
      <c r="Q1082" s="181">
        <v>0</v>
      </c>
      <c r="R1082" s="181">
        <f>Q1082*H1082</f>
        <v>0</v>
      </c>
      <c r="S1082" s="181">
        <v>0</v>
      </c>
      <c r="T1082" s="182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183" t="s">
        <v>157</v>
      </c>
      <c r="AT1082" s="183" t="s">
        <v>152</v>
      </c>
      <c r="AU1082" s="183" t="s">
        <v>86</v>
      </c>
      <c r="AY1082" s="19" t="s">
        <v>149</v>
      </c>
      <c r="BE1082" s="184">
        <f>IF(N1082="základní",J1082,0)</f>
        <v>0</v>
      </c>
      <c r="BF1082" s="184">
        <f>IF(N1082="snížená",J1082,0)</f>
        <v>0</v>
      </c>
      <c r="BG1082" s="184">
        <f>IF(N1082="zákl. přenesená",J1082,0)</f>
        <v>0</v>
      </c>
      <c r="BH1082" s="184">
        <f>IF(N1082="sníž. přenesená",J1082,0)</f>
        <v>0</v>
      </c>
      <c r="BI1082" s="184">
        <f>IF(N1082="nulová",J1082,0)</f>
        <v>0</v>
      </c>
      <c r="BJ1082" s="19" t="s">
        <v>84</v>
      </c>
      <c r="BK1082" s="184">
        <f>ROUND(I1082*H1082,2)</f>
        <v>0</v>
      </c>
      <c r="BL1082" s="19" t="s">
        <v>157</v>
      </c>
      <c r="BM1082" s="183" t="s">
        <v>1133</v>
      </c>
    </row>
    <row r="1083" s="2" customFormat="1">
      <c r="A1083" s="38"/>
      <c r="B1083" s="39"/>
      <c r="C1083" s="38"/>
      <c r="D1083" s="186" t="s">
        <v>277</v>
      </c>
      <c r="E1083" s="38"/>
      <c r="F1083" s="227" t="s">
        <v>1125</v>
      </c>
      <c r="G1083" s="38"/>
      <c r="H1083" s="38"/>
      <c r="I1083" s="228"/>
      <c r="J1083" s="38"/>
      <c r="K1083" s="38"/>
      <c r="L1083" s="39"/>
      <c r="M1083" s="229"/>
      <c r="N1083" s="230"/>
      <c r="O1083" s="77"/>
      <c r="P1083" s="77"/>
      <c r="Q1083" s="77"/>
      <c r="R1083" s="77"/>
      <c r="S1083" s="77"/>
      <c r="T1083" s="7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T1083" s="19" t="s">
        <v>277</v>
      </c>
      <c r="AU1083" s="19" t="s">
        <v>86</v>
      </c>
    </row>
    <row r="1084" s="13" customFormat="1">
      <c r="A1084" s="13"/>
      <c r="B1084" s="185"/>
      <c r="C1084" s="13"/>
      <c r="D1084" s="186" t="s">
        <v>163</v>
      </c>
      <c r="E1084" s="187" t="s">
        <v>1</v>
      </c>
      <c r="F1084" s="188" t="s">
        <v>1132</v>
      </c>
      <c r="G1084" s="13"/>
      <c r="H1084" s="187" t="s">
        <v>1</v>
      </c>
      <c r="I1084" s="189"/>
      <c r="J1084" s="13"/>
      <c r="K1084" s="13"/>
      <c r="L1084" s="185"/>
      <c r="M1084" s="190"/>
      <c r="N1084" s="191"/>
      <c r="O1084" s="191"/>
      <c r="P1084" s="191"/>
      <c r="Q1084" s="191"/>
      <c r="R1084" s="191"/>
      <c r="S1084" s="191"/>
      <c r="T1084" s="19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87" t="s">
        <v>163</v>
      </c>
      <c r="AU1084" s="187" t="s">
        <v>86</v>
      </c>
      <c r="AV1084" s="13" t="s">
        <v>84</v>
      </c>
      <c r="AW1084" s="13" t="s">
        <v>32</v>
      </c>
      <c r="AX1084" s="13" t="s">
        <v>76</v>
      </c>
      <c r="AY1084" s="187" t="s">
        <v>149</v>
      </c>
    </row>
    <row r="1085" s="14" customFormat="1">
      <c r="A1085" s="14"/>
      <c r="B1085" s="193"/>
      <c r="C1085" s="14"/>
      <c r="D1085" s="186" t="s">
        <v>163</v>
      </c>
      <c r="E1085" s="194" t="s">
        <v>1</v>
      </c>
      <c r="F1085" s="195" t="s">
        <v>86</v>
      </c>
      <c r="G1085" s="14"/>
      <c r="H1085" s="196">
        <v>2</v>
      </c>
      <c r="I1085" s="197"/>
      <c r="J1085" s="14"/>
      <c r="K1085" s="14"/>
      <c r="L1085" s="193"/>
      <c r="M1085" s="198"/>
      <c r="N1085" s="199"/>
      <c r="O1085" s="199"/>
      <c r="P1085" s="199"/>
      <c r="Q1085" s="199"/>
      <c r="R1085" s="199"/>
      <c r="S1085" s="199"/>
      <c r="T1085" s="20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194" t="s">
        <v>163</v>
      </c>
      <c r="AU1085" s="194" t="s">
        <v>86</v>
      </c>
      <c r="AV1085" s="14" t="s">
        <v>86</v>
      </c>
      <c r="AW1085" s="14" t="s">
        <v>32</v>
      </c>
      <c r="AX1085" s="14" t="s">
        <v>76</v>
      </c>
      <c r="AY1085" s="194" t="s">
        <v>149</v>
      </c>
    </row>
    <row r="1086" s="15" customFormat="1">
      <c r="A1086" s="15"/>
      <c r="B1086" s="201"/>
      <c r="C1086" s="15"/>
      <c r="D1086" s="186" t="s">
        <v>163</v>
      </c>
      <c r="E1086" s="202" t="s">
        <v>1</v>
      </c>
      <c r="F1086" s="203" t="s">
        <v>170</v>
      </c>
      <c r="G1086" s="15"/>
      <c r="H1086" s="204">
        <v>2</v>
      </c>
      <c r="I1086" s="205"/>
      <c r="J1086" s="15"/>
      <c r="K1086" s="15"/>
      <c r="L1086" s="201"/>
      <c r="M1086" s="206"/>
      <c r="N1086" s="207"/>
      <c r="O1086" s="207"/>
      <c r="P1086" s="207"/>
      <c r="Q1086" s="207"/>
      <c r="R1086" s="207"/>
      <c r="S1086" s="207"/>
      <c r="T1086" s="208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02" t="s">
        <v>163</v>
      </c>
      <c r="AU1086" s="202" t="s">
        <v>86</v>
      </c>
      <c r="AV1086" s="15" t="s">
        <v>150</v>
      </c>
      <c r="AW1086" s="15" t="s">
        <v>32</v>
      </c>
      <c r="AX1086" s="15" t="s">
        <v>76</v>
      </c>
      <c r="AY1086" s="202" t="s">
        <v>149</v>
      </c>
    </row>
    <row r="1087" s="16" customFormat="1">
      <c r="A1087" s="16"/>
      <c r="B1087" s="209"/>
      <c r="C1087" s="16"/>
      <c r="D1087" s="186" t="s">
        <v>163</v>
      </c>
      <c r="E1087" s="210" t="s">
        <v>1</v>
      </c>
      <c r="F1087" s="211" t="s">
        <v>171</v>
      </c>
      <c r="G1087" s="16"/>
      <c r="H1087" s="212">
        <v>2</v>
      </c>
      <c r="I1087" s="213"/>
      <c r="J1087" s="16"/>
      <c r="K1087" s="16"/>
      <c r="L1087" s="209"/>
      <c r="M1087" s="214"/>
      <c r="N1087" s="215"/>
      <c r="O1087" s="215"/>
      <c r="P1087" s="215"/>
      <c r="Q1087" s="215"/>
      <c r="R1087" s="215"/>
      <c r="S1087" s="215"/>
      <c r="T1087" s="2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T1087" s="210" t="s">
        <v>163</v>
      </c>
      <c r="AU1087" s="210" t="s">
        <v>86</v>
      </c>
      <c r="AV1087" s="16" t="s">
        <v>157</v>
      </c>
      <c r="AW1087" s="16" t="s">
        <v>32</v>
      </c>
      <c r="AX1087" s="16" t="s">
        <v>84</v>
      </c>
      <c r="AY1087" s="210" t="s">
        <v>149</v>
      </c>
    </row>
    <row r="1088" s="2" customFormat="1" ht="37.8" customHeight="1">
      <c r="A1088" s="38"/>
      <c r="B1088" s="171"/>
      <c r="C1088" s="172" t="s">
        <v>1134</v>
      </c>
      <c r="D1088" s="172" t="s">
        <v>152</v>
      </c>
      <c r="E1088" s="173" t="s">
        <v>1135</v>
      </c>
      <c r="F1088" s="174" t="s">
        <v>1136</v>
      </c>
      <c r="G1088" s="175" t="s">
        <v>155</v>
      </c>
      <c r="H1088" s="176">
        <v>1</v>
      </c>
      <c r="I1088" s="177"/>
      <c r="J1088" s="178">
        <f>ROUND(I1088*H1088,2)</f>
        <v>0</v>
      </c>
      <c r="K1088" s="174" t="s">
        <v>836</v>
      </c>
      <c r="L1088" s="39"/>
      <c r="M1088" s="179" t="s">
        <v>1</v>
      </c>
      <c r="N1088" s="180" t="s">
        <v>41</v>
      </c>
      <c r="O1088" s="77"/>
      <c r="P1088" s="181">
        <f>O1088*H1088</f>
        <v>0</v>
      </c>
      <c r="Q1088" s="181">
        <v>0</v>
      </c>
      <c r="R1088" s="181">
        <f>Q1088*H1088</f>
        <v>0</v>
      </c>
      <c r="S1088" s="181">
        <v>0</v>
      </c>
      <c r="T1088" s="182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183" t="s">
        <v>157</v>
      </c>
      <c r="AT1088" s="183" t="s">
        <v>152</v>
      </c>
      <c r="AU1088" s="183" t="s">
        <v>86</v>
      </c>
      <c r="AY1088" s="19" t="s">
        <v>149</v>
      </c>
      <c r="BE1088" s="184">
        <f>IF(N1088="základní",J1088,0)</f>
        <v>0</v>
      </c>
      <c r="BF1088" s="184">
        <f>IF(N1088="snížená",J1088,0)</f>
        <v>0</v>
      </c>
      <c r="BG1088" s="184">
        <f>IF(N1088="zákl. přenesená",J1088,0)</f>
        <v>0</v>
      </c>
      <c r="BH1088" s="184">
        <f>IF(N1088="sníž. přenesená",J1088,0)</f>
        <v>0</v>
      </c>
      <c r="BI1088" s="184">
        <f>IF(N1088="nulová",J1088,0)</f>
        <v>0</v>
      </c>
      <c r="BJ1088" s="19" t="s">
        <v>84</v>
      </c>
      <c r="BK1088" s="184">
        <f>ROUND(I1088*H1088,2)</f>
        <v>0</v>
      </c>
      <c r="BL1088" s="19" t="s">
        <v>157</v>
      </c>
      <c r="BM1088" s="183" t="s">
        <v>1137</v>
      </c>
    </row>
    <row r="1089" s="2" customFormat="1">
      <c r="A1089" s="38"/>
      <c r="B1089" s="39"/>
      <c r="C1089" s="38"/>
      <c r="D1089" s="186" t="s">
        <v>277</v>
      </c>
      <c r="E1089" s="38"/>
      <c r="F1089" s="227" t="s">
        <v>1138</v>
      </c>
      <c r="G1089" s="38"/>
      <c r="H1089" s="38"/>
      <c r="I1089" s="228"/>
      <c r="J1089" s="38"/>
      <c r="K1089" s="38"/>
      <c r="L1089" s="39"/>
      <c r="M1089" s="229"/>
      <c r="N1089" s="230"/>
      <c r="O1089" s="77"/>
      <c r="P1089" s="77"/>
      <c r="Q1089" s="77"/>
      <c r="R1089" s="77"/>
      <c r="S1089" s="77"/>
      <c r="T1089" s="7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T1089" s="19" t="s">
        <v>277</v>
      </c>
      <c r="AU1089" s="19" t="s">
        <v>86</v>
      </c>
    </row>
    <row r="1090" s="13" customFormat="1">
      <c r="A1090" s="13"/>
      <c r="B1090" s="185"/>
      <c r="C1090" s="13"/>
      <c r="D1090" s="186" t="s">
        <v>163</v>
      </c>
      <c r="E1090" s="187" t="s">
        <v>1</v>
      </c>
      <c r="F1090" s="188" t="s">
        <v>1139</v>
      </c>
      <c r="G1090" s="13"/>
      <c r="H1090" s="187" t="s">
        <v>1</v>
      </c>
      <c r="I1090" s="189"/>
      <c r="J1090" s="13"/>
      <c r="K1090" s="13"/>
      <c r="L1090" s="185"/>
      <c r="M1090" s="190"/>
      <c r="N1090" s="191"/>
      <c r="O1090" s="191"/>
      <c r="P1090" s="191"/>
      <c r="Q1090" s="191"/>
      <c r="R1090" s="191"/>
      <c r="S1090" s="191"/>
      <c r="T1090" s="19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87" t="s">
        <v>163</v>
      </c>
      <c r="AU1090" s="187" t="s">
        <v>86</v>
      </c>
      <c r="AV1090" s="13" t="s">
        <v>84</v>
      </c>
      <c r="AW1090" s="13" t="s">
        <v>32</v>
      </c>
      <c r="AX1090" s="13" t="s">
        <v>76</v>
      </c>
      <c r="AY1090" s="187" t="s">
        <v>149</v>
      </c>
    </row>
    <row r="1091" s="14" customFormat="1">
      <c r="A1091" s="14"/>
      <c r="B1091" s="193"/>
      <c r="C1091" s="14"/>
      <c r="D1091" s="186" t="s">
        <v>163</v>
      </c>
      <c r="E1091" s="194" t="s">
        <v>1</v>
      </c>
      <c r="F1091" s="195" t="s">
        <v>84</v>
      </c>
      <c r="G1091" s="14"/>
      <c r="H1091" s="196">
        <v>1</v>
      </c>
      <c r="I1091" s="197"/>
      <c r="J1091" s="14"/>
      <c r="K1091" s="14"/>
      <c r="L1091" s="193"/>
      <c r="M1091" s="198"/>
      <c r="N1091" s="199"/>
      <c r="O1091" s="199"/>
      <c r="P1091" s="199"/>
      <c r="Q1091" s="199"/>
      <c r="R1091" s="199"/>
      <c r="S1091" s="199"/>
      <c r="T1091" s="20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194" t="s">
        <v>163</v>
      </c>
      <c r="AU1091" s="194" t="s">
        <v>86</v>
      </c>
      <c r="AV1091" s="14" t="s">
        <v>86</v>
      </c>
      <c r="AW1091" s="14" t="s">
        <v>32</v>
      </c>
      <c r="AX1091" s="14" t="s">
        <v>76</v>
      </c>
      <c r="AY1091" s="194" t="s">
        <v>149</v>
      </c>
    </row>
    <row r="1092" s="15" customFormat="1">
      <c r="A1092" s="15"/>
      <c r="B1092" s="201"/>
      <c r="C1092" s="15"/>
      <c r="D1092" s="186" t="s">
        <v>163</v>
      </c>
      <c r="E1092" s="202" t="s">
        <v>1</v>
      </c>
      <c r="F1092" s="203" t="s">
        <v>170</v>
      </c>
      <c r="G1092" s="15"/>
      <c r="H1092" s="204">
        <v>1</v>
      </c>
      <c r="I1092" s="205"/>
      <c r="J1092" s="15"/>
      <c r="K1092" s="15"/>
      <c r="L1092" s="201"/>
      <c r="M1092" s="206"/>
      <c r="N1092" s="207"/>
      <c r="O1092" s="207"/>
      <c r="P1092" s="207"/>
      <c r="Q1092" s="207"/>
      <c r="R1092" s="207"/>
      <c r="S1092" s="207"/>
      <c r="T1092" s="20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02" t="s">
        <v>163</v>
      </c>
      <c r="AU1092" s="202" t="s">
        <v>86</v>
      </c>
      <c r="AV1092" s="15" t="s">
        <v>150</v>
      </c>
      <c r="AW1092" s="15" t="s">
        <v>32</v>
      </c>
      <c r="AX1092" s="15" t="s">
        <v>76</v>
      </c>
      <c r="AY1092" s="202" t="s">
        <v>149</v>
      </c>
    </row>
    <row r="1093" s="16" customFormat="1">
      <c r="A1093" s="16"/>
      <c r="B1093" s="209"/>
      <c r="C1093" s="16"/>
      <c r="D1093" s="186" t="s">
        <v>163</v>
      </c>
      <c r="E1093" s="210" t="s">
        <v>1</v>
      </c>
      <c r="F1093" s="211" t="s">
        <v>171</v>
      </c>
      <c r="G1093" s="16"/>
      <c r="H1093" s="212">
        <v>1</v>
      </c>
      <c r="I1093" s="213"/>
      <c r="J1093" s="16"/>
      <c r="K1093" s="16"/>
      <c r="L1093" s="209"/>
      <c r="M1093" s="214"/>
      <c r="N1093" s="215"/>
      <c r="O1093" s="215"/>
      <c r="P1093" s="215"/>
      <c r="Q1093" s="215"/>
      <c r="R1093" s="215"/>
      <c r="S1093" s="215"/>
      <c r="T1093" s="2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10" t="s">
        <v>163</v>
      </c>
      <c r="AU1093" s="210" t="s">
        <v>86</v>
      </c>
      <c r="AV1093" s="16" t="s">
        <v>157</v>
      </c>
      <c r="AW1093" s="16" t="s">
        <v>32</v>
      </c>
      <c r="AX1093" s="16" t="s">
        <v>84</v>
      </c>
      <c r="AY1093" s="210" t="s">
        <v>149</v>
      </c>
    </row>
    <row r="1094" s="2" customFormat="1" ht="33" customHeight="1">
      <c r="A1094" s="38"/>
      <c r="B1094" s="171"/>
      <c r="C1094" s="172" t="s">
        <v>1140</v>
      </c>
      <c r="D1094" s="172" t="s">
        <v>152</v>
      </c>
      <c r="E1094" s="173" t="s">
        <v>1141</v>
      </c>
      <c r="F1094" s="174" t="s">
        <v>1142</v>
      </c>
      <c r="G1094" s="175" t="s">
        <v>155</v>
      </c>
      <c r="H1094" s="176">
        <v>1</v>
      </c>
      <c r="I1094" s="177"/>
      <c r="J1094" s="178">
        <f>ROUND(I1094*H1094,2)</f>
        <v>0</v>
      </c>
      <c r="K1094" s="174" t="s">
        <v>836</v>
      </c>
      <c r="L1094" s="39"/>
      <c r="M1094" s="179" t="s">
        <v>1</v>
      </c>
      <c r="N1094" s="180" t="s">
        <v>41</v>
      </c>
      <c r="O1094" s="77"/>
      <c r="P1094" s="181">
        <f>O1094*H1094</f>
        <v>0</v>
      </c>
      <c r="Q1094" s="181">
        <v>0</v>
      </c>
      <c r="R1094" s="181">
        <f>Q1094*H1094</f>
        <v>0</v>
      </c>
      <c r="S1094" s="181">
        <v>0</v>
      </c>
      <c r="T1094" s="18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183" t="s">
        <v>157</v>
      </c>
      <c r="AT1094" s="183" t="s">
        <v>152</v>
      </c>
      <c r="AU1094" s="183" t="s">
        <v>86</v>
      </c>
      <c r="AY1094" s="19" t="s">
        <v>149</v>
      </c>
      <c r="BE1094" s="184">
        <f>IF(N1094="základní",J1094,0)</f>
        <v>0</v>
      </c>
      <c r="BF1094" s="184">
        <f>IF(N1094="snížená",J1094,0)</f>
        <v>0</v>
      </c>
      <c r="BG1094" s="184">
        <f>IF(N1094="zákl. přenesená",J1094,0)</f>
        <v>0</v>
      </c>
      <c r="BH1094" s="184">
        <f>IF(N1094="sníž. přenesená",J1094,0)</f>
        <v>0</v>
      </c>
      <c r="BI1094" s="184">
        <f>IF(N1094="nulová",J1094,0)</f>
        <v>0</v>
      </c>
      <c r="BJ1094" s="19" t="s">
        <v>84</v>
      </c>
      <c r="BK1094" s="184">
        <f>ROUND(I1094*H1094,2)</f>
        <v>0</v>
      </c>
      <c r="BL1094" s="19" t="s">
        <v>157</v>
      </c>
      <c r="BM1094" s="183" t="s">
        <v>1143</v>
      </c>
    </row>
    <row r="1095" s="2" customFormat="1">
      <c r="A1095" s="38"/>
      <c r="B1095" s="39"/>
      <c r="C1095" s="38"/>
      <c r="D1095" s="186" t="s">
        <v>277</v>
      </c>
      <c r="E1095" s="38"/>
      <c r="F1095" s="227" t="s">
        <v>1144</v>
      </c>
      <c r="G1095" s="38"/>
      <c r="H1095" s="38"/>
      <c r="I1095" s="228"/>
      <c r="J1095" s="38"/>
      <c r="K1095" s="38"/>
      <c r="L1095" s="39"/>
      <c r="M1095" s="229"/>
      <c r="N1095" s="230"/>
      <c r="O1095" s="77"/>
      <c r="P1095" s="77"/>
      <c r="Q1095" s="77"/>
      <c r="R1095" s="77"/>
      <c r="S1095" s="77"/>
      <c r="T1095" s="7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T1095" s="19" t="s">
        <v>277</v>
      </c>
      <c r="AU1095" s="19" t="s">
        <v>86</v>
      </c>
    </row>
    <row r="1096" s="13" customFormat="1">
      <c r="A1096" s="13"/>
      <c r="B1096" s="185"/>
      <c r="C1096" s="13"/>
      <c r="D1096" s="186" t="s">
        <v>163</v>
      </c>
      <c r="E1096" s="187" t="s">
        <v>1</v>
      </c>
      <c r="F1096" s="188" t="s">
        <v>1145</v>
      </c>
      <c r="G1096" s="13"/>
      <c r="H1096" s="187" t="s">
        <v>1</v>
      </c>
      <c r="I1096" s="189"/>
      <c r="J1096" s="13"/>
      <c r="K1096" s="13"/>
      <c r="L1096" s="185"/>
      <c r="M1096" s="190"/>
      <c r="N1096" s="191"/>
      <c r="O1096" s="191"/>
      <c r="P1096" s="191"/>
      <c r="Q1096" s="191"/>
      <c r="R1096" s="191"/>
      <c r="S1096" s="191"/>
      <c r="T1096" s="19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87" t="s">
        <v>163</v>
      </c>
      <c r="AU1096" s="187" t="s">
        <v>86</v>
      </c>
      <c r="AV1096" s="13" t="s">
        <v>84</v>
      </c>
      <c r="AW1096" s="13" t="s">
        <v>32</v>
      </c>
      <c r="AX1096" s="13" t="s">
        <v>76</v>
      </c>
      <c r="AY1096" s="187" t="s">
        <v>149</v>
      </c>
    </row>
    <row r="1097" s="14" customFormat="1">
      <c r="A1097" s="14"/>
      <c r="B1097" s="193"/>
      <c r="C1097" s="14"/>
      <c r="D1097" s="186" t="s">
        <v>163</v>
      </c>
      <c r="E1097" s="194" t="s">
        <v>1</v>
      </c>
      <c r="F1097" s="195" t="s">
        <v>84</v>
      </c>
      <c r="G1097" s="14"/>
      <c r="H1097" s="196">
        <v>1</v>
      </c>
      <c r="I1097" s="197"/>
      <c r="J1097" s="14"/>
      <c r="K1097" s="14"/>
      <c r="L1097" s="193"/>
      <c r="M1097" s="198"/>
      <c r="N1097" s="199"/>
      <c r="O1097" s="199"/>
      <c r="P1097" s="199"/>
      <c r="Q1097" s="199"/>
      <c r="R1097" s="199"/>
      <c r="S1097" s="199"/>
      <c r="T1097" s="20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194" t="s">
        <v>163</v>
      </c>
      <c r="AU1097" s="194" t="s">
        <v>86</v>
      </c>
      <c r="AV1097" s="14" t="s">
        <v>86</v>
      </c>
      <c r="AW1097" s="14" t="s">
        <v>32</v>
      </c>
      <c r="AX1097" s="14" t="s">
        <v>76</v>
      </c>
      <c r="AY1097" s="194" t="s">
        <v>149</v>
      </c>
    </row>
    <row r="1098" s="15" customFormat="1">
      <c r="A1098" s="15"/>
      <c r="B1098" s="201"/>
      <c r="C1098" s="15"/>
      <c r="D1098" s="186" t="s">
        <v>163</v>
      </c>
      <c r="E1098" s="202" t="s">
        <v>1</v>
      </c>
      <c r="F1098" s="203" t="s">
        <v>170</v>
      </c>
      <c r="G1098" s="15"/>
      <c r="H1098" s="204">
        <v>1</v>
      </c>
      <c r="I1098" s="205"/>
      <c r="J1098" s="15"/>
      <c r="K1098" s="15"/>
      <c r="L1098" s="201"/>
      <c r="M1098" s="206"/>
      <c r="N1098" s="207"/>
      <c r="O1098" s="207"/>
      <c r="P1098" s="207"/>
      <c r="Q1098" s="207"/>
      <c r="R1098" s="207"/>
      <c r="S1098" s="207"/>
      <c r="T1098" s="20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02" t="s">
        <v>163</v>
      </c>
      <c r="AU1098" s="202" t="s">
        <v>86</v>
      </c>
      <c r="AV1098" s="15" t="s">
        <v>150</v>
      </c>
      <c r="AW1098" s="15" t="s">
        <v>32</v>
      </c>
      <c r="AX1098" s="15" t="s">
        <v>76</v>
      </c>
      <c r="AY1098" s="202" t="s">
        <v>149</v>
      </c>
    </row>
    <row r="1099" s="16" customFormat="1">
      <c r="A1099" s="16"/>
      <c r="B1099" s="209"/>
      <c r="C1099" s="16"/>
      <c r="D1099" s="186" t="s">
        <v>163</v>
      </c>
      <c r="E1099" s="210" t="s">
        <v>1</v>
      </c>
      <c r="F1099" s="211" t="s">
        <v>171</v>
      </c>
      <c r="G1099" s="16"/>
      <c r="H1099" s="212">
        <v>1</v>
      </c>
      <c r="I1099" s="213"/>
      <c r="J1099" s="16"/>
      <c r="K1099" s="16"/>
      <c r="L1099" s="209"/>
      <c r="M1099" s="214"/>
      <c r="N1099" s="215"/>
      <c r="O1099" s="215"/>
      <c r="P1099" s="215"/>
      <c r="Q1099" s="215"/>
      <c r="R1099" s="215"/>
      <c r="S1099" s="215"/>
      <c r="T1099" s="2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10" t="s">
        <v>163</v>
      </c>
      <c r="AU1099" s="210" t="s">
        <v>86</v>
      </c>
      <c r="AV1099" s="16" t="s">
        <v>157</v>
      </c>
      <c r="AW1099" s="16" t="s">
        <v>32</v>
      </c>
      <c r="AX1099" s="16" t="s">
        <v>84</v>
      </c>
      <c r="AY1099" s="210" t="s">
        <v>149</v>
      </c>
    </row>
    <row r="1100" s="2" customFormat="1" ht="37.8" customHeight="1">
      <c r="A1100" s="38"/>
      <c r="B1100" s="171"/>
      <c r="C1100" s="172" t="s">
        <v>1146</v>
      </c>
      <c r="D1100" s="172" t="s">
        <v>152</v>
      </c>
      <c r="E1100" s="173" t="s">
        <v>1147</v>
      </c>
      <c r="F1100" s="174" t="s">
        <v>1148</v>
      </c>
      <c r="G1100" s="175" t="s">
        <v>155</v>
      </c>
      <c r="H1100" s="176">
        <v>1</v>
      </c>
      <c r="I1100" s="177"/>
      <c r="J1100" s="178">
        <f>ROUND(I1100*H1100,2)</f>
        <v>0</v>
      </c>
      <c r="K1100" s="174" t="s">
        <v>836</v>
      </c>
      <c r="L1100" s="39"/>
      <c r="M1100" s="179" t="s">
        <v>1</v>
      </c>
      <c r="N1100" s="180" t="s">
        <v>41</v>
      </c>
      <c r="O1100" s="77"/>
      <c r="P1100" s="181">
        <f>O1100*H1100</f>
        <v>0</v>
      </c>
      <c r="Q1100" s="181">
        <v>0</v>
      </c>
      <c r="R1100" s="181">
        <f>Q1100*H1100</f>
        <v>0</v>
      </c>
      <c r="S1100" s="181">
        <v>0</v>
      </c>
      <c r="T1100" s="18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183" t="s">
        <v>157</v>
      </c>
      <c r="AT1100" s="183" t="s">
        <v>152</v>
      </c>
      <c r="AU1100" s="183" t="s">
        <v>86</v>
      </c>
      <c r="AY1100" s="19" t="s">
        <v>149</v>
      </c>
      <c r="BE1100" s="184">
        <f>IF(N1100="základní",J1100,0)</f>
        <v>0</v>
      </c>
      <c r="BF1100" s="184">
        <f>IF(N1100="snížená",J1100,0)</f>
        <v>0</v>
      </c>
      <c r="BG1100" s="184">
        <f>IF(N1100="zákl. přenesená",J1100,0)</f>
        <v>0</v>
      </c>
      <c r="BH1100" s="184">
        <f>IF(N1100="sníž. přenesená",J1100,0)</f>
        <v>0</v>
      </c>
      <c r="BI1100" s="184">
        <f>IF(N1100="nulová",J1100,0)</f>
        <v>0</v>
      </c>
      <c r="BJ1100" s="19" t="s">
        <v>84</v>
      </c>
      <c r="BK1100" s="184">
        <f>ROUND(I1100*H1100,2)</f>
        <v>0</v>
      </c>
      <c r="BL1100" s="19" t="s">
        <v>157</v>
      </c>
      <c r="BM1100" s="183" t="s">
        <v>1149</v>
      </c>
    </row>
    <row r="1101" s="13" customFormat="1">
      <c r="A1101" s="13"/>
      <c r="B1101" s="185"/>
      <c r="C1101" s="13"/>
      <c r="D1101" s="186" t="s">
        <v>163</v>
      </c>
      <c r="E1101" s="187" t="s">
        <v>1</v>
      </c>
      <c r="F1101" s="188" t="s">
        <v>1148</v>
      </c>
      <c r="G1101" s="13"/>
      <c r="H1101" s="187" t="s">
        <v>1</v>
      </c>
      <c r="I1101" s="189"/>
      <c r="J1101" s="13"/>
      <c r="K1101" s="13"/>
      <c r="L1101" s="185"/>
      <c r="M1101" s="190"/>
      <c r="N1101" s="191"/>
      <c r="O1101" s="191"/>
      <c r="P1101" s="191"/>
      <c r="Q1101" s="191"/>
      <c r="R1101" s="191"/>
      <c r="S1101" s="191"/>
      <c r="T1101" s="19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87" t="s">
        <v>163</v>
      </c>
      <c r="AU1101" s="187" t="s">
        <v>86</v>
      </c>
      <c r="AV1101" s="13" t="s">
        <v>84</v>
      </c>
      <c r="AW1101" s="13" t="s">
        <v>32</v>
      </c>
      <c r="AX1101" s="13" t="s">
        <v>76</v>
      </c>
      <c r="AY1101" s="187" t="s">
        <v>149</v>
      </c>
    </row>
    <row r="1102" s="14" customFormat="1">
      <c r="A1102" s="14"/>
      <c r="B1102" s="193"/>
      <c r="C1102" s="14"/>
      <c r="D1102" s="186" t="s">
        <v>163</v>
      </c>
      <c r="E1102" s="194" t="s">
        <v>1</v>
      </c>
      <c r="F1102" s="195" t="s">
        <v>84</v>
      </c>
      <c r="G1102" s="14"/>
      <c r="H1102" s="196">
        <v>1</v>
      </c>
      <c r="I1102" s="197"/>
      <c r="J1102" s="14"/>
      <c r="K1102" s="14"/>
      <c r="L1102" s="193"/>
      <c r="M1102" s="198"/>
      <c r="N1102" s="199"/>
      <c r="O1102" s="199"/>
      <c r="P1102" s="199"/>
      <c r="Q1102" s="199"/>
      <c r="R1102" s="199"/>
      <c r="S1102" s="199"/>
      <c r="T1102" s="20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194" t="s">
        <v>163</v>
      </c>
      <c r="AU1102" s="194" t="s">
        <v>86</v>
      </c>
      <c r="AV1102" s="14" t="s">
        <v>86</v>
      </c>
      <c r="AW1102" s="14" t="s">
        <v>32</v>
      </c>
      <c r="AX1102" s="14" t="s">
        <v>76</v>
      </c>
      <c r="AY1102" s="194" t="s">
        <v>149</v>
      </c>
    </row>
    <row r="1103" s="15" customFormat="1">
      <c r="A1103" s="15"/>
      <c r="B1103" s="201"/>
      <c r="C1103" s="15"/>
      <c r="D1103" s="186" t="s">
        <v>163</v>
      </c>
      <c r="E1103" s="202" t="s">
        <v>1</v>
      </c>
      <c r="F1103" s="203" t="s">
        <v>170</v>
      </c>
      <c r="G1103" s="15"/>
      <c r="H1103" s="204">
        <v>1</v>
      </c>
      <c r="I1103" s="205"/>
      <c r="J1103" s="15"/>
      <c r="K1103" s="15"/>
      <c r="L1103" s="201"/>
      <c r="M1103" s="206"/>
      <c r="N1103" s="207"/>
      <c r="O1103" s="207"/>
      <c r="P1103" s="207"/>
      <c r="Q1103" s="207"/>
      <c r="R1103" s="207"/>
      <c r="S1103" s="207"/>
      <c r="T1103" s="208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02" t="s">
        <v>163</v>
      </c>
      <c r="AU1103" s="202" t="s">
        <v>86</v>
      </c>
      <c r="AV1103" s="15" t="s">
        <v>150</v>
      </c>
      <c r="AW1103" s="15" t="s">
        <v>32</v>
      </c>
      <c r="AX1103" s="15" t="s">
        <v>76</v>
      </c>
      <c r="AY1103" s="202" t="s">
        <v>149</v>
      </c>
    </row>
    <row r="1104" s="16" customFormat="1">
      <c r="A1104" s="16"/>
      <c r="B1104" s="209"/>
      <c r="C1104" s="16"/>
      <c r="D1104" s="186" t="s">
        <v>163</v>
      </c>
      <c r="E1104" s="210" t="s">
        <v>1</v>
      </c>
      <c r="F1104" s="211" t="s">
        <v>171</v>
      </c>
      <c r="G1104" s="16"/>
      <c r="H1104" s="212">
        <v>1</v>
      </c>
      <c r="I1104" s="213"/>
      <c r="J1104" s="16"/>
      <c r="K1104" s="16"/>
      <c r="L1104" s="209"/>
      <c r="M1104" s="214"/>
      <c r="N1104" s="215"/>
      <c r="O1104" s="215"/>
      <c r="P1104" s="215"/>
      <c r="Q1104" s="215"/>
      <c r="R1104" s="215"/>
      <c r="S1104" s="215"/>
      <c r="T1104" s="2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10" t="s">
        <v>163</v>
      </c>
      <c r="AU1104" s="210" t="s">
        <v>86</v>
      </c>
      <c r="AV1104" s="16" t="s">
        <v>157</v>
      </c>
      <c r="AW1104" s="16" t="s">
        <v>32</v>
      </c>
      <c r="AX1104" s="16" t="s">
        <v>84</v>
      </c>
      <c r="AY1104" s="210" t="s">
        <v>149</v>
      </c>
    </row>
    <row r="1105" s="2" customFormat="1" ht="24.15" customHeight="1">
      <c r="A1105" s="38"/>
      <c r="B1105" s="171"/>
      <c r="C1105" s="172" t="s">
        <v>1150</v>
      </c>
      <c r="D1105" s="172" t="s">
        <v>152</v>
      </c>
      <c r="E1105" s="173" t="s">
        <v>1151</v>
      </c>
      <c r="F1105" s="174" t="s">
        <v>1152</v>
      </c>
      <c r="G1105" s="175" t="s">
        <v>155</v>
      </c>
      <c r="H1105" s="176">
        <v>1</v>
      </c>
      <c r="I1105" s="177"/>
      <c r="J1105" s="178">
        <f>ROUND(I1105*H1105,2)</f>
        <v>0</v>
      </c>
      <c r="K1105" s="174" t="s">
        <v>836</v>
      </c>
      <c r="L1105" s="39"/>
      <c r="M1105" s="179" t="s">
        <v>1</v>
      </c>
      <c r="N1105" s="180" t="s">
        <v>41</v>
      </c>
      <c r="O1105" s="77"/>
      <c r="P1105" s="181">
        <f>O1105*H1105</f>
        <v>0</v>
      </c>
      <c r="Q1105" s="181">
        <v>0</v>
      </c>
      <c r="R1105" s="181">
        <f>Q1105*H1105</f>
        <v>0</v>
      </c>
      <c r="S1105" s="181">
        <v>0</v>
      </c>
      <c r="T1105" s="18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183" t="s">
        <v>157</v>
      </c>
      <c r="AT1105" s="183" t="s">
        <v>152</v>
      </c>
      <c r="AU1105" s="183" t="s">
        <v>86</v>
      </c>
      <c r="AY1105" s="19" t="s">
        <v>149</v>
      </c>
      <c r="BE1105" s="184">
        <f>IF(N1105="základní",J1105,0)</f>
        <v>0</v>
      </c>
      <c r="BF1105" s="184">
        <f>IF(N1105="snížená",J1105,0)</f>
        <v>0</v>
      </c>
      <c r="BG1105" s="184">
        <f>IF(N1105="zákl. přenesená",J1105,0)</f>
        <v>0</v>
      </c>
      <c r="BH1105" s="184">
        <f>IF(N1105="sníž. přenesená",J1105,0)</f>
        <v>0</v>
      </c>
      <c r="BI1105" s="184">
        <f>IF(N1105="nulová",J1105,0)</f>
        <v>0</v>
      </c>
      <c r="BJ1105" s="19" t="s">
        <v>84</v>
      </c>
      <c r="BK1105" s="184">
        <f>ROUND(I1105*H1105,2)</f>
        <v>0</v>
      </c>
      <c r="BL1105" s="19" t="s">
        <v>157</v>
      </c>
      <c r="BM1105" s="183" t="s">
        <v>1153</v>
      </c>
    </row>
    <row r="1106" s="13" customFormat="1">
      <c r="A1106" s="13"/>
      <c r="B1106" s="185"/>
      <c r="C1106" s="13"/>
      <c r="D1106" s="186" t="s">
        <v>163</v>
      </c>
      <c r="E1106" s="187" t="s">
        <v>1</v>
      </c>
      <c r="F1106" s="188" t="s">
        <v>1152</v>
      </c>
      <c r="G1106" s="13"/>
      <c r="H1106" s="187" t="s">
        <v>1</v>
      </c>
      <c r="I1106" s="189"/>
      <c r="J1106" s="13"/>
      <c r="K1106" s="13"/>
      <c r="L1106" s="185"/>
      <c r="M1106" s="190"/>
      <c r="N1106" s="191"/>
      <c r="O1106" s="191"/>
      <c r="P1106" s="191"/>
      <c r="Q1106" s="191"/>
      <c r="R1106" s="191"/>
      <c r="S1106" s="191"/>
      <c r="T1106" s="19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187" t="s">
        <v>163</v>
      </c>
      <c r="AU1106" s="187" t="s">
        <v>86</v>
      </c>
      <c r="AV1106" s="13" t="s">
        <v>84</v>
      </c>
      <c r="AW1106" s="13" t="s">
        <v>32</v>
      </c>
      <c r="AX1106" s="13" t="s">
        <v>76</v>
      </c>
      <c r="AY1106" s="187" t="s">
        <v>149</v>
      </c>
    </row>
    <row r="1107" s="14" customFormat="1">
      <c r="A1107" s="14"/>
      <c r="B1107" s="193"/>
      <c r="C1107" s="14"/>
      <c r="D1107" s="186" t="s">
        <v>163</v>
      </c>
      <c r="E1107" s="194" t="s">
        <v>1</v>
      </c>
      <c r="F1107" s="195" t="s">
        <v>84</v>
      </c>
      <c r="G1107" s="14"/>
      <c r="H1107" s="196">
        <v>1</v>
      </c>
      <c r="I1107" s="197"/>
      <c r="J1107" s="14"/>
      <c r="K1107" s="14"/>
      <c r="L1107" s="193"/>
      <c r="M1107" s="198"/>
      <c r="N1107" s="199"/>
      <c r="O1107" s="199"/>
      <c r="P1107" s="199"/>
      <c r="Q1107" s="199"/>
      <c r="R1107" s="199"/>
      <c r="S1107" s="199"/>
      <c r="T1107" s="20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194" t="s">
        <v>163</v>
      </c>
      <c r="AU1107" s="194" t="s">
        <v>86</v>
      </c>
      <c r="AV1107" s="14" t="s">
        <v>86</v>
      </c>
      <c r="AW1107" s="14" t="s">
        <v>32</v>
      </c>
      <c r="AX1107" s="14" t="s">
        <v>76</v>
      </c>
      <c r="AY1107" s="194" t="s">
        <v>149</v>
      </c>
    </row>
    <row r="1108" s="15" customFormat="1">
      <c r="A1108" s="15"/>
      <c r="B1108" s="201"/>
      <c r="C1108" s="15"/>
      <c r="D1108" s="186" t="s">
        <v>163</v>
      </c>
      <c r="E1108" s="202" t="s">
        <v>1</v>
      </c>
      <c r="F1108" s="203" t="s">
        <v>170</v>
      </c>
      <c r="G1108" s="15"/>
      <c r="H1108" s="204">
        <v>1</v>
      </c>
      <c r="I1108" s="205"/>
      <c r="J1108" s="15"/>
      <c r="K1108" s="15"/>
      <c r="L1108" s="201"/>
      <c r="M1108" s="206"/>
      <c r="N1108" s="207"/>
      <c r="O1108" s="207"/>
      <c r="P1108" s="207"/>
      <c r="Q1108" s="207"/>
      <c r="R1108" s="207"/>
      <c r="S1108" s="207"/>
      <c r="T1108" s="208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02" t="s">
        <v>163</v>
      </c>
      <c r="AU1108" s="202" t="s">
        <v>86</v>
      </c>
      <c r="AV1108" s="15" t="s">
        <v>150</v>
      </c>
      <c r="AW1108" s="15" t="s">
        <v>32</v>
      </c>
      <c r="AX1108" s="15" t="s">
        <v>76</v>
      </c>
      <c r="AY1108" s="202" t="s">
        <v>149</v>
      </c>
    </row>
    <row r="1109" s="16" customFormat="1">
      <c r="A1109" s="16"/>
      <c r="B1109" s="209"/>
      <c r="C1109" s="16"/>
      <c r="D1109" s="186" t="s">
        <v>163</v>
      </c>
      <c r="E1109" s="210" t="s">
        <v>1</v>
      </c>
      <c r="F1109" s="211" t="s">
        <v>171</v>
      </c>
      <c r="G1109" s="16"/>
      <c r="H1109" s="212">
        <v>1</v>
      </c>
      <c r="I1109" s="213"/>
      <c r="J1109" s="16"/>
      <c r="K1109" s="16"/>
      <c r="L1109" s="209"/>
      <c r="M1109" s="214"/>
      <c r="N1109" s="215"/>
      <c r="O1109" s="215"/>
      <c r="P1109" s="215"/>
      <c r="Q1109" s="215"/>
      <c r="R1109" s="215"/>
      <c r="S1109" s="215"/>
      <c r="T1109" s="2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T1109" s="210" t="s">
        <v>163</v>
      </c>
      <c r="AU1109" s="210" t="s">
        <v>86</v>
      </c>
      <c r="AV1109" s="16" t="s">
        <v>157</v>
      </c>
      <c r="AW1109" s="16" t="s">
        <v>32</v>
      </c>
      <c r="AX1109" s="16" t="s">
        <v>84</v>
      </c>
      <c r="AY1109" s="210" t="s">
        <v>149</v>
      </c>
    </row>
    <row r="1110" s="2" customFormat="1" ht="24.15" customHeight="1">
      <c r="A1110" s="38"/>
      <c r="B1110" s="171"/>
      <c r="C1110" s="172" t="s">
        <v>1154</v>
      </c>
      <c r="D1110" s="172" t="s">
        <v>152</v>
      </c>
      <c r="E1110" s="173" t="s">
        <v>1155</v>
      </c>
      <c r="F1110" s="174" t="s">
        <v>1156</v>
      </c>
      <c r="G1110" s="175" t="s">
        <v>155</v>
      </c>
      <c r="H1110" s="176">
        <v>1</v>
      </c>
      <c r="I1110" s="177"/>
      <c r="J1110" s="178">
        <f>ROUND(I1110*H1110,2)</f>
        <v>0</v>
      </c>
      <c r="K1110" s="174" t="s">
        <v>836</v>
      </c>
      <c r="L1110" s="39"/>
      <c r="M1110" s="179" t="s">
        <v>1</v>
      </c>
      <c r="N1110" s="180" t="s">
        <v>41</v>
      </c>
      <c r="O1110" s="77"/>
      <c r="P1110" s="181">
        <f>O1110*H1110</f>
        <v>0</v>
      </c>
      <c r="Q1110" s="181">
        <v>0</v>
      </c>
      <c r="R1110" s="181">
        <f>Q1110*H1110</f>
        <v>0</v>
      </c>
      <c r="S1110" s="181">
        <v>0</v>
      </c>
      <c r="T1110" s="182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183" t="s">
        <v>157</v>
      </c>
      <c r="AT1110" s="183" t="s">
        <v>152</v>
      </c>
      <c r="AU1110" s="183" t="s">
        <v>86</v>
      </c>
      <c r="AY1110" s="19" t="s">
        <v>149</v>
      </c>
      <c r="BE1110" s="184">
        <f>IF(N1110="základní",J1110,0)</f>
        <v>0</v>
      </c>
      <c r="BF1110" s="184">
        <f>IF(N1110="snížená",J1110,0)</f>
        <v>0</v>
      </c>
      <c r="BG1110" s="184">
        <f>IF(N1110="zákl. přenesená",J1110,0)</f>
        <v>0</v>
      </c>
      <c r="BH1110" s="184">
        <f>IF(N1110="sníž. přenesená",J1110,0)</f>
        <v>0</v>
      </c>
      <c r="BI1110" s="184">
        <f>IF(N1110="nulová",J1110,0)</f>
        <v>0</v>
      </c>
      <c r="BJ1110" s="19" t="s">
        <v>84</v>
      </c>
      <c r="BK1110" s="184">
        <f>ROUND(I1110*H1110,2)</f>
        <v>0</v>
      </c>
      <c r="BL1110" s="19" t="s">
        <v>157</v>
      </c>
      <c r="BM1110" s="183" t="s">
        <v>1157</v>
      </c>
    </row>
    <row r="1111" s="13" customFormat="1">
      <c r="A1111" s="13"/>
      <c r="B1111" s="185"/>
      <c r="C1111" s="13"/>
      <c r="D1111" s="186" t="s">
        <v>163</v>
      </c>
      <c r="E1111" s="187" t="s">
        <v>1</v>
      </c>
      <c r="F1111" s="188" t="s">
        <v>1156</v>
      </c>
      <c r="G1111" s="13"/>
      <c r="H1111" s="187" t="s">
        <v>1</v>
      </c>
      <c r="I1111" s="189"/>
      <c r="J1111" s="13"/>
      <c r="K1111" s="13"/>
      <c r="L1111" s="185"/>
      <c r="M1111" s="190"/>
      <c r="N1111" s="191"/>
      <c r="O1111" s="191"/>
      <c r="P1111" s="191"/>
      <c r="Q1111" s="191"/>
      <c r="R1111" s="191"/>
      <c r="S1111" s="191"/>
      <c r="T1111" s="19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87" t="s">
        <v>163</v>
      </c>
      <c r="AU1111" s="187" t="s">
        <v>86</v>
      </c>
      <c r="AV1111" s="13" t="s">
        <v>84</v>
      </c>
      <c r="AW1111" s="13" t="s">
        <v>32</v>
      </c>
      <c r="AX1111" s="13" t="s">
        <v>76</v>
      </c>
      <c r="AY1111" s="187" t="s">
        <v>149</v>
      </c>
    </row>
    <row r="1112" s="14" customFormat="1">
      <c r="A1112" s="14"/>
      <c r="B1112" s="193"/>
      <c r="C1112" s="14"/>
      <c r="D1112" s="186" t="s">
        <v>163</v>
      </c>
      <c r="E1112" s="194" t="s">
        <v>1</v>
      </c>
      <c r="F1112" s="195" t="s">
        <v>84</v>
      </c>
      <c r="G1112" s="14"/>
      <c r="H1112" s="196">
        <v>1</v>
      </c>
      <c r="I1112" s="197"/>
      <c r="J1112" s="14"/>
      <c r="K1112" s="14"/>
      <c r="L1112" s="193"/>
      <c r="M1112" s="198"/>
      <c r="N1112" s="199"/>
      <c r="O1112" s="199"/>
      <c r="P1112" s="199"/>
      <c r="Q1112" s="199"/>
      <c r="R1112" s="199"/>
      <c r="S1112" s="199"/>
      <c r="T1112" s="20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194" t="s">
        <v>163</v>
      </c>
      <c r="AU1112" s="194" t="s">
        <v>86</v>
      </c>
      <c r="AV1112" s="14" t="s">
        <v>86</v>
      </c>
      <c r="AW1112" s="14" t="s">
        <v>32</v>
      </c>
      <c r="AX1112" s="14" t="s">
        <v>76</v>
      </c>
      <c r="AY1112" s="194" t="s">
        <v>149</v>
      </c>
    </row>
    <row r="1113" s="15" customFormat="1">
      <c r="A1113" s="15"/>
      <c r="B1113" s="201"/>
      <c r="C1113" s="15"/>
      <c r="D1113" s="186" t="s">
        <v>163</v>
      </c>
      <c r="E1113" s="202" t="s">
        <v>1</v>
      </c>
      <c r="F1113" s="203" t="s">
        <v>170</v>
      </c>
      <c r="G1113" s="15"/>
      <c r="H1113" s="204">
        <v>1</v>
      </c>
      <c r="I1113" s="205"/>
      <c r="J1113" s="15"/>
      <c r="K1113" s="15"/>
      <c r="L1113" s="201"/>
      <c r="M1113" s="206"/>
      <c r="N1113" s="207"/>
      <c r="O1113" s="207"/>
      <c r="P1113" s="207"/>
      <c r="Q1113" s="207"/>
      <c r="R1113" s="207"/>
      <c r="S1113" s="207"/>
      <c r="T1113" s="208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02" t="s">
        <v>163</v>
      </c>
      <c r="AU1113" s="202" t="s">
        <v>86</v>
      </c>
      <c r="AV1113" s="15" t="s">
        <v>150</v>
      </c>
      <c r="AW1113" s="15" t="s">
        <v>32</v>
      </c>
      <c r="AX1113" s="15" t="s">
        <v>76</v>
      </c>
      <c r="AY1113" s="202" t="s">
        <v>149</v>
      </c>
    </row>
    <row r="1114" s="16" customFormat="1">
      <c r="A1114" s="16"/>
      <c r="B1114" s="209"/>
      <c r="C1114" s="16"/>
      <c r="D1114" s="186" t="s">
        <v>163</v>
      </c>
      <c r="E1114" s="210" t="s">
        <v>1</v>
      </c>
      <c r="F1114" s="211" t="s">
        <v>171</v>
      </c>
      <c r="G1114" s="16"/>
      <c r="H1114" s="212">
        <v>1</v>
      </c>
      <c r="I1114" s="213"/>
      <c r="J1114" s="16"/>
      <c r="K1114" s="16"/>
      <c r="L1114" s="209"/>
      <c r="M1114" s="214"/>
      <c r="N1114" s="215"/>
      <c r="O1114" s="215"/>
      <c r="P1114" s="215"/>
      <c r="Q1114" s="215"/>
      <c r="R1114" s="215"/>
      <c r="S1114" s="215"/>
      <c r="T1114" s="2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10" t="s">
        <v>163</v>
      </c>
      <c r="AU1114" s="210" t="s">
        <v>86</v>
      </c>
      <c r="AV1114" s="16" t="s">
        <v>157</v>
      </c>
      <c r="AW1114" s="16" t="s">
        <v>32</v>
      </c>
      <c r="AX1114" s="16" t="s">
        <v>84</v>
      </c>
      <c r="AY1114" s="210" t="s">
        <v>149</v>
      </c>
    </row>
    <row r="1115" s="2" customFormat="1" ht="24.15" customHeight="1">
      <c r="A1115" s="38"/>
      <c r="B1115" s="171"/>
      <c r="C1115" s="172" t="s">
        <v>1158</v>
      </c>
      <c r="D1115" s="172" t="s">
        <v>152</v>
      </c>
      <c r="E1115" s="173" t="s">
        <v>1159</v>
      </c>
      <c r="F1115" s="174" t="s">
        <v>1160</v>
      </c>
      <c r="G1115" s="175" t="s">
        <v>155</v>
      </c>
      <c r="H1115" s="176">
        <v>1</v>
      </c>
      <c r="I1115" s="177"/>
      <c r="J1115" s="178">
        <f>ROUND(I1115*H1115,2)</f>
        <v>0</v>
      </c>
      <c r="K1115" s="174" t="s">
        <v>836</v>
      </c>
      <c r="L1115" s="39"/>
      <c r="M1115" s="179" t="s">
        <v>1</v>
      </c>
      <c r="N1115" s="180" t="s">
        <v>41</v>
      </c>
      <c r="O1115" s="77"/>
      <c r="P1115" s="181">
        <f>O1115*H1115</f>
        <v>0</v>
      </c>
      <c r="Q1115" s="181">
        <v>0</v>
      </c>
      <c r="R1115" s="181">
        <f>Q1115*H1115</f>
        <v>0</v>
      </c>
      <c r="S1115" s="181">
        <v>0</v>
      </c>
      <c r="T1115" s="182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183" t="s">
        <v>157</v>
      </c>
      <c r="AT1115" s="183" t="s">
        <v>152</v>
      </c>
      <c r="AU1115" s="183" t="s">
        <v>86</v>
      </c>
      <c r="AY1115" s="19" t="s">
        <v>149</v>
      </c>
      <c r="BE1115" s="184">
        <f>IF(N1115="základní",J1115,0)</f>
        <v>0</v>
      </c>
      <c r="BF1115" s="184">
        <f>IF(N1115="snížená",J1115,0)</f>
        <v>0</v>
      </c>
      <c r="BG1115" s="184">
        <f>IF(N1115="zákl. přenesená",J1115,0)</f>
        <v>0</v>
      </c>
      <c r="BH1115" s="184">
        <f>IF(N1115="sníž. přenesená",J1115,0)</f>
        <v>0</v>
      </c>
      <c r="BI1115" s="184">
        <f>IF(N1115="nulová",J1115,0)</f>
        <v>0</v>
      </c>
      <c r="BJ1115" s="19" t="s">
        <v>84</v>
      </c>
      <c r="BK1115" s="184">
        <f>ROUND(I1115*H1115,2)</f>
        <v>0</v>
      </c>
      <c r="BL1115" s="19" t="s">
        <v>157</v>
      </c>
      <c r="BM1115" s="183" t="s">
        <v>1161</v>
      </c>
    </row>
    <row r="1116" s="13" customFormat="1">
      <c r="A1116" s="13"/>
      <c r="B1116" s="185"/>
      <c r="C1116" s="13"/>
      <c r="D1116" s="186" t="s">
        <v>163</v>
      </c>
      <c r="E1116" s="187" t="s">
        <v>1</v>
      </c>
      <c r="F1116" s="188" t="s">
        <v>1160</v>
      </c>
      <c r="G1116" s="13"/>
      <c r="H1116" s="187" t="s">
        <v>1</v>
      </c>
      <c r="I1116" s="189"/>
      <c r="J1116" s="13"/>
      <c r="K1116" s="13"/>
      <c r="L1116" s="185"/>
      <c r="M1116" s="190"/>
      <c r="N1116" s="191"/>
      <c r="O1116" s="191"/>
      <c r="P1116" s="191"/>
      <c r="Q1116" s="191"/>
      <c r="R1116" s="191"/>
      <c r="S1116" s="191"/>
      <c r="T1116" s="19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87" t="s">
        <v>163</v>
      </c>
      <c r="AU1116" s="187" t="s">
        <v>86</v>
      </c>
      <c r="AV1116" s="13" t="s">
        <v>84</v>
      </c>
      <c r="AW1116" s="13" t="s">
        <v>32</v>
      </c>
      <c r="AX1116" s="13" t="s">
        <v>76</v>
      </c>
      <c r="AY1116" s="187" t="s">
        <v>149</v>
      </c>
    </row>
    <row r="1117" s="14" customFormat="1">
      <c r="A1117" s="14"/>
      <c r="B1117" s="193"/>
      <c r="C1117" s="14"/>
      <c r="D1117" s="186" t="s">
        <v>163</v>
      </c>
      <c r="E1117" s="194" t="s">
        <v>1</v>
      </c>
      <c r="F1117" s="195" t="s">
        <v>84</v>
      </c>
      <c r="G1117" s="14"/>
      <c r="H1117" s="196">
        <v>1</v>
      </c>
      <c r="I1117" s="197"/>
      <c r="J1117" s="14"/>
      <c r="K1117" s="14"/>
      <c r="L1117" s="193"/>
      <c r="M1117" s="198"/>
      <c r="N1117" s="199"/>
      <c r="O1117" s="199"/>
      <c r="P1117" s="199"/>
      <c r="Q1117" s="199"/>
      <c r="R1117" s="199"/>
      <c r="S1117" s="199"/>
      <c r="T1117" s="20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194" t="s">
        <v>163</v>
      </c>
      <c r="AU1117" s="194" t="s">
        <v>86</v>
      </c>
      <c r="AV1117" s="14" t="s">
        <v>86</v>
      </c>
      <c r="AW1117" s="14" t="s">
        <v>32</v>
      </c>
      <c r="AX1117" s="14" t="s">
        <v>76</v>
      </c>
      <c r="AY1117" s="194" t="s">
        <v>149</v>
      </c>
    </row>
    <row r="1118" s="15" customFormat="1">
      <c r="A1118" s="15"/>
      <c r="B1118" s="201"/>
      <c r="C1118" s="15"/>
      <c r="D1118" s="186" t="s">
        <v>163</v>
      </c>
      <c r="E1118" s="202" t="s">
        <v>1</v>
      </c>
      <c r="F1118" s="203" t="s">
        <v>170</v>
      </c>
      <c r="G1118" s="15"/>
      <c r="H1118" s="204">
        <v>1</v>
      </c>
      <c r="I1118" s="205"/>
      <c r="J1118" s="15"/>
      <c r="K1118" s="15"/>
      <c r="L1118" s="201"/>
      <c r="M1118" s="206"/>
      <c r="N1118" s="207"/>
      <c r="O1118" s="207"/>
      <c r="P1118" s="207"/>
      <c r="Q1118" s="207"/>
      <c r="R1118" s="207"/>
      <c r="S1118" s="207"/>
      <c r="T1118" s="208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02" t="s">
        <v>163</v>
      </c>
      <c r="AU1118" s="202" t="s">
        <v>86</v>
      </c>
      <c r="AV1118" s="15" t="s">
        <v>150</v>
      </c>
      <c r="AW1118" s="15" t="s">
        <v>32</v>
      </c>
      <c r="AX1118" s="15" t="s">
        <v>76</v>
      </c>
      <c r="AY1118" s="202" t="s">
        <v>149</v>
      </c>
    </row>
    <row r="1119" s="16" customFormat="1">
      <c r="A1119" s="16"/>
      <c r="B1119" s="209"/>
      <c r="C1119" s="16"/>
      <c r="D1119" s="186" t="s">
        <v>163</v>
      </c>
      <c r="E1119" s="210" t="s">
        <v>1</v>
      </c>
      <c r="F1119" s="211" t="s">
        <v>171</v>
      </c>
      <c r="G1119" s="16"/>
      <c r="H1119" s="212">
        <v>1</v>
      </c>
      <c r="I1119" s="213"/>
      <c r="J1119" s="16"/>
      <c r="K1119" s="16"/>
      <c r="L1119" s="209"/>
      <c r="M1119" s="214"/>
      <c r="N1119" s="215"/>
      <c r="O1119" s="215"/>
      <c r="P1119" s="215"/>
      <c r="Q1119" s="215"/>
      <c r="R1119" s="215"/>
      <c r="S1119" s="215"/>
      <c r="T1119" s="2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10" t="s">
        <v>163</v>
      </c>
      <c r="AU1119" s="210" t="s">
        <v>86</v>
      </c>
      <c r="AV1119" s="16" t="s">
        <v>157</v>
      </c>
      <c r="AW1119" s="16" t="s">
        <v>32</v>
      </c>
      <c r="AX1119" s="16" t="s">
        <v>84</v>
      </c>
      <c r="AY1119" s="210" t="s">
        <v>149</v>
      </c>
    </row>
    <row r="1120" s="2" customFormat="1" ht="24.15" customHeight="1">
      <c r="A1120" s="38"/>
      <c r="B1120" s="171"/>
      <c r="C1120" s="172" t="s">
        <v>1162</v>
      </c>
      <c r="D1120" s="172" t="s">
        <v>152</v>
      </c>
      <c r="E1120" s="173" t="s">
        <v>1163</v>
      </c>
      <c r="F1120" s="174" t="s">
        <v>1164</v>
      </c>
      <c r="G1120" s="175" t="s">
        <v>155</v>
      </c>
      <c r="H1120" s="176">
        <v>41</v>
      </c>
      <c r="I1120" s="177"/>
      <c r="J1120" s="178">
        <f>ROUND(I1120*H1120,2)</f>
        <v>0</v>
      </c>
      <c r="K1120" s="174" t="s">
        <v>836</v>
      </c>
      <c r="L1120" s="39"/>
      <c r="M1120" s="179" t="s">
        <v>1</v>
      </c>
      <c r="N1120" s="180" t="s">
        <v>41</v>
      </c>
      <c r="O1120" s="77"/>
      <c r="P1120" s="181">
        <f>O1120*H1120</f>
        <v>0</v>
      </c>
      <c r="Q1120" s="181">
        <v>0</v>
      </c>
      <c r="R1120" s="181">
        <f>Q1120*H1120</f>
        <v>0</v>
      </c>
      <c r="S1120" s="181">
        <v>0</v>
      </c>
      <c r="T1120" s="18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83" t="s">
        <v>157</v>
      </c>
      <c r="AT1120" s="183" t="s">
        <v>152</v>
      </c>
      <c r="AU1120" s="183" t="s">
        <v>86</v>
      </c>
      <c r="AY1120" s="19" t="s">
        <v>149</v>
      </c>
      <c r="BE1120" s="184">
        <f>IF(N1120="základní",J1120,0)</f>
        <v>0</v>
      </c>
      <c r="BF1120" s="184">
        <f>IF(N1120="snížená",J1120,0)</f>
        <v>0</v>
      </c>
      <c r="BG1120" s="184">
        <f>IF(N1120="zákl. přenesená",J1120,0)</f>
        <v>0</v>
      </c>
      <c r="BH1120" s="184">
        <f>IF(N1120="sníž. přenesená",J1120,0)</f>
        <v>0</v>
      </c>
      <c r="BI1120" s="184">
        <f>IF(N1120="nulová",J1120,0)</f>
        <v>0</v>
      </c>
      <c r="BJ1120" s="19" t="s">
        <v>84</v>
      </c>
      <c r="BK1120" s="184">
        <f>ROUND(I1120*H1120,2)</f>
        <v>0</v>
      </c>
      <c r="BL1120" s="19" t="s">
        <v>157</v>
      </c>
      <c r="BM1120" s="183" t="s">
        <v>1165</v>
      </c>
    </row>
    <row r="1121" s="13" customFormat="1">
      <c r="A1121" s="13"/>
      <c r="B1121" s="185"/>
      <c r="C1121" s="13"/>
      <c r="D1121" s="186" t="s">
        <v>163</v>
      </c>
      <c r="E1121" s="187" t="s">
        <v>1</v>
      </c>
      <c r="F1121" s="188" t="s">
        <v>1164</v>
      </c>
      <c r="G1121" s="13"/>
      <c r="H1121" s="187" t="s">
        <v>1</v>
      </c>
      <c r="I1121" s="189"/>
      <c r="J1121" s="13"/>
      <c r="K1121" s="13"/>
      <c r="L1121" s="185"/>
      <c r="M1121" s="190"/>
      <c r="N1121" s="191"/>
      <c r="O1121" s="191"/>
      <c r="P1121" s="191"/>
      <c r="Q1121" s="191"/>
      <c r="R1121" s="191"/>
      <c r="S1121" s="191"/>
      <c r="T1121" s="19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187" t="s">
        <v>163</v>
      </c>
      <c r="AU1121" s="187" t="s">
        <v>86</v>
      </c>
      <c r="AV1121" s="13" t="s">
        <v>84</v>
      </c>
      <c r="AW1121" s="13" t="s">
        <v>32</v>
      </c>
      <c r="AX1121" s="13" t="s">
        <v>76</v>
      </c>
      <c r="AY1121" s="187" t="s">
        <v>149</v>
      </c>
    </row>
    <row r="1122" s="14" customFormat="1">
      <c r="A1122" s="14"/>
      <c r="B1122" s="193"/>
      <c r="C1122" s="14"/>
      <c r="D1122" s="186" t="s">
        <v>163</v>
      </c>
      <c r="E1122" s="194" t="s">
        <v>1</v>
      </c>
      <c r="F1122" s="195" t="s">
        <v>462</v>
      </c>
      <c r="G1122" s="14"/>
      <c r="H1122" s="196">
        <v>41</v>
      </c>
      <c r="I1122" s="197"/>
      <c r="J1122" s="14"/>
      <c r="K1122" s="14"/>
      <c r="L1122" s="193"/>
      <c r="M1122" s="198"/>
      <c r="N1122" s="199"/>
      <c r="O1122" s="199"/>
      <c r="P1122" s="199"/>
      <c r="Q1122" s="199"/>
      <c r="R1122" s="199"/>
      <c r="S1122" s="199"/>
      <c r="T1122" s="20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194" t="s">
        <v>163</v>
      </c>
      <c r="AU1122" s="194" t="s">
        <v>86</v>
      </c>
      <c r="AV1122" s="14" t="s">
        <v>86</v>
      </c>
      <c r="AW1122" s="14" t="s">
        <v>32</v>
      </c>
      <c r="AX1122" s="14" t="s">
        <v>76</v>
      </c>
      <c r="AY1122" s="194" t="s">
        <v>149</v>
      </c>
    </row>
    <row r="1123" s="15" customFormat="1">
      <c r="A1123" s="15"/>
      <c r="B1123" s="201"/>
      <c r="C1123" s="15"/>
      <c r="D1123" s="186" t="s">
        <v>163</v>
      </c>
      <c r="E1123" s="202" t="s">
        <v>1</v>
      </c>
      <c r="F1123" s="203" t="s">
        <v>170</v>
      </c>
      <c r="G1123" s="15"/>
      <c r="H1123" s="204">
        <v>41</v>
      </c>
      <c r="I1123" s="205"/>
      <c r="J1123" s="15"/>
      <c r="K1123" s="15"/>
      <c r="L1123" s="201"/>
      <c r="M1123" s="206"/>
      <c r="N1123" s="207"/>
      <c r="O1123" s="207"/>
      <c r="P1123" s="207"/>
      <c r="Q1123" s="207"/>
      <c r="R1123" s="207"/>
      <c r="S1123" s="207"/>
      <c r="T1123" s="208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02" t="s">
        <v>163</v>
      </c>
      <c r="AU1123" s="202" t="s">
        <v>86</v>
      </c>
      <c r="AV1123" s="15" t="s">
        <v>150</v>
      </c>
      <c r="AW1123" s="15" t="s">
        <v>32</v>
      </c>
      <c r="AX1123" s="15" t="s">
        <v>76</v>
      </c>
      <c r="AY1123" s="202" t="s">
        <v>149</v>
      </c>
    </row>
    <row r="1124" s="16" customFormat="1">
      <c r="A1124" s="16"/>
      <c r="B1124" s="209"/>
      <c r="C1124" s="16"/>
      <c r="D1124" s="186" t="s">
        <v>163</v>
      </c>
      <c r="E1124" s="210" t="s">
        <v>1</v>
      </c>
      <c r="F1124" s="211" t="s">
        <v>171</v>
      </c>
      <c r="G1124" s="16"/>
      <c r="H1124" s="212">
        <v>41</v>
      </c>
      <c r="I1124" s="213"/>
      <c r="J1124" s="16"/>
      <c r="K1124" s="16"/>
      <c r="L1124" s="209"/>
      <c r="M1124" s="214"/>
      <c r="N1124" s="215"/>
      <c r="O1124" s="215"/>
      <c r="P1124" s="215"/>
      <c r="Q1124" s="215"/>
      <c r="R1124" s="215"/>
      <c r="S1124" s="215"/>
      <c r="T1124" s="2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10" t="s">
        <v>163</v>
      </c>
      <c r="AU1124" s="210" t="s">
        <v>86</v>
      </c>
      <c r="AV1124" s="16" t="s">
        <v>157</v>
      </c>
      <c r="AW1124" s="16" t="s">
        <v>32</v>
      </c>
      <c r="AX1124" s="16" t="s">
        <v>84</v>
      </c>
      <c r="AY1124" s="210" t="s">
        <v>149</v>
      </c>
    </row>
    <row r="1125" s="2" customFormat="1" ht="24.15" customHeight="1">
      <c r="A1125" s="38"/>
      <c r="B1125" s="171"/>
      <c r="C1125" s="172" t="s">
        <v>1166</v>
      </c>
      <c r="D1125" s="172" t="s">
        <v>152</v>
      </c>
      <c r="E1125" s="173" t="s">
        <v>1167</v>
      </c>
      <c r="F1125" s="174" t="s">
        <v>1168</v>
      </c>
      <c r="G1125" s="175" t="s">
        <v>192</v>
      </c>
      <c r="H1125" s="176">
        <v>3.2559999999999998</v>
      </c>
      <c r="I1125" s="177"/>
      <c r="J1125" s="178">
        <f>ROUND(I1125*H1125,2)</f>
        <v>0</v>
      </c>
      <c r="K1125" s="174" t="s">
        <v>156</v>
      </c>
      <c r="L1125" s="39"/>
      <c r="M1125" s="179" t="s">
        <v>1</v>
      </c>
      <c r="N1125" s="180" t="s">
        <v>41</v>
      </c>
      <c r="O1125" s="77"/>
      <c r="P1125" s="181">
        <f>O1125*H1125</f>
        <v>0</v>
      </c>
      <c r="Q1125" s="181">
        <v>0</v>
      </c>
      <c r="R1125" s="181">
        <f>Q1125*H1125</f>
        <v>0</v>
      </c>
      <c r="S1125" s="181">
        <v>0</v>
      </c>
      <c r="T1125" s="182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183" t="s">
        <v>280</v>
      </c>
      <c r="AT1125" s="183" t="s">
        <v>152</v>
      </c>
      <c r="AU1125" s="183" t="s">
        <v>86</v>
      </c>
      <c r="AY1125" s="19" t="s">
        <v>149</v>
      </c>
      <c r="BE1125" s="184">
        <f>IF(N1125="základní",J1125,0)</f>
        <v>0</v>
      </c>
      <c r="BF1125" s="184">
        <f>IF(N1125="snížená",J1125,0)</f>
        <v>0</v>
      </c>
      <c r="BG1125" s="184">
        <f>IF(N1125="zákl. přenesená",J1125,0)</f>
        <v>0</v>
      </c>
      <c r="BH1125" s="184">
        <f>IF(N1125="sníž. přenesená",J1125,0)</f>
        <v>0</v>
      </c>
      <c r="BI1125" s="184">
        <f>IF(N1125="nulová",J1125,0)</f>
        <v>0</v>
      </c>
      <c r="BJ1125" s="19" t="s">
        <v>84</v>
      </c>
      <c r="BK1125" s="184">
        <f>ROUND(I1125*H1125,2)</f>
        <v>0</v>
      </c>
      <c r="BL1125" s="19" t="s">
        <v>280</v>
      </c>
      <c r="BM1125" s="183" t="s">
        <v>1169</v>
      </c>
    </row>
    <row r="1126" s="12" customFormat="1" ht="22.8" customHeight="1">
      <c r="A1126" s="12"/>
      <c r="B1126" s="158"/>
      <c r="C1126" s="12"/>
      <c r="D1126" s="159" t="s">
        <v>75</v>
      </c>
      <c r="E1126" s="169" t="s">
        <v>1170</v>
      </c>
      <c r="F1126" s="169" t="s">
        <v>1171</v>
      </c>
      <c r="G1126" s="12"/>
      <c r="H1126" s="12"/>
      <c r="I1126" s="161"/>
      <c r="J1126" s="170">
        <f>BK1126</f>
        <v>0</v>
      </c>
      <c r="K1126" s="12"/>
      <c r="L1126" s="158"/>
      <c r="M1126" s="163"/>
      <c r="N1126" s="164"/>
      <c r="O1126" s="164"/>
      <c r="P1126" s="165">
        <f>SUM(P1127:P1165)</f>
        <v>0</v>
      </c>
      <c r="Q1126" s="164"/>
      <c r="R1126" s="165">
        <f>SUM(R1127:R1165)</f>
        <v>0.0071600000000000006</v>
      </c>
      <c r="S1126" s="164"/>
      <c r="T1126" s="166">
        <f>SUM(T1127:T1165)</f>
        <v>4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159" t="s">
        <v>86</v>
      </c>
      <c r="AT1126" s="167" t="s">
        <v>75</v>
      </c>
      <c r="AU1126" s="167" t="s">
        <v>84</v>
      </c>
      <c r="AY1126" s="159" t="s">
        <v>149</v>
      </c>
      <c r="BK1126" s="168">
        <f>SUM(BK1127:BK1165)</f>
        <v>0</v>
      </c>
    </row>
    <row r="1127" s="2" customFormat="1" ht="24.15" customHeight="1">
      <c r="A1127" s="38"/>
      <c r="B1127" s="171"/>
      <c r="C1127" s="172" t="s">
        <v>1172</v>
      </c>
      <c r="D1127" s="172" t="s">
        <v>152</v>
      </c>
      <c r="E1127" s="173" t="s">
        <v>1173</v>
      </c>
      <c r="F1127" s="174" t="s">
        <v>1174</v>
      </c>
      <c r="G1127" s="175" t="s">
        <v>205</v>
      </c>
      <c r="H1127" s="176">
        <v>2</v>
      </c>
      <c r="I1127" s="177"/>
      <c r="J1127" s="178">
        <f>ROUND(I1127*H1127,2)</f>
        <v>0</v>
      </c>
      <c r="K1127" s="174" t="s">
        <v>156</v>
      </c>
      <c r="L1127" s="39"/>
      <c r="M1127" s="179" t="s">
        <v>1</v>
      </c>
      <c r="N1127" s="180" t="s">
        <v>41</v>
      </c>
      <c r="O1127" s="77"/>
      <c r="P1127" s="181">
        <f>O1127*H1127</f>
        <v>0</v>
      </c>
      <c r="Q1127" s="181">
        <v>0.00018000000000000001</v>
      </c>
      <c r="R1127" s="181">
        <f>Q1127*H1127</f>
        <v>0.00036000000000000002</v>
      </c>
      <c r="S1127" s="181">
        <v>0</v>
      </c>
      <c r="T1127" s="182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183" t="s">
        <v>280</v>
      </c>
      <c r="AT1127" s="183" t="s">
        <v>152</v>
      </c>
      <c r="AU1127" s="183" t="s">
        <v>86</v>
      </c>
      <c r="AY1127" s="19" t="s">
        <v>149</v>
      </c>
      <c r="BE1127" s="184">
        <f>IF(N1127="základní",J1127,0)</f>
        <v>0</v>
      </c>
      <c r="BF1127" s="184">
        <f>IF(N1127="snížená",J1127,0)</f>
        <v>0</v>
      </c>
      <c r="BG1127" s="184">
        <f>IF(N1127="zákl. přenesená",J1127,0)</f>
        <v>0</v>
      </c>
      <c r="BH1127" s="184">
        <f>IF(N1127="sníž. přenesená",J1127,0)</f>
        <v>0</v>
      </c>
      <c r="BI1127" s="184">
        <f>IF(N1127="nulová",J1127,0)</f>
        <v>0</v>
      </c>
      <c r="BJ1127" s="19" t="s">
        <v>84</v>
      </c>
      <c r="BK1127" s="184">
        <f>ROUND(I1127*H1127,2)</f>
        <v>0</v>
      </c>
      <c r="BL1127" s="19" t="s">
        <v>280</v>
      </c>
      <c r="BM1127" s="183" t="s">
        <v>1175</v>
      </c>
    </row>
    <row r="1128" s="13" customFormat="1">
      <c r="A1128" s="13"/>
      <c r="B1128" s="185"/>
      <c r="C1128" s="13"/>
      <c r="D1128" s="186" t="s">
        <v>163</v>
      </c>
      <c r="E1128" s="187" t="s">
        <v>1</v>
      </c>
      <c r="F1128" s="188" t="s">
        <v>1176</v>
      </c>
      <c r="G1128" s="13"/>
      <c r="H1128" s="187" t="s">
        <v>1</v>
      </c>
      <c r="I1128" s="189"/>
      <c r="J1128" s="13"/>
      <c r="K1128" s="13"/>
      <c r="L1128" s="185"/>
      <c r="M1128" s="190"/>
      <c r="N1128" s="191"/>
      <c r="O1128" s="191"/>
      <c r="P1128" s="191"/>
      <c r="Q1128" s="191"/>
      <c r="R1128" s="191"/>
      <c r="S1128" s="191"/>
      <c r="T1128" s="19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87" t="s">
        <v>163</v>
      </c>
      <c r="AU1128" s="187" t="s">
        <v>86</v>
      </c>
      <c r="AV1128" s="13" t="s">
        <v>84</v>
      </c>
      <c r="AW1128" s="13" t="s">
        <v>32</v>
      </c>
      <c r="AX1128" s="13" t="s">
        <v>76</v>
      </c>
      <c r="AY1128" s="187" t="s">
        <v>149</v>
      </c>
    </row>
    <row r="1129" s="14" customFormat="1">
      <c r="A1129" s="14"/>
      <c r="B1129" s="193"/>
      <c r="C1129" s="14"/>
      <c r="D1129" s="186" t="s">
        <v>163</v>
      </c>
      <c r="E1129" s="194" t="s">
        <v>1</v>
      </c>
      <c r="F1129" s="195" t="s">
        <v>84</v>
      </c>
      <c r="G1129" s="14"/>
      <c r="H1129" s="196">
        <v>1</v>
      </c>
      <c r="I1129" s="197"/>
      <c r="J1129" s="14"/>
      <c r="K1129" s="14"/>
      <c r="L1129" s="193"/>
      <c r="M1129" s="198"/>
      <c r="N1129" s="199"/>
      <c r="O1129" s="199"/>
      <c r="P1129" s="199"/>
      <c r="Q1129" s="199"/>
      <c r="R1129" s="199"/>
      <c r="S1129" s="199"/>
      <c r="T1129" s="200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194" t="s">
        <v>163</v>
      </c>
      <c r="AU1129" s="194" t="s">
        <v>86</v>
      </c>
      <c r="AV1129" s="14" t="s">
        <v>86</v>
      </c>
      <c r="AW1129" s="14" t="s">
        <v>32</v>
      </c>
      <c r="AX1129" s="14" t="s">
        <v>76</v>
      </c>
      <c r="AY1129" s="194" t="s">
        <v>149</v>
      </c>
    </row>
    <row r="1130" s="13" customFormat="1">
      <c r="A1130" s="13"/>
      <c r="B1130" s="185"/>
      <c r="C1130" s="13"/>
      <c r="D1130" s="186" t="s">
        <v>163</v>
      </c>
      <c r="E1130" s="187" t="s">
        <v>1</v>
      </c>
      <c r="F1130" s="188" t="s">
        <v>1177</v>
      </c>
      <c r="G1130" s="13"/>
      <c r="H1130" s="187" t="s">
        <v>1</v>
      </c>
      <c r="I1130" s="189"/>
      <c r="J1130" s="13"/>
      <c r="K1130" s="13"/>
      <c r="L1130" s="185"/>
      <c r="M1130" s="190"/>
      <c r="N1130" s="191"/>
      <c r="O1130" s="191"/>
      <c r="P1130" s="191"/>
      <c r="Q1130" s="191"/>
      <c r="R1130" s="191"/>
      <c r="S1130" s="191"/>
      <c r="T1130" s="19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87" t="s">
        <v>163</v>
      </c>
      <c r="AU1130" s="187" t="s">
        <v>86</v>
      </c>
      <c r="AV1130" s="13" t="s">
        <v>84</v>
      </c>
      <c r="AW1130" s="13" t="s">
        <v>32</v>
      </c>
      <c r="AX1130" s="13" t="s">
        <v>76</v>
      </c>
      <c r="AY1130" s="187" t="s">
        <v>149</v>
      </c>
    </row>
    <row r="1131" s="14" customFormat="1">
      <c r="A1131" s="14"/>
      <c r="B1131" s="193"/>
      <c r="C1131" s="14"/>
      <c r="D1131" s="186" t="s">
        <v>163</v>
      </c>
      <c r="E1131" s="194" t="s">
        <v>1</v>
      </c>
      <c r="F1131" s="195" t="s">
        <v>84</v>
      </c>
      <c r="G1131" s="14"/>
      <c r="H1131" s="196">
        <v>1</v>
      </c>
      <c r="I1131" s="197"/>
      <c r="J1131" s="14"/>
      <c r="K1131" s="14"/>
      <c r="L1131" s="193"/>
      <c r="M1131" s="198"/>
      <c r="N1131" s="199"/>
      <c r="O1131" s="199"/>
      <c r="P1131" s="199"/>
      <c r="Q1131" s="199"/>
      <c r="R1131" s="199"/>
      <c r="S1131" s="199"/>
      <c r="T1131" s="20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194" t="s">
        <v>163</v>
      </c>
      <c r="AU1131" s="194" t="s">
        <v>86</v>
      </c>
      <c r="AV1131" s="14" t="s">
        <v>86</v>
      </c>
      <c r="AW1131" s="14" t="s">
        <v>32</v>
      </c>
      <c r="AX1131" s="14" t="s">
        <v>76</v>
      </c>
      <c r="AY1131" s="194" t="s">
        <v>149</v>
      </c>
    </row>
    <row r="1132" s="15" customFormat="1">
      <c r="A1132" s="15"/>
      <c r="B1132" s="201"/>
      <c r="C1132" s="15"/>
      <c r="D1132" s="186" t="s">
        <v>163</v>
      </c>
      <c r="E1132" s="202" t="s">
        <v>1</v>
      </c>
      <c r="F1132" s="203" t="s">
        <v>170</v>
      </c>
      <c r="G1132" s="15"/>
      <c r="H1132" s="204">
        <v>2</v>
      </c>
      <c r="I1132" s="205"/>
      <c r="J1132" s="15"/>
      <c r="K1132" s="15"/>
      <c r="L1132" s="201"/>
      <c r="M1132" s="206"/>
      <c r="N1132" s="207"/>
      <c r="O1132" s="207"/>
      <c r="P1132" s="207"/>
      <c r="Q1132" s="207"/>
      <c r="R1132" s="207"/>
      <c r="S1132" s="207"/>
      <c r="T1132" s="208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02" t="s">
        <v>163</v>
      </c>
      <c r="AU1132" s="202" t="s">
        <v>86</v>
      </c>
      <c r="AV1132" s="15" t="s">
        <v>150</v>
      </c>
      <c r="AW1132" s="15" t="s">
        <v>32</v>
      </c>
      <c r="AX1132" s="15" t="s">
        <v>76</v>
      </c>
      <c r="AY1132" s="202" t="s">
        <v>149</v>
      </c>
    </row>
    <row r="1133" s="16" customFormat="1">
      <c r="A1133" s="16"/>
      <c r="B1133" s="209"/>
      <c r="C1133" s="16"/>
      <c r="D1133" s="186" t="s">
        <v>163</v>
      </c>
      <c r="E1133" s="210" t="s">
        <v>1</v>
      </c>
      <c r="F1133" s="211" t="s">
        <v>171</v>
      </c>
      <c r="G1133" s="16"/>
      <c r="H1133" s="212">
        <v>2</v>
      </c>
      <c r="I1133" s="213"/>
      <c r="J1133" s="16"/>
      <c r="K1133" s="16"/>
      <c r="L1133" s="209"/>
      <c r="M1133" s="214"/>
      <c r="N1133" s="215"/>
      <c r="O1133" s="215"/>
      <c r="P1133" s="215"/>
      <c r="Q1133" s="215"/>
      <c r="R1133" s="215"/>
      <c r="S1133" s="215"/>
      <c r="T1133" s="2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10" t="s">
        <v>163</v>
      </c>
      <c r="AU1133" s="210" t="s">
        <v>86</v>
      </c>
      <c r="AV1133" s="16" t="s">
        <v>157</v>
      </c>
      <c r="AW1133" s="16" t="s">
        <v>32</v>
      </c>
      <c r="AX1133" s="16" t="s">
        <v>84</v>
      </c>
      <c r="AY1133" s="210" t="s">
        <v>149</v>
      </c>
    </row>
    <row r="1134" s="2" customFormat="1" ht="21.75" customHeight="1">
      <c r="A1134" s="38"/>
      <c r="B1134" s="171"/>
      <c r="C1134" s="217" t="s">
        <v>1178</v>
      </c>
      <c r="D1134" s="217" t="s">
        <v>273</v>
      </c>
      <c r="E1134" s="218" t="s">
        <v>1179</v>
      </c>
      <c r="F1134" s="219" t="s">
        <v>1180</v>
      </c>
      <c r="G1134" s="220" t="s">
        <v>155</v>
      </c>
      <c r="H1134" s="221">
        <v>1</v>
      </c>
      <c r="I1134" s="222"/>
      <c r="J1134" s="223">
        <f>ROUND(I1134*H1134,2)</f>
        <v>0</v>
      </c>
      <c r="K1134" s="219" t="s">
        <v>156</v>
      </c>
      <c r="L1134" s="224"/>
      <c r="M1134" s="225" t="s">
        <v>1</v>
      </c>
      <c r="N1134" s="226" t="s">
        <v>41</v>
      </c>
      <c r="O1134" s="77"/>
      <c r="P1134" s="181">
        <f>O1134*H1134</f>
        <v>0</v>
      </c>
      <c r="Q1134" s="181">
        <v>0.0032000000000000002</v>
      </c>
      <c r="R1134" s="181">
        <f>Q1134*H1134</f>
        <v>0.0032000000000000002</v>
      </c>
      <c r="S1134" s="181">
        <v>0</v>
      </c>
      <c r="T1134" s="182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183" t="s">
        <v>382</v>
      </c>
      <c r="AT1134" s="183" t="s">
        <v>273</v>
      </c>
      <c r="AU1134" s="183" t="s">
        <v>86</v>
      </c>
      <c r="AY1134" s="19" t="s">
        <v>149</v>
      </c>
      <c r="BE1134" s="184">
        <f>IF(N1134="základní",J1134,0)</f>
        <v>0</v>
      </c>
      <c r="BF1134" s="184">
        <f>IF(N1134="snížená",J1134,0)</f>
        <v>0</v>
      </c>
      <c r="BG1134" s="184">
        <f>IF(N1134="zákl. přenesená",J1134,0)</f>
        <v>0</v>
      </c>
      <c r="BH1134" s="184">
        <f>IF(N1134="sníž. přenesená",J1134,0)</f>
        <v>0</v>
      </c>
      <c r="BI1134" s="184">
        <f>IF(N1134="nulová",J1134,0)</f>
        <v>0</v>
      </c>
      <c r="BJ1134" s="19" t="s">
        <v>84</v>
      </c>
      <c r="BK1134" s="184">
        <f>ROUND(I1134*H1134,2)</f>
        <v>0</v>
      </c>
      <c r="BL1134" s="19" t="s">
        <v>280</v>
      </c>
      <c r="BM1134" s="183" t="s">
        <v>1181</v>
      </c>
    </row>
    <row r="1135" s="2" customFormat="1" ht="24.15" customHeight="1">
      <c r="A1135" s="38"/>
      <c r="B1135" s="171"/>
      <c r="C1135" s="217" t="s">
        <v>1182</v>
      </c>
      <c r="D1135" s="217" t="s">
        <v>273</v>
      </c>
      <c r="E1135" s="218" t="s">
        <v>1183</v>
      </c>
      <c r="F1135" s="219" t="s">
        <v>1184</v>
      </c>
      <c r="G1135" s="220" t="s">
        <v>155</v>
      </c>
      <c r="H1135" s="221">
        <v>1</v>
      </c>
      <c r="I1135" s="222"/>
      <c r="J1135" s="223">
        <f>ROUND(I1135*H1135,2)</f>
        <v>0</v>
      </c>
      <c r="K1135" s="219" t="s">
        <v>156</v>
      </c>
      <c r="L1135" s="224"/>
      <c r="M1135" s="225" t="s">
        <v>1</v>
      </c>
      <c r="N1135" s="226" t="s">
        <v>41</v>
      </c>
      <c r="O1135" s="77"/>
      <c r="P1135" s="181">
        <f>O1135*H1135</f>
        <v>0</v>
      </c>
      <c r="Q1135" s="181">
        <v>0.0035999999999999999</v>
      </c>
      <c r="R1135" s="181">
        <f>Q1135*H1135</f>
        <v>0.0035999999999999999</v>
      </c>
      <c r="S1135" s="181">
        <v>0</v>
      </c>
      <c r="T1135" s="182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183" t="s">
        <v>382</v>
      </c>
      <c r="AT1135" s="183" t="s">
        <v>273</v>
      </c>
      <c r="AU1135" s="183" t="s">
        <v>86</v>
      </c>
      <c r="AY1135" s="19" t="s">
        <v>149</v>
      </c>
      <c r="BE1135" s="184">
        <f>IF(N1135="základní",J1135,0)</f>
        <v>0</v>
      </c>
      <c r="BF1135" s="184">
        <f>IF(N1135="snížená",J1135,0)</f>
        <v>0</v>
      </c>
      <c r="BG1135" s="184">
        <f>IF(N1135="zákl. přenesená",J1135,0)</f>
        <v>0</v>
      </c>
      <c r="BH1135" s="184">
        <f>IF(N1135="sníž. přenesená",J1135,0)</f>
        <v>0</v>
      </c>
      <c r="BI1135" s="184">
        <f>IF(N1135="nulová",J1135,0)</f>
        <v>0</v>
      </c>
      <c r="BJ1135" s="19" t="s">
        <v>84</v>
      </c>
      <c r="BK1135" s="184">
        <f>ROUND(I1135*H1135,2)</f>
        <v>0</v>
      </c>
      <c r="BL1135" s="19" t="s">
        <v>280</v>
      </c>
      <c r="BM1135" s="183" t="s">
        <v>1185</v>
      </c>
    </row>
    <row r="1136" s="2" customFormat="1" ht="24.15" customHeight="1">
      <c r="A1136" s="38"/>
      <c r="B1136" s="171"/>
      <c r="C1136" s="172" t="s">
        <v>1186</v>
      </c>
      <c r="D1136" s="172" t="s">
        <v>152</v>
      </c>
      <c r="E1136" s="173" t="s">
        <v>1187</v>
      </c>
      <c r="F1136" s="174" t="s">
        <v>1188</v>
      </c>
      <c r="G1136" s="175" t="s">
        <v>299</v>
      </c>
      <c r="H1136" s="176">
        <v>4000</v>
      </c>
      <c r="I1136" s="177"/>
      <c r="J1136" s="178">
        <f>ROUND(I1136*H1136,2)</f>
        <v>0</v>
      </c>
      <c r="K1136" s="174" t="s">
        <v>156</v>
      </c>
      <c r="L1136" s="39"/>
      <c r="M1136" s="179" t="s">
        <v>1</v>
      </c>
      <c r="N1136" s="180" t="s">
        <v>41</v>
      </c>
      <c r="O1136" s="77"/>
      <c r="P1136" s="181">
        <f>O1136*H1136</f>
        <v>0</v>
      </c>
      <c r="Q1136" s="181">
        <v>0</v>
      </c>
      <c r="R1136" s="181">
        <f>Q1136*H1136</f>
        <v>0</v>
      </c>
      <c r="S1136" s="181">
        <v>0.001</v>
      </c>
      <c r="T1136" s="182">
        <f>S1136*H1136</f>
        <v>4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183" t="s">
        <v>280</v>
      </c>
      <c r="AT1136" s="183" t="s">
        <v>152</v>
      </c>
      <c r="AU1136" s="183" t="s">
        <v>86</v>
      </c>
      <c r="AY1136" s="19" t="s">
        <v>149</v>
      </c>
      <c r="BE1136" s="184">
        <f>IF(N1136="základní",J1136,0)</f>
        <v>0</v>
      </c>
      <c r="BF1136" s="184">
        <f>IF(N1136="snížená",J1136,0)</f>
        <v>0</v>
      </c>
      <c r="BG1136" s="184">
        <f>IF(N1136="zákl. přenesená",J1136,0)</f>
        <v>0</v>
      </c>
      <c r="BH1136" s="184">
        <f>IF(N1136="sníž. přenesená",J1136,0)</f>
        <v>0</v>
      </c>
      <c r="BI1136" s="184">
        <f>IF(N1136="nulová",J1136,0)</f>
        <v>0</v>
      </c>
      <c r="BJ1136" s="19" t="s">
        <v>84</v>
      </c>
      <c r="BK1136" s="184">
        <f>ROUND(I1136*H1136,2)</f>
        <v>0</v>
      </c>
      <c r="BL1136" s="19" t="s">
        <v>280</v>
      </c>
      <c r="BM1136" s="183" t="s">
        <v>1189</v>
      </c>
    </row>
    <row r="1137" s="13" customFormat="1">
      <c r="A1137" s="13"/>
      <c r="B1137" s="185"/>
      <c r="C1137" s="13"/>
      <c r="D1137" s="186" t="s">
        <v>163</v>
      </c>
      <c r="E1137" s="187" t="s">
        <v>1</v>
      </c>
      <c r="F1137" s="188" t="s">
        <v>1190</v>
      </c>
      <c r="G1137" s="13"/>
      <c r="H1137" s="187" t="s">
        <v>1</v>
      </c>
      <c r="I1137" s="189"/>
      <c r="J1137" s="13"/>
      <c r="K1137" s="13"/>
      <c r="L1137" s="185"/>
      <c r="M1137" s="190"/>
      <c r="N1137" s="191"/>
      <c r="O1137" s="191"/>
      <c r="P1137" s="191"/>
      <c r="Q1137" s="191"/>
      <c r="R1137" s="191"/>
      <c r="S1137" s="191"/>
      <c r="T1137" s="19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87" t="s">
        <v>163</v>
      </c>
      <c r="AU1137" s="187" t="s">
        <v>86</v>
      </c>
      <c r="AV1137" s="13" t="s">
        <v>84</v>
      </c>
      <c r="AW1137" s="13" t="s">
        <v>32</v>
      </c>
      <c r="AX1137" s="13" t="s">
        <v>76</v>
      </c>
      <c r="AY1137" s="187" t="s">
        <v>149</v>
      </c>
    </row>
    <row r="1138" s="14" customFormat="1">
      <c r="A1138" s="14"/>
      <c r="B1138" s="193"/>
      <c r="C1138" s="14"/>
      <c r="D1138" s="186" t="s">
        <v>163</v>
      </c>
      <c r="E1138" s="194" t="s">
        <v>1</v>
      </c>
      <c r="F1138" s="195" t="s">
        <v>1191</v>
      </c>
      <c r="G1138" s="14"/>
      <c r="H1138" s="196">
        <v>4000</v>
      </c>
      <c r="I1138" s="197"/>
      <c r="J1138" s="14"/>
      <c r="K1138" s="14"/>
      <c r="L1138" s="193"/>
      <c r="M1138" s="198"/>
      <c r="N1138" s="199"/>
      <c r="O1138" s="199"/>
      <c r="P1138" s="199"/>
      <c r="Q1138" s="199"/>
      <c r="R1138" s="199"/>
      <c r="S1138" s="199"/>
      <c r="T1138" s="20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194" t="s">
        <v>163</v>
      </c>
      <c r="AU1138" s="194" t="s">
        <v>86</v>
      </c>
      <c r="AV1138" s="14" t="s">
        <v>86</v>
      </c>
      <c r="AW1138" s="14" t="s">
        <v>32</v>
      </c>
      <c r="AX1138" s="14" t="s">
        <v>76</v>
      </c>
      <c r="AY1138" s="194" t="s">
        <v>149</v>
      </c>
    </row>
    <row r="1139" s="15" customFormat="1">
      <c r="A1139" s="15"/>
      <c r="B1139" s="201"/>
      <c r="C1139" s="15"/>
      <c r="D1139" s="186" t="s">
        <v>163</v>
      </c>
      <c r="E1139" s="202" t="s">
        <v>1</v>
      </c>
      <c r="F1139" s="203" t="s">
        <v>170</v>
      </c>
      <c r="G1139" s="15"/>
      <c r="H1139" s="204">
        <v>4000</v>
      </c>
      <c r="I1139" s="205"/>
      <c r="J1139" s="15"/>
      <c r="K1139" s="15"/>
      <c r="L1139" s="201"/>
      <c r="M1139" s="206"/>
      <c r="N1139" s="207"/>
      <c r="O1139" s="207"/>
      <c r="P1139" s="207"/>
      <c r="Q1139" s="207"/>
      <c r="R1139" s="207"/>
      <c r="S1139" s="207"/>
      <c r="T1139" s="208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02" t="s">
        <v>163</v>
      </c>
      <c r="AU1139" s="202" t="s">
        <v>86</v>
      </c>
      <c r="AV1139" s="15" t="s">
        <v>150</v>
      </c>
      <c r="AW1139" s="15" t="s">
        <v>32</v>
      </c>
      <c r="AX1139" s="15" t="s">
        <v>76</v>
      </c>
      <c r="AY1139" s="202" t="s">
        <v>149</v>
      </c>
    </row>
    <row r="1140" s="16" customFormat="1">
      <c r="A1140" s="16"/>
      <c r="B1140" s="209"/>
      <c r="C1140" s="16"/>
      <c r="D1140" s="186" t="s">
        <v>163</v>
      </c>
      <c r="E1140" s="210" t="s">
        <v>1</v>
      </c>
      <c r="F1140" s="211" t="s">
        <v>171</v>
      </c>
      <c r="G1140" s="16"/>
      <c r="H1140" s="212">
        <v>4000</v>
      </c>
      <c r="I1140" s="213"/>
      <c r="J1140" s="16"/>
      <c r="K1140" s="16"/>
      <c r="L1140" s="209"/>
      <c r="M1140" s="214"/>
      <c r="N1140" s="215"/>
      <c r="O1140" s="215"/>
      <c r="P1140" s="215"/>
      <c r="Q1140" s="215"/>
      <c r="R1140" s="215"/>
      <c r="S1140" s="215"/>
      <c r="T1140" s="2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10" t="s">
        <v>163</v>
      </c>
      <c r="AU1140" s="210" t="s">
        <v>86</v>
      </c>
      <c r="AV1140" s="16" t="s">
        <v>157</v>
      </c>
      <c r="AW1140" s="16" t="s">
        <v>32</v>
      </c>
      <c r="AX1140" s="16" t="s">
        <v>84</v>
      </c>
      <c r="AY1140" s="210" t="s">
        <v>149</v>
      </c>
    </row>
    <row r="1141" s="2" customFormat="1" ht="16.5" customHeight="1">
      <c r="A1141" s="38"/>
      <c r="B1141" s="171"/>
      <c r="C1141" s="172" t="s">
        <v>1192</v>
      </c>
      <c r="D1141" s="172" t="s">
        <v>152</v>
      </c>
      <c r="E1141" s="173" t="s">
        <v>1193</v>
      </c>
      <c r="F1141" s="174" t="s">
        <v>1194</v>
      </c>
      <c r="G1141" s="175" t="s">
        <v>155</v>
      </c>
      <c r="H1141" s="176">
        <v>6</v>
      </c>
      <c r="I1141" s="177"/>
      <c r="J1141" s="178">
        <f>ROUND(I1141*H1141,2)</f>
        <v>0</v>
      </c>
      <c r="K1141" s="174" t="s">
        <v>836</v>
      </c>
      <c r="L1141" s="39"/>
      <c r="M1141" s="179" t="s">
        <v>1</v>
      </c>
      <c r="N1141" s="180" t="s">
        <v>41</v>
      </c>
      <c r="O1141" s="77"/>
      <c r="P1141" s="181">
        <f>O1141*H1141</f>
        <v>0</v>
      </c>
      <c r="Q1141" s="181">
        <v>0</v>
      </c>
      <c r="R1141" s="181">
        <f>Q1141*H1141</f>
        <v>0</v>
      </c>
      <c r="S1141" s="181">
        <v>0</v>
      </c>
      <c r="T1141" s="18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83" t="s">
        <v>280</v>
      </c>
      <c r="AT1141" s="183" t="s">
        <v>152</v>
      </c>
      <c r="AU1141" s="183" t="s">
        <v>86</v>
      </c>
      <c r="AY1141" s="19" t="s">
        <v>149</v>
      </c>
      <c r="BE1141" s="184">
        <f>IF(N1141="základní",J1141,0)</f>
        <v>0</v>
      </c>
      <c r="BF1141" s="184">
        <f>IF(N1141="snížená",J1141,0)</f>
        <v>0</v>
      </c>
      <c r="BG1141" s="184">
        <f>IF(N1141="zákl. přenesená",J1141,0)</f>
        <v>0</v>
      </c>
      <c r="BH1141" s="184">
        <f>IF(N1141="sníž. přenesená",J1141,0)</f>
        <v>0</v>
      </c>
      <c r="BI1141" s="184">
        <f>IF(N1141="nulová",J1141,0)</f>
        <v>0</v>
      </c>
      <c r="BJ1141" s="19" t="s">
        <v>84</v>
      </c>
      <c r="BK1141" s="184">
        <f>ROUND(I1141*H1141,2)</f>
        <v>0</v>
      </c>
      <c r="BL1141" s="19" t="s">
        <v>280</v>
      </c>
      <c r="BM1141" s="183" t="s">
        <v>1195</v>
      </c>
    </row>
    <row r="1142" s="13" customFormat="1">
      <c r="A1142" s="13"/>
      <c r="B1142" s="185"/>
      <c r="C1142" s="13"/>
      <c r="D1142" s="186" t="s">
        <v>163</v>
      </c>
      <c r="E1142" s="187" t="s">
        <v>1</v>
      </c>
      <c r="F1142" s="188" t="s">
        <v>1196</v>
      </c>
      <c r="G1142" s="13"/>
      <c r="H1142" s="187" t="s">
        <v>1</v>
      </c>
      <c r="I1142" s="189"/>
      <c r="J1142" s="13"/>
      <c r="K1142" s="13"/>
      <c r="L1142" s="185"/>
      <c r="M1142" s="190"/>
      <c r="N1142" s="191"/>
      <c r="O1142" s="191"/>
      <c r="P1142" s="191"/>
      <c r="Q1142" s="191"/>
      <c r="R1142" s="191"/>
      <c r="S1142" s="191"/>
      <c r="T1142" s="19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87" t="s">
        <v>163</v>
      </c>
      <c r="AU1142" s="187" t="s">
        <v>86</v>
      </c>
      <c r="AV1142" s="13" t="s">
        <v>84</v>
      </c>
      <c r="AW1142" s="13" t="s">
        <v>32</v>
      </c>
      <c r="AX1142" s="13" t="s">
        <v>76</v>
      </c>
      <c r="AY1142" s="187" t="s">
        <v>149</v>
      </c>
    </row>
    <row r="1143" s="14" customFormat="1">
      <c r="A1143" s="14"/>
      <c r="B1143" s="193"/>
      <c r="C1143" s="14"/>
      <c r="D1143" s="186" t="s">
        <v>163</v>
      </c>
      <c r="E1143" s="194" t="s">
        <v>1</v>
      </c>
      <c r="F1143" s="195" t="s">
        <v>202</v>
      </c>
      <c r="G1143" s="14"/>
      <c r="H1143" s="196">
        <v>6</v>
      </c>
      <c r="I1143" s="197"/>
      <c r="J1143" s="14"/>
      <c r="K1143" s="14"/>
      <c r="L1143" s="193"/>
      <c r="M1143" s="198"/>
      <c r="N1143" s="199"/>
      <c r="O1143" s="199"/>
      <c r="P1143" s="199"/>
      <c r="Q1143" s="199"/>
      <c r="R1143" s="199"/>
      <c r="S1143" s="199"/>
      <c r="T1143" s="20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194" t="s">
        <v>163</v>
      </c>
      <c r="AU1143" s="194" t="s">
        <v>86</v>
      </c>
      <c r="AV1143" s="14" t="s">
        <v>86</v>
      </c>
      <c r="AW1143" s="14" t="s">
        <v>32</v>
      </c>
      <c r="AX1143" s="14" t="s">
        <v>76</v>
      </c>
      <c r="AY1143" s="194" t="s">
        <v>149</v>
      </c>
    </row>
    <row r="1144" s="15" customFormat="1">
      <c r="A1144" s="15"/>
      <c r="B1144" s="201"/>
      <c r="C1144" s="15"/>
      <c r="D1144" s="186" t="s">
        <v>163</v>
      </c>
      <c r="E1144" s="202" t="s">
        <v>1</v>
      </c>
      <c r="F1144" s="203" t="s">
        <v>170</v>
      </c>
      <c r="G1144" s="15"/>
      <c r="H1144" s="204">
        <v>6</v>
      </c>
      <c r="I1144" s="205"/>
      <c r="J1144" s="15"/>
      <c r="K1144" s="15"/>
      <c r="L1144" s="201"/>
      <c r="M1144" s="206"/>
      <c r="N1144" s="207"/>
      <c r="O1144" s="207"/>
      <c r="P1144" s="207"/>
      <c r="Q1144" s="207"/>
      <c r="R1144" s="207"/>
      <c r="S1144" s="207"/>
      <c r="T1144" s="208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02" t="s">
        <v>163</v>
      </c>
      <c r="AU1144" s="202" t="s">
        <v>86</v>
      </c>
      <c r="AV1144" s="15" t="s">
        <v>150</v>
      </c>
      <c r="AW1144" s="15" t="s">
        <v>32</v>
      </c>
      <c r="AX1144" s="15" t="s">
        <v>76</v>
      </c>
      <c r="AY1144" s="202" t="s">
        <v>149</v>
      </c>
    </row>
    <row r="1145" s="16" customFormat="1">
      <c r="A1145" s="16"/>
      <c r="B1145" s="209"/>
      <c r="C1145" s="16"/>
      <c r="D1145" s="186" t="s">
        <v>163</v>
      </c>
      <c r="E1145" s="210" t="s">
        <v>1</v>
      </c>
      <c r="F1145" s="211" t="s">
        <v>171</v>
      </c>
      <c r="G1145" s="16"/>
      <c r="H1145" s="212">
        <v>6</v>
      </c>
      <c r="I1145" s="213"/>
      <c r="J1145" s="16"/>
      <c r="K1145" s="16"/>
      <c r="L1145" s="209"/>
      <c r="M1145" s="214"/>
      <c r="N1145" s="215"/>
      <c r="O1145" s="215"/>
      <c r="P1145" s="215"/>
      <c r="Q1145" s="215"/>
      <c r="R1145" s="215"/>
      <c r="S1145" s="215"/>
      <c r="T1145" s="2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10" t="s">
        <v>163</v>
      </c>
      <c r="AU1145" s="210" t="s">
        <v>86</v>
      </c>
      <c r="AV1145" s="16" t="s">
        <v>157</v>
      </c>
      <c r="AW1145" s="16" t="s">
        <v>32</v>
      </c>
      <c r="AX1145" s="16" t="s">
        <v>84</v>
      </c>
      <c r="AY1145" s="210" t="s">
        <v>149</v>
      </c>
    </row>
    <row r="1146" s="2" customFormat="1" ht="16.5" customHeight="1">
      <c r="A1146" s="38"/>
      <c r="B1146" s="171"/>
      <c r="C1146" s="172" t="s">
        <v>1197</v>
      </c>
      <c r="D1146" s="172" t="s">
        <v>152</v>
      </c>
      <c r="E1146" s="173" t="s">
        <v>1198</v>
      </c>
      <c r="F1146" s="174" t="s">
        <v>1199</v>
      </c>
      <c r="G1146" s="175" t="s">
        <v>155</v>
      </c>
      <c r="H1146" s="176">
        <v>1</v>
      </c>
      <c r="I1146" s="177"/>
      <c r="J1146" s="178">
        <f>ROUND(I1146*H1146,2)</f>
        <v>0</v>
      </c>
      <c r="K1146" s="174" t="s">
        <v>836</v>
      </c>
      <c r="L1146" s="39"/>
      <c r="M1146" s="179" t="s">
        <v>1</v>
      </c>
      <c r="N1146" s="180" t="s">
        <v>41</v>
      </c>
      <c r="O1146" s="77"/>
      <c r="P1146" s="181">
        <f>O1146*H1146</f>
        <v>0</v>
      </c>
      <c r="Q1146" s="181">
        <v>0</v>
      </c>
      <c r="R1146" s="181">
        <f>Q1146*H1146</f>
        <v>0</v>
      </c>
      <c r="S1146" s="181">
        <v>0</v>
      </c>
      <c r="T1146" s="18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83" t="s">
        <v>280</v>
      </c>
      <c r="AT1146" s="183" t="s">
        <v>152</v>
      </c>
      <c r="AU1146" s="183" t="s">
        <v>86</v>
      </c>
      <c r="AY1146" s="19" t="s">
        <v>149</v>
      </c>
      <c r="BE1146" s="184">
        <f>IF(N1146="základní",J1146,0)</f>
        <v>0</v>
      </c>
      <c r="BF1146" s="184">
        <f>IF(N1146="snížená",J1146,0)</f>
        <v>0</v>
      </c>
      <c r="BG1146" s="184">
        <f>IF(N1146="zákl. přenesená",J1146,0)</f>
        <v>0</v>
      </c>
      <c r="BH1146" s="184">
        <f>IF(N1146="sníž. přenesená",J1146,0)</f>
        <v>0</v>
      </c>
      <c r="BI1146" s="184">
        <f>IF(N1146="nulová",J1146,0)</f>
        <v>0</v>
      </c>
      <c r="BJ1146" s="19" t="s">
        <v>84</v>
      </c>
      <c r="BK1146" s="184">
        <f>ROUND(I1146*H1146,2)</f>
        <v>0</v>
      </c>
      <c r="BL1146" s="19" t="s">
        <v>280</v>
      </c>
      <c r="BM1146" s="183" t="s">
        <v>1200</v>
      </c>
    </row>
    <row r="1147" s="2" customFormat="1" ht="16.5" customHeight="1">
      <c r="A1147" s="38"/>
      <c r="B1147" s="171"/>
      <c r="C1147" s="172" t="s">
        <v>1201</v>
      </c>
      <c r="D1147" s="172" t="s">
        <v>152</v>
      </c>
      <c r="E1147" s="173" t="s">
        <v>1202</v>
      </c>
      <c r="F1147" s="174" t="s">
        <v>1203</v>
      </c>
      <c r="G1147" s="175" t="s">
        <v>155</v>
      </c>
      <c r="H1147" s="176">
        <v>1</v>
      </c>
      <c r="I1147" s="177"/>
      <c r="J1147" s="178">
        <f>ROUND(I1147*H1147,2)</f>
        <v>0</v>
      </c>
      <c r="K1147" s="174" t="s">
        <v>836</v>
      </c>
      <c r="L1147" s="39"/>
      <c r="M1147" s="179" t="s">
        <v>1</v>
      </c>
      <c r="N1147" s="180" t="s">
        <v>41</v>
      </c>
      <c r="O1147" s="77"/>
      <c r="P1147" s="181">
        <f>O1147*H1147</f>
        <v>0</v>
      </c>
      <c r="Q1147" s="181">
        <v>0</v>
      </c>
      <c r="R1147" s="181">
        <f>Q1147*H1147</f>
        <v>0</v>
      </c>
      <c r="S1147" s="181">
        <v>0</v>
      </c>
      <c r="T1147" s="182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183" t="s">
        <v>280</v>
      </c>
      <c r="AT1147" s="183" t="s">
        <v>152</v>
      </c>
      <c r="AU1147" s="183" t="s">
        <v>86</v>
      </c>
      <c r="AY1147" s="19" t="s">
        <v>149</v>
      </c>
      <c r="BE1147" s="184">
        <f>IF(N1147="základní",J1147,0)</f>
        <v>0</v>
      </c>
      <c r="BF1147" s="184">
        <f>IF(N1147="snížená",J1147,0)</f>
        <v>0</v>
      </c>
      <c r="BG1147" s="184">
        <f>IF(N1147="zákl. přenesená",J1147,0)</f>
        <v>0</v>
      </c>
      <c r="BH1147" s="184">
        <f>IF(N1147="sníž. přenesená",J1147,0)</f>
        <v>0</v>
      </c>
      <c r="BI1147" s="184">
        <f>IF(N1147="nulová",J1147,0)</f>
        <v>0</v>
      </c>
      <c r="BJ1147" s="19" t="s">
        <v>84</v>
      </c>
      <c r="BK1147" s="184">
        <f>ROUND(I1147*H1147,2)</f>
        <v>0</v>
      </c>
      <c r="BL1147" s="19" t="s">
        <v>280</v>
      </c>
      <c r="BM1147" s="183" t="s">
        <v>1204</v>
      </c>
    </row>
    <row r="1148" s="2" customFormat="1" ht="16.5" customHeight="1">
      <c r="A1148" s="38"/>
      <c r="B1148" s="171"/>
      <c r="C1148" s="172" t="s">
        <v>1205</v>
      </c>
      <c r="D1148" s="172" t="s">
        <v>152</v>
      </c>
      <c r="E1148" s="173" t="s">
        <v>1206</v>
      </c>
      <c r="F1148" s="174" t="s">
        <v>1207</v>
      </c>
      <c r="G1148" s="175" t="s">
        <v>155</v>
      </c>
      <c r="H1148" s="176">
        <v>1</v>
      </c>
      <c r="I1148" s="177"/>
      <c r="J1148" s="178">
        <f>ROUND(I1148*H1148,2)</f>
        <v>0</v>
      </c>
      <c r="K1148" s="174" t="s">
        <v>836</v>
      </c>
      <c r="L1148" s="39"/>
      <c r="M1148" s="179" t="s">
        <v>1</v>
      </c>
      <c r="N1148" s="180" t="s">
        <v>41</v>
      </c>
      <c r="O1148" s="77"/>
      <c r="P1148" s="181">
        <f>O1148*H1148</f>
        <v>0</v>
      </c>
      <c r="Q1148" s="181">
        <v>0</v>
      </c>
      <c r="R1148" s="181">
        <f>Q1148*H1148</f>
        <v>0</v>
      </c>
      <c r="S1148" s="181">
        <v>0</v>
      </c>
      <c r="T1148" s="182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183" t="s">
        <v>280</v>
      </c>
      <c r="AT1148" s="183" t="s">
        <v>152</v>
      </c>
      <c r="AU1148" s="183" t="s">
        <v>86</v>
      </c>
      <c r="AY1148" s="19" t="s">
        <v>149</v>
      </c>
      <c r="BE1148" s="184">
        <f>IF(N1148="základní",J1148,0)</f>
        <v>0</v>
      </c>
      <c r="BF1148" s="184">
        <f>IF(N1148="snížená",J1148,0)</f>
        <v>0</v>
      </c>
      <c r="BG1148" s="184">
        <f>IF(N1148="zákl. přenesená",J1148,0)</f>
        <v>0</v>
      </c>
      <c r="BH1148" s="184">
        <f>IF(N1148="sníž. přenesená",J1148,0)</f>
        <v>0</v>
      </c>
      <c r="BI1148" s="184">
        <f>IF(N1148="nulová",J1148,0)</f>
        <v>0</v>
      </c>
      <c r="BJ1148" s="19" t="s">
        <v>84</v>
      </c>
      <c r="BK1148" s="184">
        <f>ROUND(I1148*H1148,2)</f>
        <v>0</v>
      </c>
      <c r="BL1148" s="19" t="s">
        <v>280</v>
      </c>
      <c r="BM1148" s="183" t="s">
        <v>1208</v>
      </c>
    </row>
    <row r="1149" s="2" customFormat="1" ht="24.15" customHeight="1">
      <c r="A1149" s="38"/>
      <c r="B1149" s="171"/>
      <c r="C1149" s="172" t="s">
        <v>1209</v>
      </c>
      <c r="D1149" s="172" t="s">
        <v>152</v>
      </c>
      <c r="E1149" s="173" t="s">
        <v>1210</v>
      </c>
      <c r="F1149" s="174" t="s">
        <v>1211</v>
      </c>
      <c r="G1149" s="175" t="s">
        <v>155</v>
      </c>
      <c r="H1149" s="176">
        <v>15</v>
      </c>
      <c r="I1149" s="177"/>
      <c r="J1149" s="178">
        <f>ROUND(I1149*H1149,2)</f>
        <v>0</v>
      </c>
      <c r="K1149" s="174" t="s">
        <v>836</v>
      </c>
      <c r="L1149" s="39"/>
      <c r="M1149" s="179" t="s">
        <v>1</v>
      </c>
      <c r="N1149" s="180" t="s">
        <v>41</v>
      </c>
      <c r="O1149" s="77"/>
      <c r="P1149" s="181">
        <f>O1149*H1149</f>
        <v>0</v>
      </c>
      <c r="Q1149" s="181">
        <v>0</v>
      </c>
      <c r="R1149" s="181">
        <f>Q1149*H1149</f>
        <v>0</v>
      </c>
      <c r="S1149" s="181">
        <v>0</v>
      </c>
      <c r="T1149" s="182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183" t="s">
        <v>280</v>
      </c>
      <c r="AT1149" s="183" t="s">
        <v>152</v>
      </c>
      <c r="AU1149" s="183" t="s">
        <v>86</v>
      </c>
      <c r="AY1149" s="19" t="s">
        <v>149</v>
      </c>
      <c r="BE1149" s="184">
        <f>IF(N1149="základní",J1149,0)</f>
        <v>0</v>
      </c>
      <c r="BF1149" s="184">
        <f>IF(N1149="snížená",J1149,0)</f>
        <v>0</v>
      </c>
      <c r="BG1149" s="184">
        <f>IF(N1149="zákl. přenesená",J1149,0)</f>
        <v>0</v>
      </c>
      <c r="BH1149" s="184">
        <f>IF(N1149="sníž. přenesená",J1149,0)</f>
        <v>0</v>
      </c>
      <c r="BI1149" s="184">
        <f>IF(N1149="nulová",J1149,0)</f>
        <v>0</v>
      </c>
      <c r="BJ1149" s="19" t="s">
        <v>84</v>
      </c>
      <c r="BK1149" s="184">
        <f>ROUND(I1149*H1149,2)</f>
        <v>0</v>
      </c>
      <c r="BL1149" s="19" t="s">
        <v>280</v>
      </c>
      <c r="BM1149" s="183" t="s">
        <v>1212</v>
      </c>
    </row>
    <row r="1150" s="2" customFormat="1" ht="16.5" customHeight="1">
      <c r="A1150" s="38"/>
      <c r="B1150" s="171"/>
      <c r="C1150" s="172" t="s">
        <v>1213</v>
      </c>
      <c r="D1150" s="172" t="s">
        <v>152</v>
      </c>
      <c r="E1150" s="173" t="s">
        <v>1214</v>
      </c>
      <c r="F1150" s="174" t="s">
        <v>1215</v>
      </c>
      <c r="G1150" s="175" t="s">
        <v>155</v>
      </c>
      <c r="H1150" s="176">
        <v>2</v>
      </c>
      <c r="I1150" s="177"/>
      <c r="J1150" s="178">
        <f>ROUND(I1150*H1150,2)</f>
        <v>0</v>
      </c>
      <c r="K1150" s="174" t="s">
        <v>836</v>
      </c>
      <c r="L1150" s="39"/>
      <c r="M1150" s="179" t="s">
        <v>1</v>
      </c>
      <c r="N1150" s="180" t="s">
        <v>41</v>
      </c>
      <c r="O1150" s="77"/>
      <c r="P1150" s="181">
        <f>O1150*H1150</f>
        <v>0</v>
      </c>
      <c r="Q1150" s="181">
        <v>0</v>
      </c>
      <c r="R1150" s="181">
        <f>Q1150*H1150</f>
        <v>0</v>
      </c>
      <c r="S1150" s="181">
        <v>0</v>
      </c>
      <c r="T1150" s="182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83" t="s">
        <v>280</v>
      </c>
      <c r="AT1150" s="183" t="s">
        <v>152</v>
      </c>
      <c r="AU1150" s="183" t="s">
        <v>86</v>
      </c>
      <c r="AY1150" s="19" t="s">
        <v>149</v>
      </c>
      <c r="BE1150" s="184">
        <f>IF(N1150="základní",J1150,0)</f>
        <v>0</v>
      </c>
      <c r="BF1150" s="184">
        <f>IF(N1150="snížená",J1150,0)</f>
        <v>0</v>
      </c>
      <c r="BG1150" s="184">
        <f>IF(N1150="zákl. přenesená",J1150,0)</f>
        <v>0</v>
      </c>
      <c r="BH1150" s="184">
        <f>IF(N1150="sníž. přenesená",J1150,0)</f>
        <v>0</v>
      </c>
      <c r="BI1150" s="184">
        <f>IF(N1150="nulová",J1150,0)</f>
        <v>0</v>
      </c>
      <c r="BJ1150" s="19" t="s">
        <v>84</v>
      </c>
      <c r="BK1150" s="184">
        <f>ROUND(I1150*H1150,2)</f>
        <v>0</v>
      </c>
      <c r="BL1150" s="19" t="s">
        <v>280</v>
      </c>
      <c r="BM1150" s="183" t="s">
        <v>1216</v>
      </c>
    </row>
    <row r="1151" s="2" customFormat="1" ht="16.5" customHeight="1">
      <c r="A1151" s="38"/>
      <c r="B1151" s="171"/>
      <c r="C1151" s="172" t="s">
        <v>1217</v>
      </c>
      <c r="D1151" s="172" t="s">
        <v>152</v>
      </c>
      <c r="E1151" s="173" t="s">
        <v>1218</v>
      </c>
      <c r="F1151" s="174" t="s">
        <v>1219</v>
      </c>
      <c r="G1151" s="175" t="s">
        <v>155</v>
      </c>
      <c r="H1151" s="176">
        <v>1</v>
      </c>
      <c r="I1151" s="177"/>
      <c r="J1151" s="178">
        <f>ROUND(I1151*H1151,2)</f>
        <v>0</v>
      </c>
      <c r="K1151" s="174" t="s">
        <v>836</v>
      </c>
      <c r="L1151" s="39"/>
      <c r="M1151" s="179" t="s">
        <v>1</v>
      </c>
      <c r="N1151" s="180" t="s">
        <v>41</v>
      </c>
      <c r="O1151" s="77"/>
      <c r="P1151" s="181">
        <f>O1151*H1151</f>
        <v>0</v>
      </c>
      <c r="Q1151" s="181">
        <v>0</v>
      </c>
      <c r="R1151" s="181">
        <f>Q1151*H1151</f>
        <v>0</v>
      </c>
      <c r="S1151" s="181">
        <v>0</v>
      </c>
      <c r="T1151" s="18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83" t="s">
        <v>280</v>
      </c>
      <c r="AT1151" s="183" t="s">
        <v>152</v>
      </c>
      <c r="AU1151" s="183" t="s">
        <v>86</v>
      </c>
      <c r="AY1151" s="19" t="s">
        <v>149</v>
      </c>
      <c r="BE1151" s="184">
        <f>IF(N1151="základní",J1151,0)</f>
        <v>0</v>
      </c>
      <c r="BF1151" s="184">
        <f>IF(N1151="snížená",J1151,0)</f>
        <v>0</v>
      </c>
      <c r="BG1151" s="184">
        <f>IF(N1151="zákl. přenesená",J1151,0)</f>
        <v>0</v>
      </c>
      <c r="BH1151" s="184">
        <f>IF(N1151="sníž. přenesená",J1151,0)</f>
        <v>0</v>
      </c>
      <c r="BI1151" s="184">
        <f>IF(N1151="nulová",J1151,0)</f>
        <v>0</v>
      </c>
      <c r="BJ1151" s="19" t="s">
        <v>84</v>
      </c>
      <c r="BK1151" s="184">
        <f>ROUND(I1151*H1151,2)</f>
        <v>0</v>
      </c>
      <c r="BL1151" s="19" t="s">
        <v>280</v>
      </c>
      <c r="BM1151" s="183" t="s">
        <v>1220</v>
      </c>
    </row>
    <row r="1152" s="2" customFormat="1" ht="16.5" customHeight="1">
      <c r="A1152" s="38"/>
      <c r="B1152" s="171"/>
      <c r="C1152" s="172" t="s">
        <v>1221</v>
      </c>
      <c r="D1152" s="172" t="s">
        <v>152</v>
      </c>
      <c r="E1152" s="173" t="s">
        <v>1222</v>
      </c>
      <c r="F1152" s="174" t="s">
        <v>1223</v>
      </c>
      <c r="G1152" s="175" t="s">
        <v>155</v>
      </c>
      <c r="H1152" s="176">
        <v>2</v>
      </c>
      <c r="I1152" s="177"/>
      <c r="J1152" s="178">
        <f>ROUND(I1152*H1152,2)</f>
        <v>0</v>
      </c>
      <c r="K1152" s="174" t="s">
        <v>836</v>
      </c>
      <c r="L1152" s="39"/>
      <c r="M1152" s="179" t="s">
        <v>1</v>
      </c>
      <c r="N1152" s="180" t="s">
        <v>41</v>
      </c>
      <c r="O1152" s="77"/>
      <c r="P1152" s="181">
        <f>O1152*H1152</f>
        <v>0</v>
      </c>
      <c r="Q1152" s="181">
        <v>0</v>
      </c>
      <c r="R1152" s="181">
        <f>Q1152*H1152</f>
        <v>0</v>
      </c>
      <c r="S1152" s="181">
        <v>0</v>
      </c>
      <c r="T1152" s="182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183" t="s">
        <v>280</v>
      </c>
      <c r="AT1152" s="183" t="s">
        <v>152</v>
      </c>
      <c r="AU1152" s="183" t="s">
        <v>86</v>
      </c>
      <c r="AY1152" s="19" t="s">
        <v>149</v>
      </c>
      <c r="BE1152" s="184">
        <f>IF(N1152="základní",J1152,0)</f>
        <v>0</v>
      </c>
      <c r="BF1152" s="184">
        <f>IF(N1152="snížená",J1152,0)</f>
        <v>0</v>
      </c>
      <c r="BG1152" s="184">
        <f>IF(N1152="zákl. přenesená",J1152,0)</f>
        <v>0</v>
      </c>
      <c r="BH1152" s="184">
        <f>IF(N1152="sníž. přenesená",J1152,0)</f>
        <v>0</v>
      </c>
      <c r="BI1152" s="184">
        <f>IF(N1152="nulová",J1152,0)</f>
        <v>0</v>
      </c>
      <c r="BJ1152" s="19" t="s">
        <v>84</v>
      </c>
      <c r="BK1152" s="184">
        <f>ROUND(I1152*H1152,2)</f>
        <v>0</v>
      </c>
      <c r="BL1152" s="19" t="s">
        <v>280</v>
      </c>
      <c r="BM1152" s="183" t="s">
        <v>1224</v>
      </c>
    </row>
    <row r="1153" s="2" customFormat="1" ht="21.75" customHeight="1">
      <c r="A1153" s="38"/>
      <c r="B1153" s="171"/>
      <c r="C1153" s="172" t="s">
        <v>1225</v>
      </c>
      <c r="D1153" s="172" t="s">
        <v>152</v>
      </c>
      <c r="E1153" s="173" t="s">
        <v>1226</v>
      </c>
      <c r="F1153" s="174" t="s">
        <v>1227</v>
      </c>
      <c r="G1153" s="175" t="s">
        <v>299</v>
      </c>
      <c r="H1153" s="176">
        <v>678.44600000000003</v>
      </c>
      <c r="I1153" s="177"/>
      <c r="J1153" s="178">
        <f>ROUND(I1153*H1153,2)</f>
        <v>0</v>
      </c>
      <c r="K1153" s="174" t="s">
        <v>836</v>
      </c>
      <c r="L1153" s="39"/>
      <c r="M1153" s="179" t="s">
        <v>1</v>
      </c>
      <c r="N1153" s="180" t="s">
        <v>41</v>
      </c>
      <c r="O1153" s="77"/>
      <c r="P1153" s="181">
        <f>O1153*H1153</f>
        <v>0</v>
      </c>
      <c r="Q1153" s="181">
        <v>0</v>
      </c>
      <c r="R1153" s="181">
        <f>Q1153*H1153</f>
        <v>0</v>
      </c>
      <c r="S1153" s="181">
        <v>0</v>
      </c>
      <c r="T1153" s="182">
        <f>S1153*H1153</f>
        <v>0</v>
      </c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R1153" s="183" t="s">
        <v>280</v>
      </c>
      <c r="AT1153" s="183" t="s">
        <v>152</v>
      </c>
      <c r="AU1153" s="183" t="s">
        <v>86</v>
      </c>
      <c r="AY1153" s="19" t="s">
        <v>149</v>
      </c>
      <c r="BE1153" s="184">
        <f>IF(N1153="základní",J1153,0)</f>
        <v>0</v>
      </c>
      <c r="BF1153" s="184">
        <f>IF(N1153="snížená",J1153,0)</f>
        <v>0</v>
      </c>
      <c r="BG1153" s="184">
        <f>IF(N1153="zákl. přenesená",J1153,0)</f>
        <v>0</v>
      </c>
      <c r="BH1153" s="184">
        <f>IF(N1153="sníž. přenesená",J1153,0)</f>
        <v>0</v>
      </c>
      <c r="BI1153" s="184">
        <f>IF(N1153="nulová",J1153,0)</f>
        <v>0</v>
      </c>
      <c r="BJ1153" s="19" t="s">
        <v>84</v>
      </c>
      <c r="BK1153" s="184">
        <f>ROUND(I1153*H1153,2)</f>
        <v>0</v>
      </c>
      <c r="BL1153" s="19" t="s">
        <v>280</v>
      </c>
      <c r="BM1153" s="183" t="s">
        <v>1228</v>
      </c>
    </row>
    <row r="1154" s="13" customFormat="1">
      <c r="A1154" s="13"/>
      <c r="B1154" s="185"/>
      <c r="C1154" s="13"/>
      <c r="D1154" s="186" t="s">
        <v>163</v>
      </c>
      <c r="E1154" s="187" t="s">
        <v>1</v>
      </c>
      <c r="F1154" s="188" t="s">
        <v>1229</v>
      </c>
      <c r="G1154" s="13"/>
      <c r="H1154" s="187" t="s">
        <v>1</v>
      </c>
      <c r="I1154" s="189"/>
      <c r="J1154" s="13"/>
      <c r="K1154" s="13"/>
      <c r="L1154" s="185"/>
      <c r="M1154" s="190"/>
      <c r="N1154" s="191"/>
      <c r="O1154" s="191"/>
      <c r="P1154" s="191"/>
      <c r="Q1154" s="191"/>
      <c r="R1154" s="191"/>
      <c r="S1154" s="191"/>
      <c r="T1154" s="19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187" t="s">
        <v>163</v>
      </c>
      <c r="AU1154" s="187" t="s">
        <v>86</v>
      </c>
      <c r="AV1154" s="13" t="s">
        <v>84</v>
      </c>
      <c r="AW1154" s="13" t="s">
        <v>32</v>
      </c>
      <c r="AX1154" s="13" t="s">
        <v>76</v>
      </c>
      <c r="AY1154" s="187" t="s">
        <v>149</v>
      </c>
    </row>
    <row r="1155" s="14" customFormat="1">
      <c r="A1155" s="14"/>
      <c r="B1155" s="193"/>
      <c r="C1155" s="14"/>
      <c r="D1155" s="186" t="s">
        <v>163</v>
      </c>
      <c r="E1155" s="194" t="s">
        <v>1</v>
      </c>
      <c r="F1155" s="195" t="s">
        <v>1230</v>
      </c>
      <c r="G1155" s="14"/>
      <c r="H1155" s="196">
        <v>237.70599999999999</v>
      </c>
      <c r="I1155" s="197"/>
      <c r="J1155" s="14"/>
      <c r="K1155" s="14"/>
      <c r="L1155" s="193"/>
      <c r="M1155" s="198"/>
      <c r="N1155" s="199"/>
      <c r="O1155" s="199"/>
      <c r="P1155" s="199"/>
      <c r="Q1155" s="199"/>
      <c r="R1155" s="199"/>
      <c r="S1155" s="199"/>
      <c r="T1155" s="20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194" t="s">
        <v>163</v>
      </c>
      <c r="AU1155" s="194" t="s">
        <v>86</v>
      </c>
      <c r="AV1155" s="14" t="s">
        <v>86</v>
      </c>
      <c r="AW1155" s="14" t="s">
        <v>32</v>
      </c>
      <c r="AX1155" s="14" t="s">
        <v>76</v>
      </c>
      <c r="AY1155" s="194" t="s">
        <v>149</v>
      </c>
    </row>
    <row r="1156" s="13" customFormat="1">
      <c r="A1156" s="13"/>
      <c r="B1156" s="185"/>
      <c r="C1156" s="13"/>
      <c r="D1156" s="186" t="s">
        <v>163</v>
      </c>
      <c r="E1156" s="187" t="s">
        <v>1</v>
      </c>
      <c r="F1156" s="188" t="s">
        <v>1231</v>
      </c>
      <c r="G1156" s="13"/>
      <c r="H1156" s="187" t="s">
        <v>1</v>
      </c>
      <c r="I1156" s="189"/>
      <c r="J1156" s="13"/>
      <c r="K1156" s="13"/>
      <c r="L1156" s="185"/>
      <c r="M1156" s="190"/>
      <c r="N1156" s="191"/>
      <c r="O1156" s="191"/>
      <c r="P1156" s="191"/>
      <c r="Q1156" s="191"/>
      <c r="R1156" s="191"/>
      <c r="S1156" s="191"/>
      <c r="T1156" s="19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87" t="s">
        <v>163</v>
      </c>
      <c r="AU1156" s="187" t="s">
        <v>86</v>
      </c>
      <c r="AV1156" s="13" t="s">
        <v>84</v>
      </c>
      <c r="AW1156" s="13" t="s">
        <v>32</v>
      </c>
      <c r="AX1156" s="13" t="s">
        <v>76</v>
      </c>
      <c r="AY1156" s="187" t="s">
        <v>149</v>
      </c>
    </row>
    <row r="1157" s="14" customFormat="1">
      <c r="A1157" s="14"/>
      <c r="B1157" s="193"/>
      <c r="C1157" s="14"/>
      <c r="D1157" s="186" t="s">
        <v>163</v>
      </c>
      <c r="E1157" s="194" t="s">
        <v>1</v>
      </c>
      <c r="F1157" s="195" t="s">
        <v>1232</v>
      </c>
      <c r="G1157" s="14"/>
      <c r="H1157" s="196">
        <v>83.287999999999997</v>
      </c>
      <c r="I1157" s="197"/>
      <c r="J1157" s="14"/>
      <c r="K1157" s="14"/>
      <c r="L1157" s="193"/>
      <c r="M1157" s="198"/>
      <c r="N1157" s="199"/>
      <c r="O1157" s="199"/>
      <c r="P1157" s="199"/>
      <c r="Q1157" s="199"/>
      <c r="R1157" s="199"/>
      <c r="S1157" s="199"/>
      <c r="T1157" s="20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194" t="s">
        <v>163</v>
      </c>
      <c r="AU1157" s="194" t="s">
        <v>86</v>
      </c>
      <c r="AV1157" s="14" t="s">
        <v>86</v>
      </c>
      <c r="AW1157" s="14" t="s">
        <v>32</v>
      </c>
      <c r="AX1157" s="14" t="s">
        <v>76</v>
      </c>
      <c r="AY1157" s="194" t="s">
        <v>149</v>
      </c>
    </row>
    <row r="1158" s="14" customFormat="1">
      <c r="A1158" s="14"/>
      <c r="B1158" s="193"/>
      <c r="C1158" s="14"/>
      <c r="D1158" s="186" t="s">
        <v>163</v>
      </c>
      <c r="E1158" s="194" t="s">
        <v>1</v>
      </c>
      <c r="F1158" s="195" t="s">
        <v>1233</v>
      </c>
      <c r="G1158" s="14"/>
      <c r="H1158" s="196">
        <v>39.451999999999998</v>
      </c>
      <c r="I1158" s="197"/>
      <c r="J1158" s="14"/>
      <c r="K1158" s="14"/>
      <c r="L1158" s="193"/>
      <c r="M1158" s="198"/>
      <c r="N1158" s="199"/>
      <c r="O1158" s="199"/>
      <c r="P1158" s="199"/>
      <c r="Q1158" s="199"/>
      <c r="R1158" s="199"/>
      <c r="S1158" s="199"/>
      <c r="T1158" s="20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194" t="s">
        <v>163</v>
      </c>
      <c r="AU1158" s="194" t="s">
        <v>86</v>
      </c>
      <c r="AV1158" s="14" t="s">
        <v>86</v>
      </c>
      <c r="AW1158" s="14" t="s">
        <v>32</v>
      </c>
      <c r="AX1158" s="14" t="s">
        <v>76</v>
      </c>
      <c r="AY1158" s="194" t="s">
        <v>149</v>
      </c>
    </row>
    <row r="1159" s="13" customFormat="1">
      <c r="A1159" s="13"/>
      <c r="B1159" s="185"/>
      <c r="C1159" s="13"/>
      <c r="D1159" s="186" t="s">
        <v>163</v>
      </c>
      <c r="E1159" s="187" t="s">
        <v>1</v>
      </c>
      <c r="F1159" s="188" t="s">
        <v>1234</v>
      </c>
      <c r="G1159" s="13"/>
      <c r="H1159" s="187" t="s">
        <v>1</v>
      </c>
      <c r="I1159" s="189"/>
      <c r="J1159" s="13"/>
      <c r="K1159" s="13"/>
      <c r="L1159" s="185"/>
      <c r="M1159" s="190"/>
      <c r="N1159" s="191"/>
      <c r="O1159" s="191"/>
      <c r="P1159" s="191"/>
      <c r="Q1159" s="191"/>
      <c r="R1159" s="191"/>
      <c r="S1159" s="191"/>
      <c r="T1159" s="19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187" t="s">
        <v>163</v>
      </c>
      <c r="AU1159" s="187" t="s">
        <v>86</v>
      </c>
      <c r="AV1159" s="13" t="s">
        <v>84</v>
      </c>
      <c r="AW1159" s="13" t="s">
        <v>32</v>
      </c>
      <c r="AX1159" s="13" t="s">
        <v>76</v>
      </c>
      <c r="AY1159" s="187" t="s">
        <v>149</v>
      </c>
    </row>
    <row r="1160" s="14" customFormat="1">
      <c r="A1160" s="14"/>
      <c r="B1160" s="193"/>
      <c r="C1160" s="14"/>
      <c r="D1160" s="186" t="s">
        <v>163</v>
      </c>
      <c r="E1160" s="194" t="s">
        <v>1</v>
      </c>
      <c r="F1160" s="195" t="s">
        <v>1235</v>
      </c>
      <c r="G1160" s="14"/>
      <c r="H1160" s="196">
        <v>168</v>
      </c>
      <c r="I1160" s="197"/>
      <c r="J1160" s="14"/>
      <c r="K1160" s="14"/>
      <c r="L1160" s="193"/>
      <c r="M1160" s="198"/>
      <c r="N1160" s="199"/>
      <c r="O1160" s="199"/>
      <c r="P1160" s="199"/>
      <c r="Q1160" s="199"/>
      <c r="R1160" s="199"/>
      <c r="S1160" s="199"/>
      <c r="T1160" s="20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194" t="s">
        <v>163</v>
      </c>
      <c r="AU1160" s="194" t="s">
        <v>86</v>
      </c>
      <c r="AV1160" s="14" t="s">
        <v>86</v>
      </c>
      <c r="AW1160" s="14" t="s">
        <v>32</v>
      </c>
      <c r="AX1160" s="14" t="s">
        <v>76</v>
      </c>
      <c r="AY1160" s="194" t="s">
        <v>149</v>
      </c>
    </row>
    <row r="1161" s="13" customFormat="1">
      <c r="A1161" s="13"/>
      <c r="B1161" s="185"/>
      <c r="C1161" s="13"/>
      <c r="D1161" s="186" t="s">
        <v>163</v>
      </c>
      <c r="E1161" s="187" t="s">
        <v>1</v>
      </c>
      <c r="F1161" s="188" t="s">
        <v>1236</v>
      </c>
      <c r="G1161" s="13"/>
      <c r="H1161" s="187" t="s">
        <v>1</v>
      </c>
      <c r="I1161" s="189"/>
      <c r="J1161" s="13"/>
      <c r="K1161" s="13"/>
      <c r="L1161" s="185"/>
      <c r="M1161" s="190"/>
      <c r="N1161" s="191"/>
      <c r="O1161" s="191"/>
      <c r="P1161" s="191"/>
      <c r="Q1161" s="191"/>
      <c r="R1161" s="191"/>
      <c r="S1161" s="191"/>
      <c r="T1161" s="19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187" t="s">
        <v>163</v>
      </c>
      <c r="AU1161" s="187" t="s">
        <v>86</v>
      </c>
      <c r="AV1161" s="13" t="s">
        <v>84</v>
      </c>
      <c r="AW1161" s="13" t="s">
        <v>32</v>
      </c>
      <c r="AX1161" s="13" t="s">
        <v>76</v>
      </c>
      <c r="AY1161" s="187" t="s">
        <v>149</v>
      </c>
    </row>
    <row r="1162" s="14" customFormat="1">
      <c r="A1162" s="14"/>
      <c r="B1162" s="193"/>
      <c r="C1162" s="14"/>
      <c r="D1162" s="186" t="s">
        <v>163</v>
      </c>
      <c r="E1162" s="194" t="s">
        <v>1</v>
      </c>
      <c r="F1162" s="195" t="s">
        <v>1237</v>
      </c>
      <c r="G1162" s="14"/>
      <c r="H1162" s="196">
        <v>150</v>
      </c>
      <c r="I1162" s="197"/>
      <c r="J1162" s="14"/>
      <c r="K1162" s="14"/>
      <c r="L1162" s="193"/>
      <c r="M1162" s="198"/>
      <c r="N1162" s="199"/>
      <c r="O1162" s="199"/>
      <c r="P1162" s="199"/>
      <c r="Q1162" s="199"/>
      <c r="R1162" s="199"/>
      <c r="S1162" s="199"/>
      <c r="T1162" s="20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194" t="s">
        <v>163</v>
      </c>
      <c r="AU1162" s="194" t="s">
        <v>86</v>
      </c>
      <c r="AV1162" s="14" t="s">
        <v>86</v>
      </c>
      <c r="AW1162" s="14" t="s">
        <v>32</v>
      </c>
      <c r="AX1162" s="14" t="s">
        <v>76</v>
      </c>
      <c r="AY1162" s="194" t="s">
        <v>149</v>
      </c>
    </row>
    <row r="1163" s="15" customFormat="1">
      <c r="A1163" s="15"/>
      <c r="B1163" s="201"/>
      <c r="C1163" s="15"/>
      <c r="D1163" s="186" t="s">
        <v>163</v>
      </c>
      <c r="E1163" s="202" t="s">
        <v>1</v>
      </c>
      <c r="F1163" s="203" t="s">
        <v>170</v>
      </c>
      <c r="G1163" s="15"/>
      <c r="H1163" s="204">
        <v>678.44599999999991</v>
      </c>
      <c r="I1163" s="205"/>
      <c r="J1163" s="15"/>
      <c r="K1163" s="15"/>
      <c r="L1163" s="201"/>
      <c r="M1163" s="206"/>
      <c r="N1163" s="207"/>
      <c r="O1163" s="207"/>
      <c r="P1163" s="207"/>
      <c r="Q1163" s="207"/>
      <c r="R1163" s="207"/>
      <c r="S1163" s="207"/>
      <c r="T1163" s="208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02" t="s">
        <v>163</v>
      </c>
      <c r="AU1163" s="202" t="s">
        <v>86</v>
      </c>
      <c r="AV1163" s="15" t="s">
        <v>150</v>
      </c>
      <c r="AW1163" s="15" t="s">
        <v>32</v>
      </c>
      <c r="AX1163" s="15" t="s">
        <v>76</v>
      </c>
      <c r="AY1163" s="202" t="s">
        <v>149</v>
      </c>
    </row>
    <row r="1164" s="16" customFormat="1">
      <c r="A1164" s="16"/>
      <c r="B1164" s="209"/>
      <c r="C1164" s="16"/>
      <c r="D1164" s="186" t="s">
        <v>163</v>
      </c>
      <c r="E1164" s="210" t="s">
        <v>1</v>
      </c>
      <c r="F1164" s="211" t="s">
        <v>171</v>
      </c>
      <c r="G1164" s="16"/>
      <c r="H1164" s="212">
        <v>678.44599999999991</v>
      </c>
      <c r="I1164" s="213"/>
      <c r="J1164" s="16"/>
      <c r="K1164" s="16"/>
      <c r="L1164" s="209"/>
      <c r="M1164" s="214"/>
      <c r="N1164" s="215"/>
      <c r="O1164" s="215"/>
      <c r="P1164" s="215"/>
      <c r="Q1164" s="215"/>
      <c r="R1164" s="215"/>
      <c r="S1164" s="215"/>
      <c r="T1164" s="2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10" t="s">
        <v>163</v>
      </c>
      <c r="AU1164" s="210" t="s">
        <v>86</v>
      </c>
      <c r="AV1164" s="16" t="s">
        <v>157</v>
      </c>
      <c r="AW1164" s="16" t="s">
        <v>32</v>
      </c>
      <c r="AX1164" s="16" t="s">
        <v>84</v>
      </c>
      <c r="AY1164" s="210" t="s">
        <v>149</v>
      </c>
    </row>
    <row r="1165" s="2" customFormat="1" ht="24.15" customHeight="1">
      <c r="A1165" s="38"/>
      <c r="B1165" s="171"/>
      <c r="C1165" s="172" t="s">
        <v>1238</v>
      </c>
      <c r="D1165" s="172" t="s">
        <v>152</v>
      </c>
      <c r="E1165" s="173" t="s">
        <v>1239</v>
      </c>
      <c r="F1165" s="174" t="s">
        <v>1240</v>
      </c>
      <c r="G1165" s="175" t="s">
        <v>192</v>
      </c>
      <c r="H1165" s="176">
        <v>6.0069999999999997</v>
      </c>
      <c r="I1165" s="177"/>
      <c r="J1165" s="178">
        <f>ROUND(I1165*H1165,2)</f>
        <v>0</v>
      </c>
      <c r="K1165" s="174" t="s">
        <v>156</v>
      </c>
      <c r="L1165" s="39"/>
      <c r="M1165" s="179" t="s">
        <v>1</v>
      </c>
      <c r="N1165" s="180" t="s">
        <v>41</v>
      </c>
      <c r="O1165" s="77"/>
      <c r="P1165" s="181">
        <f>O1165*H1165</f>
        <v>0</v>
      </c>
      <c r="Q1165" s="181">
        <v>0</v>
      </c>
      <c r="R1165" s="181">
        <f>Q1165*H1165</f>
        <v>0</v>
      </c>
      <c r="S1165" s="181">
        <v>0</v>
      </c>
      <c r="T1165" s="182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183" t="s">
        <v>280</v>
      </c>
      <c r="AT1165" s="183" t="s">
        <v>152</v>
      </c>
      <c r="AU1165" s="183" t="s">
        <v>86</v>
      </c>
      <c r="AY1165" s="19" t="s">
        <v>149</v>
      </c>
      <c r="BE1165" s="184">
        <f>IF(N1165="základní",J1165,0)</f>
        <v>0</v>
      </c>
      <c r="BF1165" s="184">
        <f>IF(N1165="snížená",J1165,0)</f>
        <v>0</v>
      </c>
      <c r="BG1165" s="184">
        <f>IF(N1165="zákl. přenesená",J1165,0)</f>
        <v>0</v>
      </c>
      <c r="BH1165" s="184">
        <f>IF(N1165="sníž. přenesená",J1165,0)</f>
        <v>0</v>
      </c>
      <c r="BI1165" s="184">
        <f>IF(N1165="nulová",J1165,0)</f>
        <v>0</v>
      </c>
      <c r="BJ1165" s="19" t="s">
        <v>84</v>
      </c>
      <c r="BK1165" s="184">
        <f>ROUND(I1165*H1165,2)</f>
        <v>0</v>
      </c>
      <c r="BL1165" s="19" t="s">
        <v>280</v>
      </c>
      <c r="BM1165" s="183" t="s">
        <v>1241</v>
      </c>
    </row>
    <row r="1166" s="12" customFormat="1" ht="22.8" customHeight="1">
      <c r="A1166" s="12"/>
      <c r="B1166" s="158"/>
      <c r="C1166" s="12"/>
      <c r="D1166" s="159" t="s">
        <v>75</v>
      </c>
      <c r="E1166" s="169" t="s">
        <v>1242</v>
      </c>
      <c r="F1166" s="169" t="s">
        <v>1243</v>
      </c>
      <c r="G1166" s="12"/>
      <c r="H1166" s="12"/>
      <c r="I1166" s="161"/>
      <c r="J1166" s="170">
        <f>BK1166</f>
        <v>0</v>
      </c>
      <c r="K1166" s="12"/>
      <c r="L1166" s="158"/>
      <c r="M1166" s="163"/>
      <c r="N1166" s="164"/>
      <c r="O1166" s="164"/>
      <c r="P1166" s="165">
        <f>SUM(P1167:P1220)</f>
        <v>0</v>
      </c>
      <c r="Q1166" s="164"/>
      <c r="R1166" s="165">
        <f>SUM(R1167:R1220)</f>
        <v>2.6322503999999998</v>
      </c>
      <c r="S1166" s="164"/>
      <c r="T1166" s="166">
        <f>SUM(T1167:T1220)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159" t="s">
        <v>86</v>
      </c>
      <c r="AT1166" s="167" t="s">
        <v>75</v>
      </c>
      <c r="AU1166" s="167" t="s">
        <v>84</v>
      </c>
      <c r="AY1166" s="159" t="s">
        <v>149</v>
      </c>
      <c r="BK1166" s="168">
        <f>SUM(BK1167:BK1220)</f>
        <v>0</v>
      </c>
    </row>
    <row r="1167" s="2" customFormat="1" ht="16.5" customHeight="1">
      <c r="A1167" s="38"/>
      <c r="B1167" s="171"/>
      <c r="C1167" s="172" t="s">
        <v>1244</v>
      </c>
      <c r="D1167" s="172" t="s">
        <v>152</v>
      </c>
      <c r="E1167" s="173" t="s">
        <v>1245</v>
      </c>
      <c r="F1167" s="174" t="s">
        <v>1246</v>
      </c>
      <c r="G1167" s="175" t="s">
        <v>205</v>
      </c>
      <c r="H1167" s="176">
        <v>84.709999999999994</v>
      </c>
      <c r="I1167" s="177"/>
      <c r="J1167" s="178">
        <f>ROUND(I1167*H1167,2)</f>
        <v>0</v>
      </c>
      <c r="K1167" s="174" t="s">
        <v>156</v>
      </c>
      <c r="L1167" s="39"/>
      <c r="M1167" s="179" t="s">
        <v>1</v>
      </c>
      <c r="N1167" s="180" t="s">
        <v>41</v>
      </c>
      <c r="O1167" s="77"/>
      <c r="P1167" s="181">
        <f>O1167*H1167</f>
        <v>0</v>
      </c>
      <c r="Q1167" s="181">
        <v>0.00029999999999999997</v>
      </c>
      <c r="R1167" s="181">
        <f>Q1167*H1167</f>
        <v>0.025412999999999995</v>
      </c>
      <c r="S1167" s="181">
        <v>0</v>
      </c>
      <c r="T1167" s="182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183" t="s">
        <v>280</v>
      </c>
      <c r="AT1167" s="183" t="s">
        <v>152</v>
      </c>
      <c r="AU1167" s="183" t="s">
        <v>86</v>
      </c>
      <c r="AY1167" s="19" t="s">
        <v>149</v>
      </c>
      <c r="BE1167" s="184">
        <f>IF(N1167="základní",J1167,0)</f>
        <v>0</v>
      </c>
      <c r="BF1167" s="184">
        <f>IF(N1167="snížená",J1167,0)</f>
        <v>0</v>
      </c>
      <c r="BG1167" s="184">
        <f>IF(N1167="zákl. přenesená",J1167,0)</f>
        <v>0</v>
      </c>
      <c r="BH1167" s="184">
        <f>IF(N1167="sníž. přenesená",J1167,0)</f>
        <v>0</v>
      </c>
      <c r="BI1167" s="184">
        <f>IF(N1167="nulová",J1167,0)</f>
        <v>0</v>
      </c>
      <c r="BJ1167" s="19" t="s">
        <v>84</v>
      </c>
      <c r="BK1167" s="184">
        <f>ROUND(I1167*H1167,2)</f>
        <v>0</v>
      </c>
      <c r="BL1167" s="19" t="s">
        <v>280</v>
      </c>
      <c r="BM1167" s="183" t="s">
        <v>1247</v>
      </c>
    </row>
    <row r="1168" s="2" customFormat="1" ht="24.15" customHeight="1">
      <c r="A1168" s="38"/>
      <c r="B1168" s="171"/>
      <c r="C1168" s="172" t="s">
        <v>1248</v>
      </c>
      <c r="D1168" s="172" t="s">
        <v>152</v>
      </c>
      <c r="E1168" s="173" t="s">
        <v>1249</v>
      </c>
      <c r="F1168" s="174" t="s">
        <v>1250</v>
      </c>
      <c r="G1168" s="175" t="s">
        <v>205</v>
      </c>
      <c r="H1168" s="176">
        <v>3</v>
      </c>
      <c r="I1168" s="177"/>
      <c r="J1168" s="178">
        <f>ROUND(I1168*H1168,2)</f>
        <v>0</v>
      </c>
      <c r="K1168" s="174" t="s">
        <v>156</v>
      </c>
      <c r="L1168" s="39"/>
      <c r="M1168" s="179" t="s">
        <v>1</v>
      </c>
      <c r="N1168" s="180" t="s">
        <v>41</v>
      </c>
      <c r="O1168" s="77"/>
      <c r="P1168" s="181">
        <f>O1168*H1168</f>
        <v>0</v>
      </c>
      <c r="Q1168" s="181">
        <v>0.0075799999999999999</v>
      </c>
      <c r="R1168" s="181">
        <f>Q1168*H1168</f>
        <v>0.02274</v>
      </c>
      <c r="S1168" s="181">
        <v>0</v>
      </c>
      <c r="T1168" s="182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183" t="s">
        <v>280</v>
      </c>
      <c r="AT1168" s="183" t="s">
        <v>152</v>
      </c>
      <c r="AU1168" s="183" t="s">
        <v>86</v>
      </c>
      <c r="AY1168" s="19" t="s">
        <v>149</v>
      </c>
      <c r="BE1168" s="184">
        <f>IF(N1168="základní",J1168,0)</f>
        <v>0</v>
      </c>
      <c r="BF1168" s="184">
        <f>IF(N1168="snížená",J1168,0)</f>
        <v>0</v>
      </c>
      <c r="BG1168" s="184">
        <f>IF(N1168="zákl. přenesená",J1168,0)</f>
        <v>0</v>
      </c>
      <c r="BH1168" s="184">
        <f>IF(N1168="sníž. přenesená",J1168,0)</f>
        <v>0</v>
      </c>
      <c r="BI1168" s="184">
        <f>IF(N1168="nulová",J1168,0)</f>
        <v>0</v>
      </c>
      <c r="BJ1168" s="19" t="s">
        <v>84</v>
      </c>
      <c r="BK1168" s="184">
        <f>ROUND(I1168*H1168,2)</f>
        <v>0</v>
      </c>
      <c r="BL1168" s="19" t="s">
        <v>280</v>
      </c>
      <c r="BM1168" s="183" t="s">
        <v>1251</v>
      </c>
    </row>
    <row r="1169" s="2" customFormat="1" ht="24.15" customHeight="1">
      <c r="A1169" s="38"/>
      <c r="B1169" s="171"/>
      <c r="C1169" s="172" t="s">
        <v>1252</v>
      </c>
      <c r="D1169" s="172" t="s">
        <v>152</v>
      </c>
      <c r="E1169" s="173" t="s">
        <v>1253</v>
      </c>
      <c r="F1169" s="174" t="s">
        <v>1254</v>
      </c>
      <c r="G1169" s="175" t="s">
        <v>227</v>
      </c>
      <c r="H1169" s="176">
        <v>82.549999999999997</v>
      </c>
      <c r="I1169" s="177"/>
      <c r="J1169" s="178">
        <f>ROUND(I1169*H1169,2)</f>
        <v>0</v>
      </c>
      <c r="K1169" s="174" t="s">
        <v>156</v>
      </c>
      <c r="L1169" s="39"/>
      <c r="M1169" s="179" t="s">
        <v>1</v>
      </c>
      <c r="N1169" s="180" t="s">
        <v>41</v>
      </c>
      <c r="O1169" s="77"/>
      <c r="P1169" s="181">
        <f>O1169*H1169</f>
        <v>0</v>
      </c>
      <c r="Q1169" s="181">
        <v>0.00042999999999999999</v>
      </c>
      <c r="R1169" s="181">
        <f>Q1169*H1169</f>
        <v>0.0354965</v>
      </c>
      <c r="S1169" s="181">
        <v>0</v>
      </c>
      <c r="T1169" s="182">
        <f>S1169*H1169</f>
        <v>0</v>
      </c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R1169" s="183" t="s">
        <v>280</v>
      </c>
      <c r="AT1169" s="183" t="s">
        <v>152</v>
      </c>
      <c r="AU1169" s="183" t="s">
        <v>86</v>
      </c>
      <c r="AY1169" s="19" t="s">
        <v>149</v>
      </c>
      <c r="BE1169" s="184">
        <f>IF(N1169="základní",J1169,0)</f>
        <v>0</v>
      </c>
      <c r="BF1169" s="184">
        <f>IF(N1169="snížená",J1169,0)</f>
        <v>0</v>
      </c>
      <c r="BG1169" s="184">
        <f>IF(N1169="zákl. přenesená",J1169,0)</f>
        <v>0</v>
      </c>
      <c r="BH1169" s="184">
        <f>IF(N1169="sníž. přenesená",J1169,0)</f>
        <v>0</v>
      </c>
      <c r="BI1169" s="184">
        <f>IF(N1169="nulová",J1169,0)</f>
        <v>0</v>
      </c>
      <c r="BJ1169" s="19" t="s">
        <v>84</v>
      </c>
      <c r="BK1169" s="184">
        <f>ROUND(I1169*H1169,2)</f>
        <v>0</v>
      </c>
      <c r="BL1169" s="19" t="s">
        <v>280</v>
      </c>
      <c r="BM1169" s="183" t="s">
        <v>1255</v>
      </c>
    </row>
    <row r="1170" s="13" customFormat="1">
      <c r="A1170" s="13"/>
      <c r="B1170" s="185"/>
      <c r="C1170" s="13"/>
      <c r="D1170" s="186" t="s">
        <v>163</v>
      </c>
      <c r="E1170" s="187" t="s">
        <v>1</v>
      </c>
      <c r="F1170" s="188" t="s">
        <v>1256</v>
      </c>
      <c r="G1170" s="13"/>
      <c r="H1170" s="187" t="s">
        <v>1</v>
      </c>
      <c r="I1170" s="189"/>
      <c r="J1170" s="13"/>
      <c r="K1170" s="13"/>
      <c r="L1170" s="185"/>
      <c r="M1170" s="190"/>
      <c r="N1170" s="191"/>
      <c r="O1170" s="191"/>
      <c r="P1170" s="191"/>
      <c r="Q1170" s="191"/>
      <c r="R1170" s="191"/>
      <c r="S1170" s="191"/>
      <c r="T1170" s="19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187" t="s">
        <v>163</v>
      </c>
      <c r="AU1170" s="187" t="s">
        <v>86</v>
      </c>
      <c r="AV1170" s="13" t="s">
        <v>84</v>
      </c>
      <c r="AW1170" s="13" t="s">
        <v>32</v>
      </c>
      <c r="AX1170" s="13" t="s">
        <v>76</v>
      </c>
      <c r="AY1170" s="187" t="s">
        <v>149</v>
      </c>
    </row>
    <row r="1171" s="14" customFormat="1">
      <c r="A1171" s="14"/>
      <c r="B1171" s="193"/>
      <c r="C1171" s="14"/>
      <c r="D1171" s="186" t="s">
        <v>163</v>
      </c>
      <c r="E1171" s="194" t="s">
        <v>1</v>
      </c>
      <c r="F1171" s="195" t="s">
        <v>1257</v>
      </c>
      <c r="G1171" s="14"/>
      <c r="H1171" s="196">
        <v>8.0999999999999996</v>
      </c>
      <c r="I1171" s="197"/>
      <c r="J1171" s="14"/>
      <c r="K1171" s="14"/>
      <c r="L1171" s="193"/>
      <c r="M1171" s="198"/>
      <c r="N1171" s="199"/>
      <c r="O1171" s="199"/>
      <c r="P1171" s="199"/>
      <c r="Q1171" s="199"/>
      <c r="R1171" s="199"/>
      <c r="S1171" s="199"/>
      <c r="T1171" s="20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194" t="s">
        <v>163</v>
      </c>
      <c r="AU1171" s="194" t="s">
        <v>86</v>
      </c>
      <c r="AV1171" s="14" t="s">
        <v>86</v>
      </c>
      <c r="AW1171" s="14" t="s">
        <v>32</v>
      </c>
      <c r="AX1171" s="14" t="s">
        <v>76</v>
      </c>
      <c r="AY1171" s="194" t="s">
        <v>149</v>
      </c>
    </row>
    <row r="1172" s="13" customFormat="1">
      <c r="A1172" s="13"/>
      <c r="B1172" s="185"/>
      <c r="C1172" s="13"/>
      <c r="D1172" s="186" t="s">
        <v>163</v>
      </c>
      <c r="E1172" s="187" t="s">
        <v>1</v>
      </c>
      <c r="F1172" s="188" t="s">
        <v>391</v>
      </c>
      <c r="G1172" s="13"/>
      <c r="H1172" s="187" t="s">
        <v>1</v>
      </c>
      <c r="I1172" s="189"/>
      <c r="J1172" s="13"/>
      <c r="K1172" s="13"/>
      <c r="L1172" s="185"/>
      <c r="M1172" s="190"/>
      <c r="N1172" s="191"/>
      <c r="O1172" s="191"/>
      <c r="P1172" s="191"/>
      <c r="Q1172" s="191"/>
      <c r="R1172" s="191"/>
      <c r="S1172" s="191"/>
      <c r="T1172" s="19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187" t="s">
        <v>163</v>
      </c>
      <c r="AU1172" s="187" t="s">
        <v>86</v>
      </c>
      <c r="AV1172" s="13" t="s">
        <v>84</v>
      </c>
      <c r="AW1172" s="13" t="s">
        <v>32</v>
      </c>
      <c r="AX1172" s="13" t="s">
        <v>76</v>
      </c>
      <c r="AY1172" s="187" t="s">
        <v>149</v>
      </c>
    </row>
    <row r="1173" s="14" customFormat="1">
      <c r="A1173" s="14"/>
      <c r="B1173" s="193"/>
      <c r="C1173" s="14"/>
      <c r="D1173" s="186" t="s">
        <v>163</v>
      </c>
      <c r="E1173" s="194" t="s">
        <v>1</v>
      </c>
      <c r="F1173" s="195" t="s">
        <v>1258</v>
      </c>
      <c r="G1173" s="14"/>
      <c r="H1173" s="196">
        <v>18.300000000000001</v>
      </c>
      <c r="I1173" s="197"/>
      <c r="J1173" s="14"/>
      <c r="K1173" s="14"/>
      <c r="L1173" s="193"/>
      <c r="M1173" s="198"/>
      <c r="N1173" s="199"/>
      <c r="O1173" s="199"/>
      <c r="P1173" s="199"/>
      <c r="Q1173" s="199"/>
      <c r="R1173" s="199"/>
      <c r="S1173" s="199"/>
      <c r="T1173" s="20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194" t="s">
        <v>163</v>
      </c>
      <c r="AU1173" s="194" t="s">
        <v>86</v>
      </c>
      <c r="AV1173" s="14" t="s">
        <v>86</v>
      </c>
      <c r="AW1173" s="14" t="s">
        <v>32</v>
      </c>
      <c r="AX1173" s="14" t="s">
        <v>76</v>
      </c>
      <c r="AY1173" s="194" t="s">
        <v>149</v>
      </c>
    </row>
    <row r="1174" s="13" customFormat="1">
      <c r="A1174" s="13"/>
      <c r="B1174" s="185"/>
      <c r="C1174" s="13"/>
      <c r="D1174" s="186" t="s">
        <v>163</v>
      </c>
      <c r="E1174" s="187" t="s">
        <v>1</v>
      </c>
      <c r="F1174" s="188" t="s">
        <v>395</v>
      </c>
      <c r="G1174" s="13"/>
      <c r="H1174" s="187" t="s">
        <v>1</v>
      </c>
      <c r="I1174" s="189"/>
      <c r="J1174" s="13"/>
      <c r="K1174" s="13"/>
      <c r="L1174" s="185"/>
      <c r="M1174" s="190"/>
      <c r="N1174" s="191"/>
      <c r="O1174" s="191"/>
      <c r="P1174" s="191"/>
      <c r="Q1174" s="191"/>
      <c r="R1174" s="191"/>
      <c r="S1174" s="191"/>
      <c r="T1174" s="19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87" t="s">
        <v>163</v>
      </c>
      <c r="AU1174" s="187" t="s">
        <v>86</v>
      </c>
      <c r="AV1174" s="13" t="s">
        <v>84</v>
      </c>
      <c r="AW1174" s="13" t="s">
        <v>32</v>
      </c>
      <c r="AX1174" s="13" t="s">
        <v>76</v>
      </c>
      <c r="AY1174" s="187" t="s">
        <v>149</v>
      </c>
    </row>
    <row r="1175" s="14" customFormat="1">
      <c r="A1175" s="14"/>
      <c r="B1175" s="193"/>
      <c r="C1175" s="14"/>
      <c r="D1175" s="186" t="s">
        <v>163</v>
      </c>
      <c r="E1175" s="194" t="s">
        <v>1</v>
      </c>
      <c r="F1175" s="195" t="s">
        <v>1259</v>
      </c>
      <c r="G1175" s="14"/>
      <c r="H1175" s="196">
        <v>12.4</v>
      </c>
      <c r="I1175" s="197"/>
      <c r="J1175" s="14"/>
      <c r="K1175" s="14"/>
      <c r="L1175" s="193"/>
      <c r="M1175" s="198"/>
      <c r="N1175" s="199"/>
      <c r="O1175" s="199"/>
      <c r="P1175" s="199"/>
      <c r="Q1175" s="199"/>
      <c r="R1175" s="199"/>
      <c r="S1175" s="199"/>
      <c r="T1175" s="20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194" t="s">
        <v>163</v>
      </c>
      <c r="AU1175" s="194" t="s">
        <v>86</v>
      </c>
      <c r="AV1175" s="14" t="s">
        <v>86</v>
      </c>
      <c r="AW1175" s="14" t="s">
        <v>32</v>
      </c>
      <c r="AX1175" s="14" t="s">
        <v>76</v>
      </c>
      <c r="AY1175" s="194" t="s">
        <v>149</v>
      </c>
    </row>
    <row r="1176" s="13" customFormat="1">
      <c r="A1176" s="13"/>
      <c r="B1176" s="185"/>
      <c r="C1176" s="13"/>
      <c r="D1176" s="186" t="s">
        <v>163</v>
      </c>
      <c r="E1176" s="187" t="s">
        <v>1</v>
      </c>
      <c r="F1176" s="188" t="s">
        <v>399</v>
      </c>
      <c r="G1176" s="13"/>
      <c r="H1176" s="187" t="s">
        <v>1</v>
      </c>
      <c r="I1176" s="189"/>
      <c r="J1176" s="13"/>
      <c r="K1176" s="13"/>
      <c r="L1176" s="185"/>
      <c r="M1176" s="190"/>
      <c r="N1176" s="191"/>
      <c r="O1176" s="191"/>
      <c r="P1176" s="191"/>
      <c r="Q1176" s="191"/>
      <c r="R1176" s="191"/>
      <c r="S1176" s="191"/>
      <c r="T1176" s="19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187" t="s">
        <v>163</v>
      </c>
      <c r="AU1176" s="187" t="s">
        <v>86</v>
      </c>
      <c r="AV1176" s="13" t="s">
        <v>84</v>
      </c>
      <c r="AW1176" s="13" t="s">
        <v>32</v>
      </c>
      <c r="AX1176" s="13" t="s">
        <v>76</v>
      </c>
      <c r="AY1176" s="187" t="s">
        <v>149</v>
      </c>
    </row>
    <row r="1177" s="14" customFormat="1">
      <c r="A1177" s="14"/>
      <c r="B1177" s="193"/>
      <c r="C1177" s="14"/>
      <c r="D1177" s="186" t="s">
        <v>163</v>
      </c>
      <c r="E1177" s="194" t="s">
        <v>1</v>
      </c>
      <c r="F1177" s="195" t="s">
        <v>1260</v>
      </c>
      <c r="G1177" s="14"/>
      <c r="H1177" s="196">
        <v>22.100000000000001</v>
      </c>
      <c r="I1177" s="197"/>
      <c r="J1177" s="14"/>
      <c r="K1177" s="14"/>
      <c r="L1177" s="193"/>
      <c r="M1177" s="198"/>
      <c r="N1177" s="199"/>
      <c r="O1177" s="199"/>
      <c r="P1177" s="199"/>
      <c r="Q1177" s="199"/>
      <c r="R1177" s="199"/>
      <c r="S1177" s="199"/>
      <c r="T1177" s="20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194" t="s">
        <v>163</v>
      </c>
      <c r="AU1177" s="194" t="s">
        <v>86</v>
      </c>
      <c r="AV1177" s="14" t="s">
        <v>86</v>
      </c>
      <c r="AW1177" s="14" t="s">
        <v>32</v>
      </c>
      <c r="AX1177" s="14" t="s">
        <v>76</v>
      </c>
      <c r="AY1177" s="194" t="s">
        <v>149</v>
      </c>
    </row>
    <row r="1178" s="13" customFormat="1">
      <c r="A1178" s="13"/>
      <c r="B1178" s="185"/>
      <c r="C1178" s="13"/>
      <c r="D1178" s="186" t="s">
        <v>163</v>
      </c>
      <c r="E1178" s="187" t="s">
        <v>1</v>
      </c>
      <c r="F1178" s="188" t="s">
        <v>407</v>
      </c>
      <c r="G1178" s="13"/>
      <c r="H1178" s="187" t="s">
        <v>1</v>
      </c>
      <c r="I1178" s="189"/>
      <c r="J1178" s="13"/>
      <c r="K1178" s="13"/>
      <c r="L1178" s="185"/>
      <c r="M1178" s="190"/>
      <c r="N1178" s="191"/>
      <c r="O1178" s="191"/>
      <c r="P1178" s="191"/>
      <c r="Q1178" s="191"/>
      <c r="R1178" s="191"/>
      <c r="S1178" s="191"/>
      <c r="T1178" s="19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87" t="s">
        <v>163</v>
      </c>
      <c r="AU1178" s="187" t="s">
        <v>86</v>
      </c>
      <c r="AV1178" s="13" t="s">
        <v>84</v>
      </c>
      <c r="AW1178" s="13" t="s">
        <v>32</v>
      </c>
      <c r="AX1178" s="13" t="s">
        <v>76</v>
      </c>
      <c r="AY1178" s="187" t="s">
        <v>149</v>
      </c>
    </row>
    <row r="1179" s="14" customFormat="1">
      <c r="A1179" s="14"/>
      <c r="B1179" s="193"/>
      <c r="C1179" s="14"/>
      <c r="D1179" s="186" t="s">
        <v>163</v>
      </c>
      <c r="E1179" s="194" t="s">
        <v>1</v>
      </c>
      <c r="F1179" s="195" t="s">
        <v>1261</v>
      </c>
      <c r="G1179" s="14"/>
      <c r="H1179" s="196">
        <v>21.649999999999999</v>
      </c>
      <c r="I1179" s="197"/>
      <c r="J1179" s="14"/>
      <c r="K1179" s="14"/>
      <c r="L1179" s="193"/>
      <c r="M1179" s="198"/>
      <c r="N1179" s="199"/>
      <c r="O1179" s="199"/>
      <c r="P1179" s="199"/>
      <c r="Q1179" s="199"/>
      <c r="R1179" s="199"/>
      <c r="S1179" s="199"/>
      <c r="T1179" s="20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194" t="s">
        <v>163</v>
      </c>
      <c r="AU1179" s="194" t="s">
        <v>86</v>
      </c>
      <c r="AV1179" s="14" t="s">
        <v>86</v>
      </c>
      <c r="AW1179" s="14" t="s">
        <v>32</v>
      </c>
      <c r="AX1179" s="14" t="s">
        <v>76</v>
      </c>
      <c r="AY1179" s="194" t="s">
        <v>149</v>
      </c>
    </row>
    <row r="1180" s="15" customFormat="1">
      <c r="A1180" s="15"/>
      <c r="B1180" s="201"/>
      <c r="C1180" s="15"/>
      <c r="D1180" s="186" t="s">
        <v>163</v>
      </c>
      <c r="E1180" s="202" t="s">
        <v>1</v>
      </c>
      <c r="F1180" s="203" t="s">
        <v>170</v>
      </c>
      <c r="G1180" s="15"/>
      <c r="H1180" s="204">
        <v>82.549999999999997</v>
      </c>
      <c r="I1180" s="205"/>
      <c r="J1180" s="15"/>
      <c r="K1180" s="15"/>
      <c r="L1180" s="201"/>
      <c r="M1180" s="206"/>
      <c r="N1180" s="207"/>
      <c r="O1180" s="207"/>
      <c r="P1180" s="207"/>
      <c r="Q1180" s="207"/>
      <c r="R1180" s="207"/>
      <c r="S1180" s="207"/>
      <c r="T1180" s="208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02" t="s">
        <v>163</v>
      </c>
      <c r="AU1180" s="202" t="s">
        <v>86</v>
      </c>
      <c r="AV1180" s="15" t="s">
        <v>150</v>
      </c>
      <c r="AW1180" s="15" t="s">
        <v>32</v>
      </c>
      <c r="AX1180" s="15" t="s">
        <v>76</v>
      </c>
      <c r="AY1180" s="202" t="s">
        <v>149</v>
      </c>
    </row>
    <row r="1181" s="16" customFormat="1">
      <c r="A1181" s="16"/>
      <c r="B1181" s="209"/>
      <c r="C1181" s="16"/>
      <c r="D1181" s="186" t="s">
        <v>163</v>
      </c>
      <c r="E1181" s="210" t="s">
        <v>1</v>
      </c>
      <c r="F1181" s="211" t="s">
        <v>171</v>
      </c>
      <c r="G1181" s="16"/>
      <c r="H1181" s="212">
        <v>82.549999999999997</v>
      </c>
      <c r="I1181" s="213"/>
      <c r="J1181" s="16"/>
      <c r="K1181" s="16"/>
      <c r="L1181" s="209"/>
      <c r="M1181" s="214"/>
      <c r="N1181" s="215"/>
      <c r="O1181" s="215"/>
      <c r="P1181" s="215"/>
      <c r="Q1181" s="215"/>
      <c r="R1181" s="215"/>
      <c r="S1181" s="215"/>
      <c r="T1181" s="2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10" t="s">
        <v>163</v>
      </c>
      <c r="AU1181" s="210" t="s">
        <v>86</v>
      </c>
      <c r="AV1181" s="16" t="s">
        <v>157</v>
      </c>
      <c r="AW1181" s="16" t="s">
        <v>32</v>
      </c>
      <c r="AX1181" s="16" t="s">
        <v>84</v>
      </c>
      <c r="AY1181" s="210" t="s">
        <v>149</v>
      </c>
    </row>
    <row r="1182" s="2" customFormat="1" ht="24.15" customHeight="1">
      <c r="A1182" s="38"/>
      <c r="B1182" s="171"/>
      <c r="C1182" s="217" t="s">
        <v>1262</v>
      </c>
      <c r="D1182" s="217" t="s">
        <v>273</v>
      </c>
      <c r="E1182" s="218" t="s">
        <v>1263</v>
      </c>
      <c r="F1182" s="219" t="s">
        <v>1264</v>
      </c>
      <c r="G1182" s="220" t="s">
        <v>155</v>
      </c>
      <c r="H1182" s="221">
        <v>205</v>
      </c>
      <c r="I1182" s="222"/>
      <c r="J1182" s="223">
        <f>ROUND(I1182*H1182,2)</f>
        <v>0</v>
      </c>
      <c r="K1182" s="219" t="s">
        <v>156</v>
      </c>
      <c r="L1182" s="224"/>
      <c r="M1182" s="225" t="s">
        <v>1</v>
      </c>
      <c r="N1182" s="226" t="s">
        <v>41</v>
      </c>
      <c r="O1182" s="77"/>
      <c r="P1182" s="181">
        <f>O1182*H1182</f>
        <v>0</v>
      </c>
      <c r="Q1182" s="181">
        <v>0.00089999999999999998</v>
      </c>
      <c r="R1182" s="181">
        <f>Q1182*H1182</f>
        <v>0.1845</v>
      </c>
      <c r="S1182" s="181">
        <v>0</v>
      </c>
      <c r="T1182" s="182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183" t="s">
        <v>382</v>
      </c>
      <c r="AT1182" s="183" t="s">
        <v>273</v>
      </c>
      <c r="AU1182" s="183" t="s">
        <v>86</v>
      </c>
      <c r="AY1182" s="19" t="s">
        <v>149</v>
      </c>
      <c r="BE1182" s="184">
        <f>IF(N1182="základní",J1182,0)</f>
        <v>0</v>
      </c>
      <c r="BF1182" s="184">
        <f>IF(N1182="snížená",J1182,0)</f>
        <v>0</v>
      </c>
      <c r="BG1182" s="184">
        <f>IF(N1182="zákl. přenesená",J1182,0)</f>
        <v>0</v>
      </c>
      <c r="BH1182" s="184">
        <f>IF(N1182="sníž. přenesená",J1182,0)</f>
        <v>0</v>
      </c>
      <c r="BI1182" s="184">
        <f>IF(N1182="nulová",J1182,0)</f>
        <v>0</v>
      </c>
      <c r="BJ1182" s="19" t="s">
        <v>84</v>
      </c>
      <c r="BK1182" s="184">
        <f>ROUND(I1182*H1182,2)</f>
        <v>0</v>
      </c>
      <c r="BL1182" s="19" t="s">
        <v>280</v>
      </c>
      <c r="BM1182" s="183" t="s">
        <v>1265</v>
      </c>
    </row>
    <row r="1183" s="13" customFormat="1">
      <c r="A1183" s="13"/>
      <c r="B1183" s="185"/>
      <c r="C1183" s="13"/>
      <c r="D1183" s="186" t="s">
        <v>163</v>
      </c>
      <c r="E1183" s="187" t="s">
        <v>1</v>
      </c>
      <c r="F1183" s="188" t="s">
        <v>279</v>
      </c>
      <c r="G1183" s="13"/>
      <c r="H1183" s="187" t="s">
        <v>1</v>
      </c>
      <c r="I1183" s="189"/>
      <c r="J1183" s="13"/>
      <c r="K1183" s="13"/>
      <c r="L1183" s="185"/>
      <c r="M1183" s="190"/>
      <c r="N1183" s="191"/>
      <c r="O1183" s="191"/>
      <c r="P1183" s="191"/>
      <c r="Q1183" s="191"/>
      <c r="R1183" s="191"/>
      <c r="S1183" s="191"/>
      <c r="T1183" s="19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87" t="s">
        <v>163</v>
      </c>
      <c r="AU1183" s="187" t="s">
        <v>86</v>
      </c>
      <c r="AV1183" s="13" t="s">
        <v>84</v>
      </c>
      <c r="AW1183" s="13" t="s">
        <v>32</v>
      </c>
      <c r="AX1183" s="13" t="s">
        <v>76</v>
      </c>
      <c r="AY1183" s="187" t="s">
        <v>149</v>
      </c>
    </row>
    <row r="1184" s="14" customFormat="1">
      <c r="A1184" s="14"/>
      <c r="B1184" s="193"/>
      <c r="C1184" s="14"/>
      <c r="D1184" s="186" t="s">
        <v>163</v>
      </c>
      <c r="E1184" s="194" t="s">
        <v>1</v>
      </c>
      <c r="F1184" s="195" t="s">
        <v>1266</v>
      </c>
      <c r="G1184" s="14"/>
      <c r="H1184" s="196">
        <v>205</v>
      </c>
      <c r="I1184" s="197"/>
      <c r="J1184" s="14"/>
      <c r="K1184" s="14"/>
      <c r="L1184" s="193"/>
      <c r="M1184" s="198"/>
      <c r="N1184" s="199"/>
      <c r="O1184" s="199"/>
      <c r="P1184" s="199"/>
      <c r="Q1184" s="199"/>
      <c r="R1184" s="199"/>
      <c r="S1184" s="199"/>
      <c r="T1184" s="20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194" t="s">
        <v>163</v>
      </c>
      <c r="AU1184" s="194" t="s">
        <v>86</v>
      </c>
      <c r="AV1184" s="14" t="s">
        <v>86</v>
      </c>
      <c r="AW1184" s="14" t="s">
        <v>32</v>
      </c>
      <c r="AX1184" s="14" t="s">
        <v>76</v>
      </c>
      <c r="AY1184" s="194" t="s">
        <v>149</v>
      </c>
    </row>
    <row r="1185" s="15" customFormat="1">
      <c r="A1185" s="15"/>
      <c r="B1185" s="201"/>
      <c r="C1185" s="15"/>
      <c r="D1185" s="186" t="s">
        <v>163</v>
      </c>
      <c r="E1185" s="202" t="s">
        <v>1</v>
      </c>
      <c r="F1185" s="203" t="s">
        <v>170</v>
      </c>
      <c r="G1185" s="15"/>
      <c r="H1185" s="204">
        <v>205</v>
      </c>
      <c r="I1185" s="205"/>
      <c r="J1185" s="15"/>
      <c r="K1185" s="15"/>
      <c r="L1185" s="201"/>
      <c r="M1185" s="206"/>
      <c r="N1185" s="207"/>
      <c r="O1185" s="207"/>
      <c r="P1185" s="207"/>
      <c r="Q1185" s="207"/>
      <c r="R1185" s="207"/>
      <c r="S1185" s="207"/>
      <c r="T1185" s="208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02" t="s">
        <v>163</v>
      </c>
      <c r="AU1185" s="202" t="s">
        <v>86</v>
      </c>
      <c r="AV1185" s="15" t="s">
        <v>150</v>
      </c>
      <c r="AW1185" s="15" t="s">
        <v>32</v>
      </c>
      <c r="AX1185" s="15" t="s">
        <v>76</v>
      </c>
      <c r="AY1185" s="202" t="s">
        <v>149</v>
      </c>
    </row>
    <row r="1186" s="16" customFormat="1">
      <c r="A1186" s="16"/>
      <c r="B1186" s="209"/>
      <c r="C1186" s="16"/>
      <c r="D1186" s="186" t="s">
        <v>163</v>
      </c>
      <c r="E1186" s="210" t="s">
        <v>1</v>
      </c>
      <c r="F1186" s="211" t="s">
        <v>171</v>
      </c>
      <c r="G1186" s="16"/>
      <c r="H1186" s="212">
        <v>205</v>
      </c>
      <c r="I1186" s="213"/>
      <c r="J1186" s="16"/>
      <c r="K1186" s="16"/>
      <c r="L1186" s="209"/>
      <c r="M1186" s="214"/>
      <c r="N1186" s="215"/>
      <c r="O1186" s="215"/>
      <c r="P1186" s="215"/>
      <c r="Q1186" s="215"/>
      <c r="R1186" s="215"/>
      <c r="S1186" s="215"/>
      <c r="T1186" s="2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10" t="s">
        <v>163</v>
      </c>
      <c r="AU1186" s="210" t="s">
        <v>86</v>
      </c>
      <c r="AV1186" s="16" t="s">
        <v>157</v>
      </c>
      <c r="AW1186" s="16" t="s">
        <v>32</v>
      </c>
      <c r="AX1186" s="16" t="s">
        <v>84</v>
      </c>
      <c r="AY1186" s="210" t="s">
        <v>149</v>
      </c>
    </row>
    <row r="1187" s="2" customFormat="1" ht="24.15" customHeight="1">
      <c r="A1187" s="38"/>
      <c r="B1187" s="171"/>
      <c r="C1187" s="172" t="s">
        <v>1267</v>
      </c>
      <c r="D1187" s="172" t="s">
        <v>152</v>
      </c>
      <c r="E1187" s="173" t="s">
        <v>1268</v>
      </c>
      <c r="F1187" s="174" t="s">
        <v>1269</v>
      </c>
      <c r="G1187" s="175" t="s">
        <v>205</v>
      </c>
      <c r="H1187" s="176">
        <v>84.709999999999994</v>
      </c>
      <c r="I1187" s="177"/>
      <c r="J1187" s="178">
        <f>ROUND(I1187*H1187,2)</f>
        <v>0</v>
      </c>
      <c r="K1187" s="174" t="s">
        <v>156</v>
      </c>
      <c r="L1187" s="39"/>
      <c r="M1187" s="179" t="s">
        <v>1</v>
      </c>
      <c r="N1187" s="180" t="s">
        <v>41</v>
      </c>
      <c r="O1187" s="77"/>
      <c r="P1187" s="181">
        <f>O1187*H1187</f>
        <v>0</v>
      </c>
      <c r="Q1187" s="181">
        <v>0.0074999999999999997</v>
      </c>
      <c r="R1187" s="181">
        <f>Q1187*H1187</f>
        <v>0.63532499999999992</v>
      </c>
      <c r="S1187" s="181">
        <v>0</v>
      </c>
      <c r="T1187" s="182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183" t="s">
        <v>280</v>
      </c>
      <c r="AT1187" s="183" t="s">
        <v>152</v>
      </c>
      <c r="AU1187" s="183" t="s">
        <v>86</v>
      </c>
      <c r="AY1187" s="19" t="s">
        <v>149</v>
      </c>
      <c r="BE1187" s="184">
        <f>IF(N1187="základní",J1187,0)</f>
        <v>0</v>
      </c>
      <c r="BF1187" s="184">
        <f>IF(N1187="snížená",J1187,0)</f>
        <v>0</v>
      </c>
      <c r="BG1187" s="184">
        <f>IF(N1187="zákl. přenesená",J1187,0)</f>
        <v>0</v>
      </c>
      <c r="BH1187" s="184">
        <f>IF(N1187="sníž. přenesená",J1187,0)</f>
        <v>0</v>
      </c>
      <c r="BI1187" s="184">
        <f>IF(N1187="nulová",J1187,0)</f>
        <v>0</v>
      </c>
      <c r="BJ1187" s="19" t="s">
        <v>84</v>
      </c>
      <c r="BK1187" s="184">
        <f>ROUND(I1187*H1187,2)</f>
        <v>0</v>
      </c>
      <c r="BL1187" s="19" t="s">
        <v>280</v>
      </c>
      <c r="BM1187" s="183" t="s">
        <v>1270</v>
      </c>
    </row>
    <row r="1188" s="13" customFormat="1">
      <c r="A1188" s="13"/>
      <c r="B1188" s="185"/>
      <c r="C1188" s="13"/>
      <c r="D1188" s="186" t="s">
        <v>163</v>
      </c>
      <c r="E1188" s="187" t="s">
        <v>1</v>
      </c>
      <c r="F1188" s="188" t="s">
        <v>1271</v>
      </c>
      <c r="G1188" s="13"/>
      <c r="H1188" s="187" t="s">
        <v>1</v>
      </c>
      <c r="I1188" s="189"/>
      <c r="J1188" s="13"/>
      <c r="K1188" s="13"/>
      <c r="L1188" s="185"/>
      <c r="M1188" s="190"/>
      <c r="N1188" s="191"/>
      <c r="O1188" s="191"/>
      <c r="P1188" s="191"/>
      <c r="Q1188" s="191"/>
      <c r="R1188" s="191"/>
      <c r="S1188" s="191"/>
      <c r="T1188" s="19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187" t="s">
        <v>163</v>
      </c>
      <c r="AU1188" s="187" t="s">
        <v>86</v>
      </c>
      <c r="AV1188" s="13" t="s">
        <v>84</v>
      </c>
      <c r="AW1188" s="13" t="s">
        <v>32</v>
      </c>
      <c r="AX1188" s="13" t="s">
        <v>76</v>
      </c>
      <c r="AY1188" s="187" t="s">
        <v>149</v>
      </c>
    </row>
    <row r="1189" s="13" customFormat="1">
      <c r="A1189" s="13"/>
      <c r="B1189" s="185"/>
      <c r="C1189" s="13"/>
      <c r="D1189" s="186" t="s">
        <v>163</v>
      </c>
      <c r="E1189" s="187" t="s">
        <v>1</v>
      </c>
      <c r="F1189" s="188" t="s">
        <v>176</v>
      </c>
      <c r="G1189" s="13"/>
      <c r="H1189" s="187" t="s">
        <v>1</v>
      </c>
      <c r="I1189" s="189"/>
      <c r="J1189" s="13"/>
      <c r="K1189" s="13"/>
      <c r="L1189" s="185"/>
      <c r="M1189" s="190"/>
      <c r="N1189" s="191"/>
      <c r="O1189" s="191"/>
      <c r="P1189" s="191"/>
      <c r="Q1189" s="191"/>
      <c r="R1189" s="191"/>
      <c r="S1189" s="191"/>
      <c r="T1189" s="19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87" t="s">
        <v>163</v>
      </c>
      <c r="AU1189" s="187" t="s">
        <v>86</v>
      </c>
      <c r="AV1189" s="13" t="s">
        <v>84</v>
      </c>
      <c r="AW1189" s="13" t="s">
        <v>32</v>
      </c>
      <c r="AX1189" s="13" t="s">
        <v>76</v>
      </c>
      <c r="AY1189" s="187" t="s">
        <v>149</v>
      </c>
    </row>
    <row r="1190" s="14" customFormat="1">
      <c r="A1190" s="14"/>
      <c r="B1190" s="193"/>
      <c r="C1190" s="14"/>
      <c r="D1190" s="186" t="s">
        <v>163</v>
      </c>
      <c r="E1190" s="194" t="s">
        <v>1</v>
      </c>
      <c r="F1190" s="195" t="s">
        <v>1272</v>
      </c>
      <c r="G1190" s="14"/>
      <c r="H1190" s="196">
        <v>7.6299999999999999</v>
      </c>
      <c r="I1190" s="197"/>
      <c r="J1190" s="14"/>
      <c r="K1190" s="14"/>
      <c r="L1190" s="193"/>
      <c r="M1190" s="198"/>
      <c r="N1190" s="199"/>
      <c r="O1190" s="199"/>
      <c r="P1190" s="199"/>
      <c r="Q1190" s="199"/>
      <c r="R1190" s="199"/>
      <c r="S1190" s="199"/>
      <c r="T1190" s="20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194" t="s">
        <v>163</v>
      </c>
      <c r="AU1190" s="194" t="s">
        <v>86</v>
      </c>
      <c r="AV1190" s="14" t="s">
        <v>86</v>
      </c>
      <c r="AW1190" s="14" t="s">
        <v>32</v>
      </c>
      <c r="AX1190" s="14" t="s">
        <v>76</v>
      </c>
      <c r="AY1190" s="194" t="s">
        <v>149</v>
      </c>
    </row>
    <row r="1191" s="13" customFormat="1">
      <c r="A1191" s="13"/>
      <c r="B1191" s="185"/>
      <c r="C1191" s="13"/>
      <c r="D1191" s="186" t="s">
        <v>163</v>
      </c>
      <c r="E1191" s="187" t="s">
        <v>1</v>
      </c>
      <c r="F1191" s="188" t="s">
        <v>177</v>
      </c>
      <c r="G1191" s="13"/>
      <c r="H1191" s="187" t="s">
        <v>1</v>
      </c>
      <c r="I1191" s="189"/>
      <c r="J1191" s="13"/>
      <c r="K1191" s="13"/>
      <c r="L1191" s="185"/>
      <c r="M1191" s="190"/>
      <c r="N1191" s="191"/>
      <c r="O1191" s="191"/>
      <c r="P1191" s="191"/>
      <c r="Q1191" s="191"/>
      <c r="R1191" s="191"/>
      <c r="S1191" s="191"/>
      <c r="T1191" s="19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87" t="s">
        <v>163</v>
      </c>
      <c r="AU1191" s="187" t="s">
        <v>86</v>
      </c>
      <c r="AV1191" s="13" t="s">
        <v>84</v>
      </c>
      <c r="AW1191" s="13" t="s">
        <v>32</v>
      </c>
      <c r="AX1191" s="13" t="s">
        <v>76</v>
      </c>
      <c r="AY1191" s="187" t="s">
        <v>149</v>
      </c>
    </row>
    <row r="1192" s="14" customFormat="1">
      <c r="A1192" s="14"/>
      <c r="B1192" s="193"/>
      <c r="C1192" s="14"/>
      <c r="D1192" s="186" t="s">
        <v>163</v>
      </c>
      <c r="E1192" s="194" t="s">
        <v>1</v>
      </c>
      <c r="F1192" s="195" t="s">
        <v>1273</v>
      </c>
      <c r="G1192" s="14"/>
      <c r="H1192" s="196">
        <v>73.269999999999996</v>
      </c>
      <c r="I1192" s="197"/>
      <c r="J1192" s="14"/>
      <c r="K1192" s="14"/>
      <c r="L1192" s="193"/>
      <c r="M1192" s="198"/>
      <c r="N1192" s="199"/>
      <c r="O1192" s="199"/>
      <c r="P1192" s="199"/>
      <c r="Q1192" s="199"/>
      <c r="R1192" s="199"/>
      <c r="S1192" s="199"/>
      <c r="T1192" s="20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194" t="s">
        <v>163</v>
      </c>
      <c r="AU1192" s="194" t="s">
        <v>86</v>
      </c>
      <c r="AV1192" s="14" t="s">
        <v>86</v>
      </c>
      <c r="AW1192" s="14" t="s">
        <v>32</v>
      </c>
      <c r="AX1192" s="14" t="s">
        <v>76</v>
      </c>
      <c r="AY1192" s="194" t="s">
        <v>149</v>
      </c>
    </row>
    <row r="1193" s="13" customFormat="1">
      <c r="A1193" s="13"/>
      <c r="B1193" s="185"/>
      <c r="C1193" s="13"/>
      <c r="D1193" s="186" t="s">
        <v>163</v>
      </c>
      <c r="E1193" s="187" t="s">
        <v>1</v>
      </c>
      <c r="F1193" s="188" t="s">
        <v>578</v>
      </c>
      <c r="G1193" s="13"/>
      <c r="H1193" s="187" t="s">
        <v>1</v>
      </c>
      <c r="I1193" s="189"/>
      <c r="J1193" s="13"/>
      <c r="K1193" s="13"/>
      <c r="L1193" s="185"/>
      <c r="M1193" s="190"/>
      <c r="N1193" s="191"/>
      <c r="O1193" s="191"/>
      <c r="P1193" s="191"/>
      <c r="Q1193" s="191"/>
      <c r="R1193" s="191"/>
      <c r="S1193" s="191"/>
      <c r="T1193" s="19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187" t="s">
        <v>163</v>
      </c>
      <c r="AU1193" s="187" t="s">
        <v>86</v>
      </c>
      <c r="AV1193" s="13" t="s">
        <v>84</v>
      </c>
      <c r="AW1193" s="13" t="s">
        <v>32</v>
      </c>
      <c r="AX1193" s="13" t="s">
        <v>76</v>
      </c>
      <c r="AY1193" s="187" t="s">
        <v>149</v>
      </c>
    </row>
    <row r="1194" s="14" customFormat="1">
      <c r="A1194" s="14"/>
      <c r="B1194" s="193"/>
      <c r="C1194" s="14"/>
      <c r="D1194" s="186" t="s">
        <v>163</v>
      </c>
      <c r="E1194" s="194" t="s">
        <v>1</v>
      </c>
      <c r="F1194" s="195" t="s">
        <v>764</v>
      </c>
      <c r="G1194" s="14"/>
      <c r="H1194" s="196">
        <v>3.8100000000000001</v>
      </c>
      <c r="I1194" s="197"/>
      <c r="J1194" s="14"/>
      <c r="K1194" s="14"/>
      <c r="L1194" s="193"/>
      <c r="M1194" s="198"/>
      <c r="N1194" s="199"/>
      <c r="O1194" s="199"/>
      <c r="P1194" s="199"/>
      <c r="Q1194" s="199"/>
      <c r="R1194" s="199"/>
      <c r="S1194" s="199"/>
      <c r="T1194" s="20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194" t="s">
        <v>163</v>
      </c>
      <c r="AU1194" s="194" t="s">
        <v>86</v>
      </c>
      <c r="AV1194" s="14" t="s">
        <v>86</v>
      </c>
      <c r="AW1194" s="14" t="s">
        <v>32</v>
      </c>
      <c r="AX1194" s="14" t="s">
        <v>76</v>
      </c>
      <c r="AY1194" s="194" t="s">
        <v>149</v>
      </c>
    </row>
    <row r="1195" s="15" customFormat="1">
      <c r="A1195" s="15"/>
      <c r="B1195" s="201"/>
      <c r="C1195" s="15"/>
      <c r="D1195" s="186" t="s">
        <v>163</v>
      </c>
      <c r="E1195" s="202" t="s">
        <v>1</v>
      </c>
      <c r="F1195" s="203" t="s">
        <v>170</v>
      </c>
      <c r="G1195" s="15"/>
      <c r="H1195" s="204">
        <v>84.709999999999994</v>
      </c>
      <c r="I1195" s="205"/>
      <c r="J1195" s="15"/>
      <c r="K1195" s="15"/>
      <c r="L1195" s="201"/>
      <c r="M1195" s="206"/>
      <c r="N1195" s="207"/>
      <c r="O1195" s="207"/>
      <c r="P1195" s="207"/>
      <c r="Q1195" s="207"/>
      <c r="R1195" s="207"/>
      <c r="S1195" s="207"/>
      <c r="T1195" s="208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02" t="s">
        <v>163</v>
      </c>
      <c r="AU1195" s="202" t="s">
        <v>86</v>
      </c>
      <c r="AV1195" s="15" t="s">
        <v>150</v>
      </c>
      <c r="AW1195" s="15" t="s">
        <v>32</v>
      </c>
      <c r="AX1195" s="15" t="s">
        <v>76</v>
      </c>
      <c r="AY1195" s="202" t="s">
        <v>149</v>
      </c>
    </row>
    <row r="1196" s="16" customFormat="1">
      <c r="A1196" s="16"/>
      <c r="B1196" s="209"/>
      <c r="C1196" s="16"/>
      <c r="D1196" s="186" t="s">
        <v>163</v>
      </c>
      <c r="E1196" s="210" t="s">
        <v>1</v>
      </c>
      <c r="F1196" s="211" t="s">
        <v>171</v>
      </c>
      <c r="G1196" s="16"/>
      <c r="H1196" s="212">
        <v>84.709999999999994</v>
      </c>
      <c r="I1196" s="213"/>
      <c r="J1196" s="16"/>
      <c r="K1196" s="16"/>
      <c r="L1196" s="209"/>
      <c r="M1196" s="214"/>
      <c r="N1196" s="215"/>
      <c r="O1196" s="215"/>
      <c r="P1196" s="215"/>
      <c r="Q1196" s="215"/>
      <c r="R1196" s="215"/>
      <c r="S1196" s="215"/>
      <c r="T1196" s="2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10" t="s">
        <v>163</v>
      </c>
      <c r="AU1196" s="210" t="s">
        <v>86</v>
      </c>
      <c r="AV1196" s="16" t="s">
        <v>157</v>
      </c>
      <c r="AW1196" s="16" t="s">
        <v>32</v>
      </c>
      <c r="AX1196" s="16" t="s">
        <v>84</v>
      </c>
      <c r="AY1196" s="210" t="s">
        <v>149</v>
      </c>
    </row>
    <row r="1197" s="2" customFormat="1" ht="24.15" customHeight="1">
      <c r="A1197" s="38"/>
      <c r="B1197" s="171"/>
      <c r="C1197" s="217" t="s">
        <v>1274</v>
      </c>
      <c r="D1197" s="217" t="s">
        <v>273</v>
      </c>
      <c r="E1197" s="218" t="s">
        <v>1275</v>
      </c>
      <c r="F1197" s="219" t="s">
        <v>1276</v>
      </c>
      <c r="G1197" s="220" t="s">
        <v>205</v>
      </c>
      <c r="H1197" s="221">
        <v>93.180999999999997</v>
      </c>
      <c r="I1197" s="222"/>
      <c r="J1197" s="223">
        <f>ROUND(I1197*H1197,2)</f>
        <v>0</v>
      </c>
      <c r="K1197" s="219" t="s">
        <v>156</v>
      </c>
      <c r="L1197" s="224"/>
      <c r="M1197" s="225" t="s">
        <v>1</v>
      </c>
      <c r="N1197" s="226" t="s">
        <v>41</v>
      </c>
      <c r="O1197" s="77"/>
      <c r="P1197" s="181">
        <f>O1197*H1197</f>
        <v>0</v>
      </c>
      <c r="Q1197" s="181">
        <v>0.0177</v>
      </c>
      <c r="R1197" s="181">
        <f>Q1197*H1197</f>
        <v>1.6493036999999999</v>
      </c>
      <c r="S1197" s="181">
        <v>0</v>
      </c>
      <c r="T1197" s="182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183" t="s">
        <v>382</v>
      </c>
      <c r="AT1197" s="183" t="s">
        <v>273</v>
      </c>
      <c r="AU1197" s="183" t="s">
        <v>86</v>
      </c>
      <c r="AY1197" s="19" t="s">
        <v>149</v>
      </c>
      <c r="BE1197" s="184">
        <f>IF(N1197="základní",J1197,0)</f>
        <v>0</v>
      </c>
      <c r="BF1197" s="184">
        <f>IF(N1197="snížená",J1197,0)</f>
        <v>0</v>
      </c>
      <c r="BG1197" s="184">
        <f>IF(N1197="zákl. přenesená",J1197,0)</f>
        <v>0</v>
      </c>
      <c r="BH1197" s="184">
        <f>IF(N1197="sníž. přenesená",J1197,0)</f>
        <v>0</v>
      </c>
      <c r="BI1197" s="184">
        <f>IF(N1197="nulová",J1197,0)</f>
        <v>0</v>
      </c>
      <c r="BJ1197" s="19" t="s">
        <v>84</v>
      </c>
      <c r="BK1197" s="184">
        <f>ROUND(I1197*H1197,2)</f>
        <v>0</v>
      </c>
      <c r="BL1197" s="19" t="s">
        <v>280</v>
      </c>
      <c r="BM1197" s="183" t="s">
        <v>1277</v>
      </c>
    </row>
    <row r="1198" s="13" customFormat="1">
      <c r="A1198" s="13"/>
      <c r="B1198" s="185"/>
      <c r="C1198" s="13"/>
      <c r="D1198" s="186" t="s">
        <v>163</v>
      </c>
      <c r="E1198" s="187" t="s">
        <v>1</v>
      </c>
      <c r="F1198" s="188" t="s">
        <v>279</v>
      </c>
      <c r="G1198" s="13"/>
      <c r="H1198" s="187" t="s">
        <v>1</v>
      </c>
      <c r="I1198" s="189"/>
      <c r="J1198" s="13"/>
      <c r="K1198" s="13"/>
      <c r="L1198" s="185"/>
      <c r="M1198" s="190"/>
      <c r="N1198" s="191"/>
      <c r="O1198" s="191"/>
      <c r="P1198" s="191"/>
      <c r="Q1198" s="191"/>
      <c r="R1198" s="191"/>
      <c r="S1198" s="191"/>
      <c r="T1198" s="19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187" t="s">
        <v>163</v>
      </c>
      <c r="AU1198" s="187" t="s">
        <v>86</v>
      </c>
      <c r="AV1198" s="13" t="s">
        <v>84</v>
      </c>
      <c r="AW1198" s="13" t="s">
        <v>32</v>
      </c>
      <c r="AX1198" s="13" t="s">
        <v>76</v>
      </c>
      <c r="AY1198" s="187" t="s">
        <v>149</v>
      </c>
    </row>
    <row r="1199" s="14" customFormat="1">
      <c r="A1199" s="14"/>
      <c r="B1199" s="193"/>
      <c r="C1199" s="14"/>
      <c r="D1199" s="186" t="s">
        <v>163</v>
      </c>
      <c r="E1199" s="194" t="s">
        <v>1</v>
      </c>
      <c r="F1199" s="195" t="s">
        <v>1278</v>
      </c>
      <c r="G1199" s="14"/>
      <c r="H1199" s="196">
        <v>93.180999999999997</v>
      </c>
      <c r="I1199" s="197"/>
      <c r="J1199" s="14"/>
      <c r="K1199" s="14"/>
      <c r="L1199" s="193"/>
      <c r="M1199" s="198"/>
      <c r="N1199" s="199"/>
      <c r="O1199" s="199"/>
      <c r="P1199" s="199"/>
      <c r="Q1199" s="199"/>
      <c r="R1199" s="199"/>
      <c r="S1199" s="199"/>
      <c r="T1199" s="20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194" t="s">
        <v>163</v>
      </c>
      <c r="AU1199" s="194" t="s">
        <v>86</v>
      </c>
      <c r="AV1199" s="14" t="s">
        <v>86</v>
      </c>
      <c r="AW1199" s="14" t="s">
        <v>32</v>
      </c>
      <c r="AX1199" s="14" t="s">
        <v>76</v>
      </c>
      <c r="AY1199" s="194" t="s">
        <v>149</v>
      </c>
    </row>
    <row r="1200" s="15" customFormat="1">
      <c r="A1200" s="15"/>
      <c r="B1200" s="201"/>
      <c r="C1200" s="15"/>
      <c r="D1200" s="186" t="s">
        <v>163</v>
      </c>
      <c r="E1200" s="202" t="s">
        <v>1</v>
      </c>
      <c r="F1200" s="203" t="s">
        <v>170</v>
      </c>
      <c r="G1200" s="15"/>
      <c r="H1200" s="204">
        <v>93.180999999999997</v>
      </c>
      <c r="I1200" s="205"/>
      <c r="J1200" s="15"/>
      <c r="K1200" s="15"/>
      <c r="L1200" s="201"/>
      <c r="M1200" s="206"/>
      <c r="N1200" s="207"/>
      <c r="O1200" s="207"/>
      <c r="P1200" s="207"/>
      <c r="Q1200" s="207"/>
      <c r="R1200" s="207"/>
      <c r="S1200" s="207"/>
      <c r="T1200" s="208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02" t="s">
        <v>163</v>
      </c>
      <c r="AU1200" s="202" t="s">
        <v>86</v>
      </c>
      <c r="AV1200" s="15" t="s">
        <v>150</v>
      </c>
      <c r="AW1200" s="15" t="s">
        <v>32</v>
      </c>
      <c r="AX1200" s="15" t="s">
        <v>76</v>
      </c>
      <c r="AY1200" s="202" t="s">
        <v>149</v>
      </c>
    </row>
    <row r="1201" s="16" customFormat="1">
      <c r="A1201" s="16"/>
      <c r="B1201" s="209"/>
      <c r="C1201" s="16"/>
      <c r="D1201" s="186" t="s">
        <v>163</v>
      </c>
      <c r="E1201" s="210" t="s">
        <v>1</v>
      </c>
      <c r="F1201" s="211" t="s">
        <v>171</v>
      </c>
      <c r="G1201" s="16"/>
      <c r="H1201" s="212">
        <v>93.180999999999997</v>
      </c>
      <c r="I1201" s="213"/>
      <c r="J1201" s="16"/>
      <c r="K1201" s="16"/>
      <c r="L1201" s="209"/>
      <c r="M1201" s="214"/>
      <c r="N1201" s="215"/>
      <c r="O1201" s="215"/>
      <c r="P1201" s="215"/>
      <c r="Q1201" s="215"/>
      <c r="R1201" s="215"/>
      <c r="S1201" s="215"/>
      <c r="T1201" s="2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10" t="s">
        <v>163</v>
      </c>
      <c r="AU1201" s="210" t="s">
        <v>86</v>
      </c>
      <c r="AV1201" s="16" t="s">
        <v>157</v>
      </c>
      <c r="AW1201" s="16" t="s">
        <v>32</v>
      </c>
      <c r="AX1201" s="16" t="s">
        <v>84</v>
      </c>
      <c r="AY1201" s="210" t="s">
        <v>149</v>
      </c>
    </row>
    <row r="1202" s="2" customFormat="1" ht="24.15" customHeight="1">
      <c r="A1202" s="38"/>
      <c r="B1202" s="171"/>
      <c r="C1202" s="172" t="s">
        <v>1279</v>
      </c>
      <c r="D1202" s="172" t="s">
        <v>152</v>
      </c>
      <c r="E1202" s="173" t="s">
        <v>1280</v>
      </c>
      <c r="F1202" s="174" t="s">
        <v>1281</v>
      </c>
      <c r="G1202" s="175" t="s">
        <v>205</v>
      </c>
      <c r="H1202" s="176">
        <v>84.709999999999994</v>
      </c>
      <c r="I1202" s="177"/>
      <c r="J1202" s="178">
        <f>ROUND(I1202*H1202,2)</f>
        <v>0</v>
      </c>
      <c r="K1202" s="174" t="s">
        <v>156</v>
      </c>
      <c r="L1202" s="39"/>
      <c r="M1202" s="179" t="s">
        <v>1</v>
      </c>
      <c r="N1202" s="180" t="s">
        <v>41</v>
      </c>
      <c r="O1202" s="77"/>
      <c r="P1202" s="181">
        <f>O1202*H1202</f>
        <v>0</v>
      </c>
      <c r="Q1202" s="181">
        <v>0.00062</v>
      </c>
      <c r="R1202" s="181">
        <f>Q1202*H1202</f>
        <v>0.052520199999999996</v>
      </c>
      <c r="S1202" s="181">
        <v>0</v>
      </c>
      <c r="T1202" s="18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83" t="s">
        <v>280</v>
      </c>
      <c r="AT1202" s="183" t="s">
        <v>152</v>
      </c>
      <c r="AU1202" s="183" t="s">
        <v>86</v>
      </c>
      <c r="AY1202" s="19" t="s">
        <v>149</v>
      </c>
      <c r="BE1202" s="184">
        <f>IF(N1202="základní",J1202,0)</f>
        <v>0</v>
      </c>
      <c r="BF1202" s="184">
        <f>IF(N1202="snížená",J1202,0)</f>
        <v>0</v>
      </c>
      <c r="BG1202" s="184">
        <f>IF(N1202="zákl. přenesená",J1202,0)</f>
        <v>0</v>
      </c>
      <c r="BH1202" s="184">
        <f>IF(N1202="sníž. přenesená",J1202,0)</f>
        <v>0</v>
      </c>
      <c r="BI1202" s="184">
        <f>IF(N1202="nulová",J1202,0)</f>
        <v>0</v>
      </c>
      <c r="BJ1202" s="19" t="s">
        <v>84</v>
      </c>
      <c r="BK1202" s="184">
        <f>ROUND(I1202*H1202,2)</f>
        <v>0</v>
      </c>
      <c r="BL1202" s="19" t="s">
        <v>280</v>
      </c>
      <c r="BM1202" s="183" t="s">
        <v>1282</v>
      </c>
    </row>
    <row r="1203" s="2" customFormat="1" ht="24.15" customHeight="1">
      <c r="A1203" s="38"/>
      <c r="B1203" s="171"/>
      <c r="C1203" s="172" t="s">
        <v>1283</v>
      </c>
      <c r="D1203" s="172" t="s">
        <v>152</v>
      </c>
      <c r="E1203" s="173" t="s">
        <v>1284</v>
      </c>
      <c r="F1203" s="174" t="s">
        <v>1285</v>
      </c>
      <c r="G1203" s="175" t="s">
        <v>205</v>
      </c>
      <c r="H1203" s="176">
        <v>17.329999999999998</v>
      </c>
      <c r="I1203" s="177"/>
      <c r="J1203" s="178">
        <f>ROUND(I1203*H1203,2)</f>
        <v>0</v>
      </c>
      <c r="K1203" s="174" t="s">
        <v>156</v>
      </c>
      <c r="L1203" s="39"/>
      <c r="M1203" s="179" t="s">
        <v>1</v>
      </c>
      <c r="N1203" s="180" t="s">
        <v>41</v>
      </c>
      <c r="O1203" s="77"/>
      <c r="P1203" s="181">
        <f>O1203*H1203</f>
        <v>0</v>
      </c>
      <c r="Q1203" s="181">
        <v>0.0015</v>
      </c>
      <c r="R1203" s="181">
        <f>Q1203*H1203</f>
        <v>0.025994999999999997</v>
      </c>
      <c r="S1203" s="181">
        <v>0</v>
      </c>
      <c r="T1203" s="182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183" t="s">
        <v>280</v>
      </c>
      <c r="AT1203" s="183" t="s">
        <v>152</v>
      </c>
      <c r="AU1203" s="183" t="s">
        <v>86</v>
      </c>
      <c r="AY1203" s="19" t="s">
        <v>149</v>
      </c>
      <c r="BE1203" s="184">
        <f>IF(N1203="základní",J1203,0)</f>
        <v>0</v>
      </c>
      <c r="BF1203" s="184">
        <f>IF(N1203="snížená",J1203,0)</f>
        <v>0</v>
      </c>
      <c r="BG1203" s="184">
        <f>IF(N1203="zákl. přenesená",J1203,0)</f>
        <v>0</v>
      </c>
      <c r="BH1203" s="184">
        <f>IF(N1203="sníž. přenesená",J1203,0)</f>
        <v>0</v>
      </c>
      <c r="BI1203" s="184">
        <f>IF(N1203="nulová",J1203,0)</f>
        <v>0</v>
      </c>
      <c r="BJ1203" s="19" t="s">
        <v>84</v>
      </c>
      <c r="BK1203" s="184">
        <f>ROUND(I1203*H1203,2)</f>
        <v>0</v>
      </c>
      <c r="BL1203" s="19" t="s">
        <v>280</v>
      </c>
      <c r="BM1203" s="183" t="s">
        <v>1286</v>
      </c>
    </row>
    <row r="1204" s="13" customFormat="1">
      <c r="A1204" s="13"/>
      <c r="B1204" s="185"/>
      <c r="C1204" s="13"/>
      <c r="D1204" s="186" t="s">
        <v>163</v>
      </c>
      <c r="E1204" s="187" t="s">
        <v>1</v>
      </c>
      <c r="F1204" s="188" t="s">
        <v>1287</v>
      </c>
      <c r="G1204" s="13"/>
      <c r="H1204" s="187" t="s">
        <v>1</v>
      </c>
      <c r="I1204" s="189"/>
      <c r="J1204" s="13"/>
      <c r="K1204" s="13"/>
      <c r="L1204" s="185"/>
      <c r="M1204" s="190"/>
      <c r="N1204" s="191"/>
      <c r="O1204" s="191"/>
      <c r="P1204" s="191"/>
      <c r="Q1204" s="191"/>
      <c r="R1204" s="191"/>
      <c r="S1204" s="191"/>
      <c r="T1204" s="19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7" t="s">
        <v>163</v>
      </c>
      <c r="AU1204" s="187" t="s">
        <v>86</v>
      </c>
      <c r="AV1204" s="13" t="s">
        <v>84</v>
      </c>
      <c r="AW1204" s="13" t="s">
        <v>32</v>
      </c>
      <c r="AX1204" s="13" t="s">
        <v>76</v>
      </c>
      <c r="AY1204" s="187" t="s">
        <v>149</v>
      </c>
    </row>
    <row r="1205" s="14" customFormat="1">
      <c r="A1205" s="14"/>
      <c r="B1205" s="193"/>
      <c r="C1205" s="14"/>
      <c r="D1205" s="186" t="s">
        <v>163</v>
      </c>
      <c r="E1205" s="194" t="s">
        <v>1</v>
      </c>
      <c r="F1205" s="195" t="s">
        <v>1288</v>
      </c>
      <c r="G1205" s="14"/>
      <c r="H1205" s="196">
        <v>17.329999999999998</v>
      </c>
      <c r="I1205" s="197"/>
      <c r="J1205" s="14"/>
      <c r="K1205" s="14"/>
      <c r="L1205" s="193"/>
      <c r="M1205" s="198"/>
      <c r="N1205" s="199"/>
      <c r="O1205" s="199"/>
      <c r="P1205" s="199"/>
      <c r="Q1205" s="199"/>
      <c r="R1205" s="199"/>
      <c r="S1205" s="199"/>
      <c r="T1205" s="20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194" t="s">
        <v>163</v>
      </c>
      <c r="AU1205" s="194" t="s">
        <v>86</v>
      </c>
      <c r="AV1205" s="14" t="s">
        <v>86</v>
      </c>
      <c r="AW1205" s="14" t="s">
        <v>32</v>
      </c>
      <c r="AX1205" s="14" t="s">
        <v>76</v>
      </c>
      <c r="AY1205" s="194" t="s">
        <v>149</v>
      </c>
    </row>
    <row r="1206" s="15" customFormat="1">
      <c r="A1206" s="15"/>
      <c r="B1206" s="201"/>
      <c r="C1206" s="15"/>
      <c r="D1206" s="186" t="s">
        <v>163</v>
      </c>
      <c r="E1206" s="202" t="s">
        <v>1</v>
      </c>
      <c r="F1206" s="203" t="s">
        <v>170</v>
      </c>
      <c r="G1206" s="15"/>
      <c r="H1206" s="204">
        <v>17.329999999999998</v>
      </c>
      <c r="I1206" s="205"/>
      <c r="J1206" s="15"/>
      <c r="K1206" s="15"/>
      <c r="L1206" s="201"/>
      <c r="M1206" s="206"/>
      <c r="N1206" s="207"/>
      <c r="O1206" s="207"/>
      <c r="P1206" s="207"/>
      <c r="Q1206" s="207"/>
      <c r="R1206" s="207"/>
      <c r="S1206" s="207"/>
      <c r="T1206" s="20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02" t="s">
        <v>163</v>
      </c>
      <c r="AU1206" s="202" t="s">
        <v>86</v>
      </c>
      <c r="AV1206" s="15" t="s">
        <v>150</v>
      </c>
      <c r="AW1206" s="15" t="s">
        <v>32</v>
      </c>
      <c r="AX1206" s="15" t="s">
        <v>76</v>
      </c>
      <c r="AY1206" s="202" t="s">
        <v>149</v>
      </c>
    </row>
    <row r="1207" s="16" customFormat="1">
      <c r="A1207" s="16"/>
      <c r="B1207" s="209"/>
      <c r="C1207" s="16"/>
      <c r="D1207" s="186" t="s">
        <v>163</v>
      </c>
      <c r="E1207" s="210" t="s">
        <v>1</v>
      </c>
      <c r="F1207" s="211" t="s">
        <v>171</v>
      </c>
      <c r="G1207" s="16"/>
      <c r="H1207" s="212">
        <v>17.329999999999998</v>
      </c>
      <c r="I1207" s="213"/>
      <c r="J1207" s="16"/>
      <c r="K1207" s="16"/>
      <c r="L1207" s="209"/>
      <c r="M1207" s="214"/>
      <c r="N1207" s="215"/>
      <c r="O1207" s="215"/>
      <c r="P1207" s="215"/>
      <c r="Q1207" s="215"/>
      <c r="R1207" s="215"/>
      <c r="S1207" s="215"/>
      <c r="T1207" s="2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T1207" s="210" t="s">
        <v>163</v>
      </c>
      <c r="AU1207" s="210" t="s">
        <v>86</v>
      </c>
      <c r="AV1207" s="16" t="s">
        <v>157</v>
      </c>
      <c r="AW1207" s="16" t="s">
        <v>32</v>
      </c>
      <c r="AX1207" s="16" t="s">
        <v>84</v>
      </c>
      <c r="AY1207" s="210" t="s">
        <v>149</v>
      </c>
    </row>
    <row r="1208" s="2" customFormat="1" ht="16.5" customHeight="1">
      <c r="A1208" s="38"/>
      <c r="B1208" s="171"/>
      <c r="C1208" s="172" t="s">
        <v>1289</v>
      </c>
      <c r="D1208" s="172" t="s">
        <v>152</v>
      </c>
      <c r="E1208" s="173" t="s">
        <v>1290</v>
      </c>
      <c r="F1208" s="174" t="s">
        <v>1291</v>
      </c>
      <c r="G1208" s="175" t="s">
        <v>227</v>
      </c>
      <c r="H1208" s="176">
        <v>31.899999999999999</v>
      </c>
      <c r="I1208" s="177"/>
      <c r="J1208" s="178">
        <f>ROUND(I1208*H1208,2)</f>
        <v>0</v>
      </c>
      <c r="K1208" s="174" t="s">
        <v>156</v>
      </c>
      <c r="L1208" s="39"/>
      <c r="M1208" s="179" t="s">
        <v>1</v>
      </c>
      <c r="N1208" s="180" t="s">
        <v>41</v>
      </c>
      <c r="O1208" s="77"/>
      <c r="P1208" s="181">
        <f>O1208*H1208</f>
        <v>0</v>
      </c>
      <c r="Q1208" s="181">
        <v>3.0000000000000001E-05</v>
      </c>
      <c r="R1208" s="181">
        <f>Q1208*H1208</f>
        <v>0.00095699999999999995</v>
      </c>
      <c r="S1208" s="181">
        <v>0</v>
      </c>
      <c r="T1208" s="182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183" t="s">
        <v>280</v>
      </c>
      <c r="AT1208" s="183" t="s">
        <v>152</v>
      </c>
      <c r="AU1208" s="183" t="s">
        <v>86</v>
      </c>
      <c r="AY1208" s="19" t="s">
        <v>149</v>
      </c>
      <c r="BE1208" s="184">
        <f>IF(N1208="základní",J1208,0)</f>
        <v>0</v>
      </c>
      <c r="BF1208" s="184">
        <f>IF(N1208="snížená",J1208,0)</f>
        <v>0</v>
      </c>
      <c r="BG1208" s="184">
        <f>IF(N1208="zákl. přenesená",J1208,0)</f>
        <v>0</v>
      </c>
      <c r="BH1208" s="184">
        <f>IF(N1208="sníž. přenesená",J1208,0)</f>
        <v>0</v>
      </c>
      <c r="BI1208" s="184">
        <f>IF(N1208="nulová",J1208,0)</f>
        <v>0</v>
      </c>
      <c r="BJ1208" s="19" t="s">
        <v>84</v>
      </c>
      <c r="BK1208" s="184">
        <f>ROUND(I1208*H1208,2)</f>
        <v>0</v>
      </c>
      <c r="BL1208" s="19" t="s">
        <v>280</v>
      </c>
      <c r="BM1208" s="183" t="s">
        <v>1292</v>
      </c>
    </row>
    <row r="1209" s="13" customFormat="1">
      <c r="A1209" s="13"/>
      <c r="B1209" s="185"/>
      <c r="C1209" s="13"/>
      <c r="D1209" s="186" t="s">
        <v>163</v>
      </c>
      <c r="E1209" s="187" t="s">
        <v>1</v>
      </c>
      <c r="F1209" s="188" t="s">
        <v>1293</v>
      </c>
      <c r="G1209" s="13"/>
      <c r="H1209" s="187" t="s">
        <v>1</v>
      </c>
      <c r="I1209" s="189"/>
      <c r="J1209" s="13"/>
      <c r="K1209" s="13"/>
      <c r="L1209" s="185"/>
      <c r="M1209" s="190"/>
      <c r="N1209" s="191"/>
      <c r="O1209" s="191"/>
      <c r="P1209" s="191"/>
      <c r="Q1209" s="191"/>
      <c r="R1209" s="191"/>
      <c r="S1209" s="191"/>
      <c r="T1209" s="19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87" t="s">
        <v>163</v>
      </c>
      <c r="AU1209" s="187" t="s">
        <v>86</v>
      </c>
      <c r="AV1209" s="13" t="s">
        <v>84</v>
      </c>
      <c r="AW1209" s="13" t="s">
        <v>32</v>
      </c>
      <c r="AX1209" s="13" t="s">
        <v>76</v>
      </c>
      <c r="AY1209" s="187" t="s">
        <v>149</v>
      </c>
    </row>
    <row r="1210" s="13" customFormat="1">
      <c r="A1210" s="13"/>
      <c r="B1210" s="185"/>
      <c r="C1210" s="13"/>
      <c r="D1210" s="186" t="s">
        <v>163</v>
      </c>
      <c r="E1210" s="187" t="s">
        <v>1</v>
      </c>
      <c r="F1210" s="188" t="s">
        <v>397</v>
      </c>
      <c r="G1210" s="13"/>
      <c r="H1210" s="187" t="s">
        <v>1</v>
      </c>
      <c r="I1210" s="189"/>
      <c r="J1210" s="13"/>
      <c r="K1210" s="13"/>
      <c r="L1210" s="185"/>
      <c r="M1210" s="190"/>
      <c r="N1210" s="191"/>
      <c r="O1210" s="191"/>
      <c r="P1210" s="191"/>
      <c r="Q1210" s="191"/>
      <c r="R1210" s="191"/>
      <c r="S1210" s="191"/>
      <c r="T1210" s="19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187" t="s">
        <v>163</v>
      </c>
      <c r="AU1210" s="187" t="s">
        <v>86</v>
      </c>
      <c r="AV1210" s="13" t="s">
        <v>84</v>
      </c>
      <c r="AW1210" s="13" t="s">
        <v>32</v>
      </c>
      <c r="AX1210" s="13" t="s">
        <v>76</v>
      </c>
      <c r="AY1210" s="187" t="s">
        <v>149</v>
      </c>
    </row>
    <row r="1211" s="14" customFormat="1">
      <c r="A1211" s="14"/>
      <c r="B1211" s="193"/>
      <c r="C1211" s="14"/>
      <c r="D1211" s="186" t="s">
        <v>163</v>
      </c>
      <c r="E1211" s="194" t="s">
        <v>1</v>
      </c>
      <c r="F1211" s="195" t="s">
        <v>1294</v>
      </c>
      <c r="G1211" s="14"/>
      <c r="H1211" s="196">
        <v>5.7000000000000002</v>
      </c>
      <c r="I1211" s="197"/>
      <c r="J1211" s="14"/>
      <c r="K1211" s="14"/>
      <c r="L1211" s="193"/>
      <c r="M1211" s="198"/>
      <c r="N1211" s="199"/>
      <c r="O1211" s="199"/>
      <c r="P1211" s="199"/>
      <c r="Q1211" s="199"/>
      <c r="R1211" s="199"/>
      <c r="S1211" s="199"/>
      <c r="T1211" s="20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194" t="s">
        <v>163</v>
      </c>
      <c r="AU1211" s="194" t="s">
        <v>86</v>
      </c>
      <c r="AV1211" s="14" t="s">
        <v>86</v>
      </c>
      <c r="AW1211" s="14" t="s">
        <v>32</v>
      </c>
      <c r="AX1211" s="14" t="s">
        <v>76</v>
      </c>
      <c r="AY1211" s="194" t="s">
        <v>149</v>
      </c>
    </row>
    <row r="1212" s="14" customFormat="1">
      <c r="A1212" s="14"/>
      <c r="B1212" s="193"/>
      <c r="C1212" s="14"/>
      <c r="D1212" s="186" t="s">
        <v>163</v>
      </c>
      <c r="E1212" s="194" t="s">
        <v>1</v>
      </c>
      <c r="F1212" s="195" t="s">
        <v>1295</v>
      </c>
      <c r="G1212" s="14"/>
      <c r="H1212" s="196">
        <v>5.2999999999999998</v>
      </c>
      <c r="I1212" s="197"/>
      <c r="J1212" s="14"/>
      <c r="K1212" s="14"/>
      <c r="L1212" s="193"/>
      <c r="M1212" s="198"/>
      <c r="N1212" s="199"/>
      <c r="O1212" s="199"/>
      <c r="P1212" s="199"/>
      <c r="Q1212" s="199"/>
      <c r="R1212" s="199"/>
      <c r="S1212" s="199"/>
      <c r="T1212" s="20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194" t="s">
        <v>163</v>
      </c>
      <c r="AU1212" s="194" t="s">
        <v>86</v>
      </c>
      <c r="AV1212" s="14" t="s">
        <v>86</v>
      </c>
      <c r="AW1212" s="14" t="s">
        <v>32</v>
      </c>
      <c r="AX1212" s="14" t="s">
        <v>76</v>
      </c>
      <c r="AY1212" s="194" t="s">
        <v>149</v>
      </c>
    </row>
    <row r="1213" s="13" customFormat="1">
      <c r="A1213" s="13"/>
      <c r="B1213" s="185"/>
      <c r="C1213" s="13"/>
      <c r="D1213" s="186" t="s">
        <v>163</v>
      </c>
      <c r="E1213" s="187" t="s">
        <v>1</v>
      </c>
      <c r="F1213" s="188" t="s">
        <v>401</v>
      </c>
      <c r="G1213" s="13"/>
      <c r="H1213" s="187" t="s">
        <v>1</v>
      </c>
      <c r="I1213" s="189"/>
      <c r="J1213" s="13"/>
      <c r="K1213" s="13"/>
      <c r="L1213" s="185"/>
      <c r="M1213" s="190"/>
      <c r="N1213" s="191"/>
      <c r="O1213" s="191"/>
      <c r="P1213" s="191"/>
      <c r="Q1213" s="191"/>
      <c r="R1213" s="191"/>
      <c r="S1213" s="191"/>
      <c r="T1213" s="19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187" t="s">
        <v>163</v>
      </c>
      <c r="AU1213" s="187" t="s">
        <v>86</v>
      </c>
      <c r="AV1213" s="13" t="s">
        <v>84</v>
      </c>
      <c r="AW1213" s="13" t="s">
        <v>32</v>
      </c>
      <c r="AX1213" s="13" t="s">
        <v>76</v>
      </c>
      <c r="AY1213" s="187" t="s">
        <v>149</v>
      </c>
    </row>
    <row r="1214" s="14" customFormat="1">
      <c r="A1214" s="14"/>
      <c r="B1214" s="193"/>
      <c r="C1214" s="14"/>
      <c r="D1214" s="186" t="s">
        <v>163</v>
      </c>
      <c r="E1214" s="194" t="s">
        <v>1</v>
      </c>
      <c r="F1214" s="195" t="s">
        <v>1296</v>
      </c>
      <c r="G1214" s="14"/>
      <c r="H1214" s="196">
        <v>5</v>
      </c>
      <c r="I1214" s="197"/>
      <c r="J1214" s="14"/>
      <c r="K1214" s="14"/>
      <c r="L1214" s="193"/>
      <c r="M1214" s="198"/>
      <c r="N1214" s="199"/>
      <c r="O1214" s="199"/>
      <c r="P1214" s="199"/>
      <c r="Q1214" s="199"/>
      <c r="R1214" s="199"/>
      <c r="S1214" s="199"/>
      <c r="T1214" s="20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194" t="s">
        <v>163</v>
      </c>
      <c r="AU1214" s="194" t="s">
        <v>86</v>
      </c>
      <c r="AV1214" s="14" t="s">
        <v>86</v>
      </c>
      <c r="AW1214" s="14" t="s">
        <v>32</v>
      </c>
      <c r="AX1214" s="14" t="s">
        <v>76</v>
      </c>
      <c r="AY1214" s="194" t="s">
        <v>149</v>
      </c>
    </row>
    <row r="1215" s="14" customFormat="1">
      <c r="A1215" s="14"/>
      <c r="B1215" s="193"/>
      <c r="C1215" s="14"/>
      <c r="D1215" s="186" t="s">
        <v>163</v>
      </c>
      <c r="E1215" s="194" t="s">
        <v>1</v>
      </c>
      <c r="F1215" s="195" t="s">
        <v>1297</v>
      </c>
      <c r="G1215" s="14"/>
      <c r="H1215" s="196">
        <v>9.3000000000000007</v>
      </c>
      <c r="I1215" s="197"/>
      <c r="J1215" s="14"/>
      <c r="K1215" s="14"/>
      <c r="L1215" s="193"/>
      <c r="M1215" s="198"/>
      <c r="N1215" s="199"/>
      <c r="O1215" s="199"/>
      <c r="P1215" s="199"/>
      <c r="Q1215" s="199"/>
      <c r="R1215" s="199"/>
      <c r="S1215" s="199"/>
      <c r="T1215" s="20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194" t="s">
        <v>163</v>
      </c>
      <c r="AU1215" s="194" t="s">
        <v>86</v>
      </c>
      <c r="AV1215" s="14" t="s">
        <v>86</v>
      </c>
      <c r="AW1215" s="14" t="s">
        <v>32</v>
      </c>
      <c r="AX1215" s="14" t="s">
        <v>76</v>
      </c>
      <c r="AY1215" s="194" t="s">
        <v>149</v>
      </c>
    </row>
    <row r="1216" s="13" customFormat="1">
      <c r="A1216" s="13"/>
      <c r="B1216" s="185"/>
      <c r="C1216" s="13"/>
      <c r="D1216" s="186" t="s">
        <v>163</v>
      </c>
      <c r="E1216" s="187" t="s">
        <v>1</v>
      </c>
      <c r="F1216" s="188" t="s">
        <v>405</v>
      </c>
      <c r="G1216" s="13"/>
      <c r="H1216" s="187" t="s">
        <v>1</v>
      </c>
      <c r="I1216" s="189"/>
      <c r="J1216" s="13"/>
      <c r="K1216" s="13"/>
      <c r="L1216" s="185"/>
      <c r="M1216" s="190"/>
      <c r="N1216" s="191"/>
      <c r="O1216" s="191"/>
      <c r="P1216" s="191"/>
      <c r="Q1216" s="191"/>
      <c r="R1216" s="191"/>
      <c r="S1216" s="191"/>
      <c r="T1216" s="19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187" t="s">
        <v>163</v>
      </c>
      <c r="AU1216" s="187" t="s">
        <v>86</v>
      </c>
      <c r="AV1216" s="13" t="s">
        <v>84</v>
      </c>
      <c r="AW1216" s="13" t="s">
        <v>32</v>
      </c>
      <c r="AX1216" s="13" t="s">
        <v>76</v>
      </c>
      <c r="AY1216" s="187" t="s">
        <v>149</v>
      </c>
    </row>
    <row r="1217" s="14" customFormat="1">
      <c r="A1217" s="14"/>
      <c r="B1217" s="193"/>
      <c r="C1217" s="14"/>
      <c r="D1217" s="186" t="s">
        <v>163</v>
      </c>
      <c r="E1217" s="194" t="s">
        <v>1</v>
      </c>
      <c r="F1217" s="195" t="s">
        <v>1298</v>
      </c>
      <c r="G1217" s="14"/>
      <c r="H1217" s="196">
        <v>6.5999999999999996</v>
      </c>
      <c r="I1217" s="197"/>
      <c r="J1217" s="14"/>
      <c r="K1217" s="14"/>
      <c r="L1217" s="193"/>
      <c r="M1217" s="198"/>
      <c r="N1217" s="199"/>
      <c r="O1217" s="199"/>
      <c r="P1217" s="199"/>
      <c r="Q1217" s="199"/>
      <c r="R1217" s="199"/>
      <c r="S1217" s="199"/>
      <c r="T1217" s="20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194" t="s">
        <v>163</v>
      </c>
      <c r="AU1217" s="194" t="s">
        <v>86</v>
      </c>
      <c r="AV1217" s="14" t="s">
        <v>86</v>
      </c>
      <c r="AW1217" s="14" t="s">
        <v>32</v>
      </c>
      <c r="AX1217" s="14" t="s">
        <v>76</v>
      </c>
      <c r="AY1217" s="194" t="s">
        <v>149</v>
      </c>
    </row>
    <row r="1218" s="15" customFormat="1">
      <c r="A1218" s="15"/>
      <c r="B1218" s="201"/>
      <c r="C1218" s="15"/>
      <c r="D1218" s="186" t="s">
        <v>163</v>
      </c>
      <c r="E1218" s="202" t="s">
        <v>1</v>
      </c>
      <c r="F1218" s="203" t="s">
        <v>170</v>
      </c>
      <c r="G1218" s="15"/>
      <c r="H1218" s="204">
        <v>31.899999999999999</v>
      </c>
      <c r="I1218" s="205"/>
      <c r="J1218" s="15"/>
      <c r="K1218" s="15"/>
      <c r="L1218" s="201"/>
      <c r="M1218" s="206"/>
      <c r="N1218" s="207"/>
      <c r="O1218" s="207"/>
      <c r="P1218" s="207"/>
      <c r="Q1218" s="207"/>
      <c r="R1218" s="207"/>
      <c r="S1218" s="207"/>
      <c r="T1218" s="208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02" t="s">
        <v>163</v>
      </c>
      <c r="AU1218" s="202" t="s">
        <v>86</v>
      </c>
      <c r="AV1218" s="15" t="s">
        <v>150</v>
      </c>
      <c r="AW1218" s="15" t="s">
        <v>32</v>
      </c>
      <c r="AX1218" s="15" t="s">
        <v>76</v>
      </c>
      <c r="AY1218" s="202" t="s">
        <v>149</v>
      </c>
    </row>
    <row r="1219" s="16" customFormat="1">
      <c r="A1219" s="16"/>
      <c r="B1219" s="209"/>
      <c r="C1219" s="16"/>
      <c r="D1219" s="186" t="s">
        <v>163</v>
      </c>
      <c r="E1219" s="210" t="s">
        <v>1</v>
      </c>
      <c r="F1219" s="211" t="s">
        <v>171</v>
      </c>
      <c r="G1219" s="16"/>
      <c r="H1219" s="212">
        <v>31.899999999999999</v>
      </c>
      <c r="I1219" s="213"/>
      <c r="J1219" s="16"/>
      <c r="K1219" s="16"/>
      <c r="L1219" s="209"/>
      <c r="M1219" s="214"/>
      <c r="N1219" s="215"/>
      <c r="O1219" s="215"/>
      <c r="P1219" s="215"/>
      <c r="Q1219" s="215"/>
      <c r="R1219" s="215"/>
      <c r="S1219" s="215"/>
      <c r="T1219" s="2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10" t="s">
        <v>163</v>
      </c>
      <c r="AU1219" s="210" t="s">
        <v>86</v>
      </c>
      <c r="AV1219" s="16" t="s">
        <v>157</v>
      </c>
      <c r="AW1219" s="16" t="s">
        <v>32</v>
      </c>
      <c r="AX1219" s="16" t="s">
        <v>84</v>
      </c>
      <c r="AY1219" s="210" t="s">
        <v>149</v>
      </c>
    </row>
    <row r="1220" s="2" customFormat="1" ht="24.15" customHeight="1">
      <c r="A1220" s="38"/>
      <c r="B1220" s="171"/>
      <c r="C1220" s="172" t="s">
        <v>1299</v>
      </c>
      <c r="D1220" s="172" t="s">
        <v>152</v>
      </c>
      <c r="E1220" s="173" t="s">
        <v>1300</v>
      </c>
      <c r="F1220" s="174" t="s">
        <v>1301</v>
      </c>
      <c r="G1220" s="175" t="s">
        <v>192</v>
      </c>
      <c r="H1220" s="176">
        <v>2.6320000000000001</v>
      </c>
      <c r="I1220" s="177"/>
      <c r="J1220" s="178">
        <f>ROUND(I1220*H1220,2)</f>
        <v>0</v>
      </c>
      <c r="K1220" s="174" t="s">
        <v>156</v>
      </c>
      <c r="L1220" s="39"/>
      <c r="M1220" s="179" t="s">
        <v>1</v>
      </c>
      <c r="N1220" s="180" t="s">
        <v>41</v>
      </c>
      <c r="O1220" s="77"/>
      <c r="P1220" s="181">
        <f>O1220*H1220</f>
        <v>0</v>
      </c>
      <c r="Q1220" s="181">
        <v>0</v>
      </c>
      <c r="R1220" s="181">
        <f>Q1220*H1220</f>
        <v>0</v>
      </c>
      <c r="S1220" s="181">
        <v>0</v>
      </c>
      <c r="T1220" s="18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83" t="s">
        <v>280</v>
      </c>
      <c r="AT1220" s="183" t="s">
        <v>152</v>
      </c>
      <c r="AU1220" s="183" t="s">
        <v>86</v>
      </c>
      <c r="AY1220" s="19" t="s">
        <v>149</v>
      </c>
      <c r="BE1220" s="184">
        <f>IF(N1220="základní",J1220,0)</f>
        <v>0</v>
      </c>
      <c r="BF1220" s="184">
        <f>IF(N1220="snížená",J1220,0)</f>
        <v>0</v>
      </c>
      <c r="BG1220" s="184">
        <f>IF(N1220="zákl. přenesená",J1220,0)</f>
        <v>0</v>
      </c>
      <c r="BH1220" s="184">
        <f>IF(N1220="sníž. přenesená",J1220,0)</f>
        <v>0</v>
      </c>
      <c r="BI1220" s="184">
        <f>IF(N1220="nulová",J1220,0)</f>
        <v>0</v>
      </c>
      <c r="BJ1220" s="19" t="s">
        <v>84</v>
      </c>
      <c r="BK1220" s="184">
        <f>ROUND(I1220*H1220,2)</f>
        <v>0</v>
      </c>
      <c r="BL1220" s="19" t="s">
        <v>280</v>
      </c>
      <c r="BM1220" s="183" t="s">
        <v>1302</v>
      </c>
    </row>
    <row r="1221" s="12" customFormat="1" ht="22.8" customHeight="1">
      <c r="A1221" s="12"/>
      <c r="B1221" s="158"/>
      <c r="C1221" s="12"/>
      <c r="D1221" s="159" t="s">
        <v>75</v>
      </c>
      <c r="E1221" s="169" t="s">
        <v>1303</v>
      </c>
      <c r="F1221" s="169" t="s">
        <v>1304</v>
      </c>
      <c r="G1221" s="12"/>
      <c r="H1221" s="12"/>
      <c r="I1221" s="161"/>
      <c r="J1221" s="170">
        <f>BK1221</f>
        <v>0</v>
      </c>
      <c r="K1221" s="12"/>
      <c r="L1221" s="158"/>
      <c r="M1221" s="163"/>
      <c r="N1221" s="164"/>
      <c r="O1221" s="164"/>
      <c r="P1221" s="165">
        <f>SUM(P1222:P1268)</f>
        <v>0</v>
      </c>
      <c r="Q1221" s="164"/>
      <c r="R1221" s="165">
        <f>SUM(R1222:R1268)</f>
        <v>2.1401838499999997</v>
      </c>
      <c r="S1221" s="164"/>
      <c r="T1221" s="166">
        <f>SUM(T1222:T1268)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159" t="s">
        <v>86</v>
      </c>
      <c r="AT1221" s="167" t="s">
        <v>75</v>
      </c>
      <c r="AU1221" s="167" t="s">
        <v>84</v>
      </c>
      <c r="AY1221" s="159" t="s">
        <v>149</v>
      </c>
      <c r="BK1221" s="168">
        <f>SUM(BK1222:BK1268)</f>
        <v>0</v>
      </c>
    </row>
    <row r="1222" s="2" customFormat="1" ht="24.15" customHeight="1">
      <c r="A1222" s="38"/>
      <c r="B1222" s="171"/>
      <c r="C1222" s="172" t="s">
        <v>1305</v>
      </c>
      <c r="D1222" s="172" t="s">
        <v>152</v>
      </c>
      <c r="E1222" s="173" t="s">
        <v>1306</v>
      </c>
      <c r="F1222" s="174" t="s">
        <v>1307</v>
      </c>
      <c r="G1222" s="175" t="s">
        <v>205</v>
      </c>
      <c r="H1222" s="176">
        <v>123.56</v>
      </c>
      <c r="I1222" s="177"/>
      <c r="J1222" s="178">
        <f>ROUND(I1222*H1222,2)</f>
        <v>0</v>
      </c>
      <c r="K1222" s="174" t="s">
        <v>156</v>
      </c>
      <c r="L1222" s="39"/>
      <c r="M1222" s="179" t="s">
        <v>1</v>
      </c>
      <c r="N1222" s="180" t="s">
        <v>41</v>
      </c>
      <c r="O1222" s="77"/>
      <c r="P1222" s="181">
        <f>O1222*H1222</f>
        <v>0</v>
      </c>
      <c r="Q1222" s="181">
        <v>3.0000000000000001E-05</v>
      </c>
      <c r="R1222" s="181">
        <f>Q1222*H1222</f>
        <v>0.0037068000000000001</v>
      </c>
      <c r="S1222" s="181">
        <v>0</v>
      </c>
      <c r="T1222" s="18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183" t="s">
        <v>280</v>
      </c>
      <c r="AT1222" s="183" t="s">
        <v>152</v>
      </c>
      <c r="AU1222" s="183" t="s">
        <v>86</v>
      </c>
      <c r="AY1222" s="19" t="s">
        <v>149</v>
      </c>
      <c r="BE1222" s="184">
        <f>IF(N1222="základní",J1222,0)</f>
        <v>0</v>
      </c>
      <c r="BF1222" s="184">
        <f>IF(N1222="snížená",J1222,0)</f>
        <v>0</v>
      </c>
      <c r="BG1222" s="184">
        <f>IF(N1222="zákl. přenesená",J1222,0)</f>
        <v>0</v>
      </c>
      <c r="BH1222" s="184">
        <f>IF(N1222="sníž. přenesená",J1222,0)</f>
        <v>0</v>
      </c>
      <c r="BI1222" s="184">
        <f>IF(N1222="nulová",J1222,0)</f>
        <v>0</v>
      </c>
      <c r="BJ1222" s="19" t="s">
        <v>84</v>
      </c>
      <c r="BK1222" s="184">
        <f>ROUND(I1222*H1222,2)</f>
        <v>0</v>
      </c>
      <c r="BL1222" s="19" t="s">
        <v>280</v>
      </c>
      <c r="BM1222" s="183" t="s">
        <v>1308</v>
      </c>
    </row>
    <row r="1223" s="13" customFormat="1">
      <c r="A1223" s="13"/>
      <c r="B1223" s="185"/>
      <c r="C1223" s="13"/>
      <c r="D1223" s="186" t="s">
        <v>163</v>
      </c>
      <c r="E1223" s="187" t="s">
        <v>1</v>
      </c>
      <c r="F1223" s="188" t="s">
        <v>1309</v>
      </c>
      <c r="G1223" s="13"/>
      <c r="H1223" s="187" t="s">
        <v>1</v>
      </c>
      <c r="I1223" s="189"/>
      <c r="J1223" s="13"/>
      <c r="K1223" s="13"/>
      <c r="L1223" s="185"/>
      <c r="M1223" s="190"/>
      <c r="N1223" s="191"/>
      <c r="O1223" s="191"/>
      <c r="P1223" s="191"/>
      <c r="Q1223" s="191"/>
      <c r="R1223" s="191"/>
      <c r="S1223" s="191"/>
      <c r="T1223" s="19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187" t="s">
        <v>163</v>
      </c>
      <c r="AU1223" s="187" t="s">
        <v>86</v>
      </c>
      <c r="AV1223" s="13" t="s">
        <v>84</v>
      </c>
      <c r="AW1223" s="13" t="s">
        <v>32</v>
      </c>
      <c r="AX1223" s="13" t="s">
        <v>76</v>
      </c>
      <c r="AY1223" s="187" t="s">
        <v>149</v>
      </c>
    </row>
    <row r="1224" s="14" customFormat="1">
      <c r="A1224" s="14"/>
      <c r="B1224" s="193"/>
      <c r="C1224" s="14"/>
      <c r="D1224" s="186" t="s">
        <v>163</v>
      </c>
      <c r="E1224" s="194" t="s">
        <v>1</v>
      </c>
      <c r="F1224" s="195" t="s">
        <v>1310</v>
      </c>
      <c r="G1224" s="14"/>
      <c r="H1224" s="196">
        <v>123.56</v>
      </c>
      <c r="I1224" s="197"/>
      <c r="J1224" s="14"/>
      <c r="K1224" s="14"/>
      <c r="L1224" s="193"/>
      <c r="M1224" s="198"/>
      <c r="N1224" s="199"/>
      <c r="O1224" s="199"/>
      <c r="P1224" s="199"/>
      <c r="Q1224" s="199"/>
      <c r="R1224" s="199"/>
      <c r="S1224" s="199"/>
      <c r="T1224" s="20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194" t="s">
        <v>163</v>
      </c>
      <c r="AU1224" s="194" t="s">
        <v>86</v>
      </c>
      <c r="AV1224" s="14" t="s">
        <v>86</v>
      </c>
      <c r="AW1224" s="14" t="s">
        <v>32</v>
      </c>
      <c r="AX1224" s="14" t="s">
        <v>76</v>
      </c>
      <c r="AY1224" s="194" t="s">
        <v>149</v>
      </c>
    </row>
    <row r="1225" s="15" customFormat="1">
      <c r="A1225" s="15"/>
      <c r="B1225" s="201"/>
      <c r="C1225" s="15"/>
      <c r="D1225" s="186" t="s">
        <v>163</v>
      </c>
      <c r="E1225" s="202" t="s">
        <v>1</v>
      </c>
      <c r="F1225" s="203" t="s">
        <v>170</v>
      </c>
      <c r="G1225" s="15"/>
      <c r="H1225" s="204">
        <v>123.56</v>
      </c>
      <c r="I1225" s="205"/>
      <c r="J1225" s="15"/>
      <c r="K1225" s="15"/>
      <c r="L1225" s="201"/>
      <c r="M1225" s="206"/>
      <c r="N1225" s="207"/>
      <c r="O1225" s="207"/>
      <c r="P1225" s="207"/>
      <c r="Q1225" s="207"/>
      <c r="R1225" s="207"/>
      <c r="S1225" s="207"/>
      <c r="T1225" s="208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02" t="s">
        <v>163</v>
      </c>
      <c r="AU1225" s="202" t="s">
        <v>86</v>
      </c>
      <c r="AV1225" s="15" t="s">
        <v>150</v>
      </c>
      <c r="AW1225" s="15" t="s">
        <v>32</v>
      </c>
      <c r="AX1225" s="15" t="s">
        <v>76</v>
      </c>
      <c r="AY1225" s="202" t="s">
        <v>149</v>
      </c>
    </row>
    <row r="1226" s="16" customFormat="1">
      <c r="A1226" s="16"/>
      <c r="B1226" s="209"/>
      <c r="C1226" s="16"/>
      <c r="D1226" s="186" t="s">
        <v>163</v>
      </c>
      <c r="E1226" s="210" t="s">
        <v>1</v>
      </c>
      <c r="F1226" s="211" t="s">
        <v>171</v>
      </c>
      <c r="G1226" s="16"/>
      <c r="H1226" s="212">
        <v>123.56</v>
      </c>
      <c r="I1226" s="213"/>
      <c r="J1226" s="16"/>
      <c r="K1226" s="16"/>
      <c r="L1226" s="209"/>
      <c r="M1226" s="214"/>
      <c r="N1226" s="215"/>
      <c r="O1226" s="215"/>
      <c r="P1226" s="215"/>
      <c r="Q1226" s="215"/>
      <c r="R1226" s="215"/>
      <c r="S1226" s="215"/>
      <c r="T1226" s="2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10" t="s">
        <v>163</v>
      </c>
      <c r="AU1226" s="210" t="s">
        <v>86</v>
      </c>
      <c r="AV1226" s="16" t="s">
        <v>157</v>
      </c>
      <c r="AW1226" s="16" t="s">
        <v>32</v>
      </c>
      <c r="AX1226" s="16" t="s">
        <v>84</v>
      </c>
      <c r="AY1226" s="210" t="s">
        <v>149</v>
      </c>
    </row>
    <row r="1227" s="2" customFormat="1" ht="24.15" customHeight="1">
      <c r="A1227" s="38"/>
      <c r="B1227" s="171"/>
      <c r="C1227" s="172" t="s">
        <v>1311</v>
      </c>
      <c r="D1227" s="172" t="s">
        <v>152</v>
      </c>
      <c r="E1227" s="173" t="s">
        <v>1312</v>
      </c>
      <c r="F1227" s="174" t="s">
        <v>1313</v>
      </c>
      <c r="G1227" s="175" t="s">
        <v>205</v>
      </c>
      <c r="H1227" s="176">
        <v>56.450000000000003</v>
      </c>
      <c r="I1227" s="177"/>
      <c r="J1227" s="178">
        <f>ROUND(I1227*H1227,2)</f>
        <v>0</v>
      </c>
      <c r="K1227" s="174" t="s">
        <v>156</v>
      </c>
      <c r="L1227" s="39"/>
      <c r="M1227" s="179" t="s">
        <v>1</v>
      </c>
      <c r="N1227" s="180" t="s">
        <v>41</v>
      </c>
      <c r="O1227" s="77"/>
      <c r="P1227" s="181">
        <f>O1227*H1227</f>
        <v>0</v>
      </c>
      <c r="Q1227" s="181">
        <v>0.00050000000000000001</v>
      </c>
      <c r="R1227" s="181">
        <f>Q1227*H1227</f>
        <v>0.028225000000000004</v>
      </c>
      <c r="S1227" s="181">
        <v>0</v>
      </c>
      <c r="T1227" s="18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83" t="s">
        <v>280</v>
      </c>
      <c r="AT1227" s="183" t="s">
        <v>152</v>
      </c>
      <c r="AU1227" s="183" t="s">
        <v>86</v>
      </c>
      <c r="AY1227" s="19" t="s">
        <v>149</v>
      </c>
      <c r="BE1227" s="184">
        <f>IF(N1227="základní",J1227,0)</f>
        <v>0</v>
      </c>
      <c r="BF1227" s="184">
        <f>IF(N1227="snížená",J1227,0)</f>
        <v>0</v>
      </c>
      <c r="BG1227" s="184">
        <f>IF(N1227="zákl. přenesená",J1227,0)</f>
        <v>0</v>
      </c>
      <c r="BH1227" s="184">
        <f>IF(N1227="sníž. přenesená",J1227,0)</f>
        <v>0</v>
      </c>
      <c r="BI1227" s="184">
        <f>IF(N1227="nulová",J1227,0)</f>
        <v>0</v>
      </c>
      <c r="BJ1227" s="19" t="s">
        <v>84</v>
      </c>
      <c r="BK1227" s="184">
        <f>ROUND(I1227*H1227,2)</f>
        <v>0</v>
      </c>
      <c r="BL1227" s="19" t="s">
        <v>280</v>
      </c>
      <c r="BM1227" s="183" t="s">
        <v>1314</v>
      </c>
    </row>
    <row r="1228" s="13" customFormat="1">
      <c r="A1228" s="13"/>
      <c r="B1228" s="185"/>
      <c r="C1228" s="13"/>
      <c r="D1228" s="186" t="s">
        <v>163</v>
      </c>
      <c r="E1228" s="187" t="s">
        <v>1</v>
      </c>
      <c r="F1228" s="188" t="s">
        <v>1315</v>
      </c>
      <c r="G1228" s="13"/>
      <c r="H1228" s="187" t="s">
        <v>1</v>
      </c>
      <c r="I1228" s="189"/>
      <c r="J1228" s="13"/>
      <c r="K1228" s="13"/>
      <c r="L1228" s="185"/>
      <c r="M1228" s="190"/>
      <c r="N1228" s="191"/>
      <c r="O1228" s="191"/>
      <c r="P1228" s="191"/>
      <c r="Q1228" s="191"/>
      <c r="R1228" s="191"/>
      <c r="S1228" s="191"/>
      <c r="T1228" s="19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7" t="s">
        <v>163</v>
      </c>
      <c r="AU1228" s="187" t="s">
        <v>86</v>
      </c>
      <c r="AV1228" s="13" t="s">
        <v>84</v>
      </c>
      <c r="AW1228" s="13" t="s">
        <v>32</v>
      </c>
      <c r="AX1228" s="13" t="s">
        <v>76</v>
      </c>
      <c r="AY1228" s="187" t="s">
        <v>149</v>
      </c>
    </row>
    <row r="1229" s="14" customFormat="1">
      <c r="A1229" s="14"/>
      <c r="B1229" s="193"/>
      <c r="C1229" s="14"/>
      <c r="D1229" s="186" t="s">
        <v>163</v>
      </c>
      <c r="E1229" s="194" t="s">
        <v>1</v>
      </c>
      <c r="F1229" s="195" t="s">
        <v>822</v>
      </c>
      <c r="G1229" s="14"/>
      <c r="H1229" s="196">
        <v>49.25</v>
      </c>
      <c r="I1229" s="197"/>
      <c r="J1229" s="14"/>
      <c r="K1229" s="14"/>
      <c r="L1229" s="193"/>
      <c r="M1229" s="198"/>
      <c r="N1229" s="199"/>
      <c r="O1229" s="199"/>
      <c r="P1229" s="199"/>
      <c r="Q1229" s="199"/>
      <c r="R1229" s="199"/>
      <c r="S1229" s="199"/>
      <c r="T1229" s="20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194" t="s">
        <v>163</v>
      </c>
      <c r="AU1229" s="194" t="s">
        <v>86</v>
      </c>
      <c r="AV1229" s="14" t="s">
        <v>86</v>
      </c>
      <c r="AW1229" s="14" t="s">
        <v>32</v>
      </c>
      <c r="AX1229" s="14" t="s">
        <v>76</v>
      </c>
      <c r="AY1229" s="194" t="s">
        <v>149</v>
      </c>
    </row>
    <row r="1230" s="14" customFormat="1">
      <c r="A1230" s="14"/>
      <c r="B1230" s="193"/>
      <c r="C1230" s="14"/>
      <c r="D1230" s="186" t="s">
        <v>163</v>
      </c>
      <c r="E1230" s="194" t="s">
        <v>1</v>
      </c>
      <c r="F1230" s="195" t="s">
        <v>1316</v>
      </c>
      <c r="G1230" s="14"/>
      <c r="H1230" s="196">
        <v>7.2000000000000002</v>
      </c>
      <c r="I1230" s="197"/>
      <c r="J1230" s="14"/>
      <c r="K1230" s="14"/>
      <c r="L1230" s="193"/>
      <c r="M1230" s="198"/>
      <c r="N1230" s="199"/>
      <c r="O1230" s="199"/>
      <c r="P1230" s="199"/>
      <c r="Q1230" s="199"/>
      <c r="R1230" s="199"/>
      <c r="S1230" s="199"/>
      <c r="T1230" s="20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194" t="s">
        <v>163</v>
      </c>
      <c r="AU1230" s="194" t="s">
        <v>86</v>
      </c>
      <c r="AV1230" s="14" t="s">
        <v>86</v>
      </c>
      <c r="AW1230" s="14" t="s">
        <v>32</v>
      </c>
      <c r="AX1230" s="14" t="s">
        <v>76</v>
      </c>
      <c r="AY1230" s="194" t="s">
        <v>149</v>
      </c>
    </row>
    <row r="1231" s="15" customFormat="1">
      <c r="A1231" s="15"/>
      <c r="B1231" s="201"/>
      <c r="C1231" s="15"/>
      <c r="D1231" s="186" t="s">
        <v>163</v>
      </c>
      <c r="E1231" s="202" t="s">
        <v>1</v>
      </c>
      <c r="F1231" s="203" t="s">
        <v>170</v>
      </c>
      <c r="G1231" s="15"/>
      <c r="H1231" s="204">
        <v>56.450000000000003</v>
      </c>
      <c r="I1231" s="205"/>
      <c r="J1231" s="15"/>
      <c r="K1231" s="15"/>
      <c r="L1231" s="201"/>
      <c r="M1231" s="206"/>
      <c r="N1231" s="207"/>
      <c r="O1231" s="207"/>
      <c r="P1231" s="207"/>
      <c r="Q1231" s="207"/>
      <c r="R1231" s="207"/>
      <c r="S1231" s="207"/>
      <c r="T1231" s="208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02" t="s">
        <v>163</v>
      </c>
      <c r="AU1231" s="202" t="s">
        <v>86</v>
      </c>
      <c r="AV1231" s="15" t="s">
        <v>150</v>
      </c>
      <c r="AW1231" s="15" t="s">
        <v>32</v>
      </c>
      <c r="AX1231" s="15" t="s">
        <v>76</v>
      </c>
      <c r="AY1231" s="202" t="s">
        <v>149</v>
      </c>
    </row>
    <row r="1232" s="16" customFormat="1">
      <c r="A1232" s="16"/>
      <c r="B1232" s="209"/>
      <c r="C1232" s="16"/>
      <c r="D1232" s="186" t="s">
        <v>163</v>
      </c>
      <c r="E1232" s="210" t="s">
        <v>1</v>
      </c>
      <c r="F1232" s="211" t="s">
        <v>171</v>
      </c>
      <c r="G1232" s="16"/>
      <c r="H1232" s="212">
        <v>56.450000000000003</v>
      </c>
      <c r="I1232" s="213"/>
      <c r="J1232" s="16"/>
      <c r="K1232" s="16"/>
      <c r="L1232" s="209"/>
      <c r="M1232" s="214"/>
      <c r="N1232" s="215"/>
      <c r="O1232" s="215"/>
      <c r="P1232" s="215"/>
      <c r="Q1232" s="215"/>
      <c r="R1232" s="215"/>
      <c r="S1232" s="215"/>
      <c r="T1232" s="2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10" t="s">
        <v>163</v>
      </c>
      <c r="AU1232" s="210" t="s">
        <v>86</v>
      </c>
      <c r="AV1232" s="16" t="s">
        <v>157</v>
      </c>
      <c r="AW1232" s="16" t="s">
        <v>32</v>
      </c>
      <c r="AX1232" s="16" t="s">
        <v>84</v>
      </c>
      <c r="AY1232" s="210" t="s">
        <v>149</v>
      </c>
    </row>
    <row r="1233" s="2" customFormat="1" ht="37.8" customHeight="1">
      <c r="A1233" s="38"/>
      <c r="B1233" s="171"/>
      <c r="C1233" s="172" t="s">
        <v>1317</v>
      </c>
      <c r="D1233" s="172" t="s">
        <v>152</v>
      </c>
      <c r="E1233" s="173" t="s">
        <v>1318</v>
      </c>
      <c r="F1233" s="174" t="s">
        <v>1319</v>
      </c>
      <c r="G1233" s="175" t="s">
        <v>205</v>
      </c>
      <c r="H1233" s="176">
        <v>123.56</v>
      </c>
      <c r="I1233" s="177"/>
      <c r="J1233" s="178">
        <f>ROUND(I1233*H1233,2)</f>
        <v>0</v>
      </c>
      <c r="K1233" s="174" t="s">
        <v>156</v>
      </c>
      <c r="L1233" s="39"/>
      <c r="M1233" s="179" t="s">
        <v>1</v>
      </c>
      <c r="N1233" s="180" t="s">
        <v>41</v>
      </c>
      <c r="O1233" s="77"/>
      <c r="P1233" s="181">
        <f>O1233*H1233</f>
        <v>0</v>
      </c>
      <c r="Q1233" s="181">
        <v>0.014999999999999999</v>
      </c>
      <c r="R1233" s="181">
        <f>Q1233*H1233</f>
        <v>1.8533999999999999</v>
      </c>
      <c r="S1233" s="181">
        <v>0</v>
      </c>
      <c r="T1233" s="18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83" t="s">
        <v>280</v>
      </c>
      <c r="AT1233" s="183" t="s">
        <v>152</v>
      </c>
      <c r="AU1233" s="183" t="s">
        <v>86</v>
      </c>
      <c r="AY1233" s="19" t="s">
        <v>149</v>
      </c>
      <c r="BE1233" s="184">
        <f>IF(N1233="základní",J1233,0)</f>
        <v>0</v>
      </c>
      <c r="BF1233" s="184">
        <f>IF(N1233="snížená",J1233,0)</f>
        <v>0</v>
      </c>
      <c r="BG1233" s="184">
        <f>IF(N1233="zákl. přenesená",J1233,0)</f>
        <v>0</v>
      </c>
      <c r="BH1233" s="184">
        <f>IF(N1233="sníž. přenesená",J1233,0)</f>
        <v>0</v>
      </c>
      <c r="BI1233" s="184">
        <f>IF(N1233="nulová",J1233,0)</f>
        <v>0</v>
      </c>
      <c r="BJ1233" s="19" t="s">
        <v>84</v>
      </c>
      <c r="BK1233" s="184">
        <f>ROUND(I1233*H1233,2)</f>
        <v>0</v>
      </c>
      <c r="BL1233" s="19" t="s">
        <v>280</v>
      </c>
      <c r="BM1233" s="183" t="s">
        <v>1320</v>
      </c>
    </row>
    <row r="1234" s="13" customFormat="1">
      <c r="A1234" s="13"/>
      <c r="B1234" s="185"/>
      <c r="C1234" s="13"/>
      <c r="D1234" s="186" t="s">
        <v>163</v>
      </c>
      <c r="E1234" s="187" t="s">
        <v>1</v>
      </c>
      <c r="F1234" s="188" t="s">
        <v>1321</v>
      </c>
      <c r="G1234" s="13"/>
      <c r="H1234" s="187" t="s">
        <v>1</v>
      </c>
      <c r="I1234" s="189"/>
      <c r="J1234" s="13"/>
      <c r="K1234" s="13"/>
      <c r="L1234" s="185"/>
      <c r="M1234" s="190"/>
      <c r="N1234" s="191"/>
      <c r="O1234" s="191"/>
      <c r="P1234" s="191"/>
      <c r="Q1234" s="191"/>
      <c r="R1234" s="191"/>
      <c r="S1234" s="191"/>
      <c r="T1234" s="19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7" t="s">
        <v>163</v>
      </c>
      <c r="AU1234" s="187" t="s">
        <v>86</v>
      </c>
      <c r="AV1234" s="13" t="s">
        <v>84</v>
      </c>
      <c r="AW1234" s="13" t="s">
        <v>32</v>
      </c>
      <c r="AX1234" s="13" t="s">
        <v>76</v>
      </c>
      <c r="AY1234" s="187" t="s">
        <v>149</v>
      </c>
    </row>
    <row r="1235" s="14" customFormat="1">
      <c r="A1235" s="14"/>
      <c r="B1235" s="193"/>
      <c r="C1235" s="14"/>
      <c r="D1235" s="186" t="s">
        <v>163</v>
      </c>
      <c r="E1235" s="194" t="s">
        <v>1</v>
      </c>
      <c r="F1235" s="195" t="s">
        <v>1310</v>
      </c>
      <c r="G1235" s="14"/>
      <c r="H1235" s="196">
        <v>123.56</v>
      </c>
      <c r="I1235" s="197"/>
      <c r="J1235" s="14"/>
      <c r="K1235" s="14"/>
      <c r="L1235" s="193"/>
      <c r="M1235" s="198"/>
      <c r="N1235" s="199"/>
      <c r="O1235" s="199"/>
      <c r="P1235" s="199"/>
      <c r="Q1235" s="199"/>
      <c r="R1235" s="199"/>
      <c r="S1235" s="199"/>
      <c r="T1235" s="20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194" t="s">
        <v>163</v>
      </c>
      <c r="AU1235" s="194" t="s">
        <v>86</v>
      </c>
      <c r="AV1235" s="14" t="s">
        <v>86</v>
      </c>
      <c r="AW1235" s="14" t="s">
        <v>32</v>
      </c>
      <c r="AX1235" s="14" t="s">
        <v>76</v>
      </c>
      <c r="AY1235" s="194" t="s">
        <v>149</v>
      </c>
    </row>
    <row r="1236" s="15" customFormat="1">
      <c r="A1236" s="15"/>
      <c r="B1236" s="201"/>
      <c r="C1236" s="15"/>
      <c r="D1236" s="186" t="s">
        <v>163</v>
      </c>
      <c r="E1236" s="202" t="s">
        <v>1</v>
      </c>
      <c r="F1236" s="203" t="s">
        <v>170</v>
      </c>
      <c r="G1236" s="15"/>
      <c r="H1236" s="204">
        <v>123.56</v>
      </c>
      <c r="I1236" s="205"/>
      <c r="J1236" s="15"/>
      <c r="K1236" s="15"/>
      <c r="L1236" s="201"/>
      <c r="M1236" s="206"/>
      <c r="N1236" s="207"/>
      <c r="O1236" s="207"/>
      <c r="P1236" s="207"/>
      <c r="Q1236" s="207"/>
      <c r="R1236" s="207"/>
      <c r="S1236" s="207"/>
      <c r="T1236" s="20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02" t="s">
        <v>163</v>
      </c>
      <c r="AU1236" s="202" t="s">
        <v>86</v>
      </c>
      <c r="AV1236" s="15" t="s">
        <v>150</v>
      </c>
      <c r="AW1236" s="15" t="s">
        <v>32</v>
      </c>
      <c r="AX1236" s="15" t="s">
        <v>76</v>
      </c>
      <c r="AY1236" s="202" t="s">
        <v>149</v>
      </c>
    </row>
    <row r="1237" s="16" customFormat="1">
      <c r="A1237" s="16"/>
      <c r="B1237" s="209"/>
      <c r="C1237" s="16"/>
      <c r="D1237" s="186" t="s">
        <v>163</v>
      </c>
      <c r="E1237" s="210" t="s">
        <v>1</v>
      </c>
      <c r="F1237" s="211" t="s">
        <v>171</v>
      </c>
      <c r="G1237" s="16"/>
      <c r="H1237" s="212">
        <v>123.56</v>
      </c>
      <c r="I1237" s="213"/>
      <c r="J1237" s="16"/>
      <c r="K1237" s="16"/>
      <c r="L1237" s="209"/>
      <c r="M1237" s="214"/>
      <c r="N1237" s="215"/>
      <c r="O1237" s="215"/>
      <c r="P1237" s="215"/>
      <c r="Q1237" s="215"/>
      <c r="R1237" s="215"/>
      <c r="S1237" s="215"/>
      <c r="T1237" s="2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10" t="s">
        <v>163</v>
      </c>
      <c r="AU1237" s="210" t="s">
        <v>86</v>
      </c>
      <c r="AV1237" s="16" t="s">
        <v>157</v>
      </c>
      <c r="AW1237" s="16" t="s">
        <v>32</v>
      </c>
      <c r="AX1237" s="16" t="s">
        <v>84</v>
      </c>
      <c r="AY1237" s="210" t="s">
        <v>149</v>
      </c>
    </row>
    <row r="1238" s="2" customFormat="1" ht="16.5" customHeight="1">
      <c r="A1238" s="38"/>
      <c r="B1238" s="171"/>
      <c r="C1238" s="172" t="s">
        <v>1322</v>
      </c>
      <c r="D1238" s="172" t="s">
        <v>152</v>
      </c>
      <c r="E1238" s="173" t="s">
        <v>1323</v>
      </c>
      <c r="F1238" s="174" t="s">
        <v>1324</v>
      </c>
      <c r="G1238" s="175" t="s">
        <v>205</v>
      </c>
      <c r="H1238" s="176">
        <v>123.56</v>
      </c>
      <c r="I1238" s="177"/>
      <c r="J1238" s="178">
        <f>ROUND(I1238*H1238,2)</f>
        <v>0</v>
      </c>
      <c r="K1238" s="174" t="s">
        <v>156</v>
      </c>
      <c r="L1238" s="39"/>
      <c r="M1238" s="179" t="s">
        <v>1</v>
      </c>
      <c r="N1238" s="180" t="s">
        <v>41</v>
      </c>
      <c r="O1238" s="77"/>
      <c r="P1238" s="181">
        <f>O1238*H1238</f>
        <v>0</v>
      </c>
      <c r="Q1238" s="181">
        <v>0.00050000000000000001</v>
      </c>
      <c r="R1238" s="181">
        <f>Q1238*H1238</f>
        <v>0.061780000000000002</v>
      </c>
      <c r="S1238" s="181">
        <v>0</v>
      </c>
      <c r="T1238" s="18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183" t="s">
        <v>280</v>
      </c>
      <c r="AT1238" s="183" t="s">
        <v>152</v>
      </c>
      <c r="AU1238" s="183" t="s">
        <v>86</v>
      </c>
      <c r="AY1238" s="19" t="s">
        <v>149</v>
      </c>
      <c r="BE1238" s="184">
        <f>IF(N1238="základní",J1238,0)</f>
        <v>0</v>
      </c>
      <c r="BF1238" s="184">
        <f>IF(N1238="snížená",J1238,0)</f>
        <v>0</v>
      </c>
      <c r="BG1238" s="184">
        <f>IF(N1238="zákl. přenesená",J1238,0)</f>
        <v>0</v>
      </c>
      <c r="BH1238" s="184">
        <f>IF(N1238="sníž. přenesená",J1238,0)</f>
        <v>0</v>
      </c>
      <c r="BI1238" s="184">
        <f>IF(N1238="nulová",J1238,0)</f>
        <v>0</v>
      </c>
      <c r="BJ1238" s="19" t="s">
        <v>84</v>
      </c>
      <c r="BK1238" s="184">
        <f>ROUND(I1238*H1238,2)</f>
        <v>0</v>
      </c>
      <c r="BL1238" s="19" t="s">
        <v>280</v>
      </c>
      <c r="BM1238" s="183" t="s">
        <v>1325</v>
      </c>
    </row>
    <row r="1239" s="13" customFormat="1">
      <c r="A1239" s="13"/>
      <c r="B1239" s="185"/>
      <c r="C1239" s="13"/>
      <c r="D1239" s="186" t="s">
        <v>163</v>
      </c>
      <c r="E1239" s="187" t="s">
        <v>1</v>
      </c>
      <c r="F1239" s="188" t="s">
        <v>1326</v>
      </c>
      <c r="G1239" s="13"/>
      <c r="H1239" s="187" t="s">
        <v>1</v>
      </c>
      <c r="I1239" s="189"/>
      <c r="J1239" s="13"/>
      <c r="K1239" s="13"/>
      <c r="L1239" s="185"/>
      <c r="M1239" s="190"/>
      <c r="N1239" s="191"/>
      <c r="O1239" s="191"/>
      <c r="P1239" s="191"/>
      <c r="Q1239" s="191"/>
      <c r="R1239" s="191"/>
      <c r="S1239" s="191"/>
      <c r="T1239" s="19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187" t="s">
        <v>163</v>
      </c>
      <c r="AU1239" s="187" t="s">
        <v>86</v>
      </c>
      <c r="AV1239" s="13" t="s">
        <v>84</v>
      </c>
      <c r="AW1239" s="13" t="s">
        <v>32</v>
      </c>
      <c r="AX1239" s="13" t="s">
        <v>76</v>
      </c>
      <c r="AY1239" s="187" t="s">
        <v>149</v>
      </c>
    </row>
    <row r="1240" s="13" customFormat="1">
      <c r="A1240" s="13"/>
      <c r="B1240" s="185"/>
      <c r="C1240" s="13"/>
      <c r="D1240" s="186" t="s">
        <v>163</v>
      </c>
      <c r="E1240" s="187" t="s">
        <v>1</v>
      </c>
      <c r="F1240" s="188" t="s">
        <v>177</v>
      </c>
      <c r="G1240" s="13"/>
      <c r="H1240" s="187" t="s">
        <v>1</v>
      </c>
      <c r="I1240" s="189"/>
      <c r="J1240" s="13"/>
      <c r="K1240" s="13"/>
      <c r="L1240" s="185"/>
      <c r="M1240" s="190"/>
      <c r="N1240" s="191"/>
      <c r="O1240" s="191"/>
      <c r="P1240" s="191"/>
      <c r="Q1240" s="191"/>
      <c r="R1240" s="191"/>
      <c r="S1240" s="191"/>
      <c r="T1240" s="19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187" t="s">
        <v>163</v>
      </c>
      <c r="AU1240" s="187" t="s">
        <v>86</v>
      </c>
      <c r="AV1240" s="13" t="s">
        <v>84</v>
      </c>
      <c r="AW1240" s="13" t="s">
        <v>32</v>
      </c>
      <c r="AX1240" s="13" t="s">
        <v>76</v>
      </c>
      <c r="AY1240" s="187" t="s">
        <v>149</v>
      </c>
    </row>
    <row r="1241" s="14" customFormat="1">
      <c r="A1241" s="14"/>
      <c r="B1241" s="193"/>
      <c r="C1241" s="14"/>
      <c r="D1241" s="186" t="s">
        <v>163</v>
      </c>
      <c r="E1241" s="194" t="s">
        <v>1</v>
      </c>
      <c r="F1241" s="195" t="s">
        <v>1327</v>
      </c>
      <c r="G1241" s="14"/>
      <c r="H1241" s="196">
        <v>116.36</v>
      </c>
      <c r="I1241" s="197"/>
      <c r="J1241" s="14"/>
      <c r="K1241" s="14"/>
      <c r="L1241" s="193"/>
      <c r="M1241" s="198"/>
      <c r="N1241" s="199"/>
      <c r="O1241" s="199"/>
      <c r="P1241" s="199"/>
      <c r="Q1241" s="199"/>
      <c r="R1241" s="199"/>
      <c r="S1241" s="199"/>
      <c r="T1241" s="200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194" t="s">
        <v>163</v>
      </c>
      <c r="AU1241" s="194" t="s">
        <v>86</v>
      </c>
      <c r="AV1241" s="14" t="s">
        <v>86</v>
      </c>
      <c r="AW1241" s="14" t="s">
        <v>32</v>
      </c>
      <c r="AX1241" s="14" t="s">
        <v>76</v>
      </c>
      <c r="AY1241" s="194" t="s">
        <v>149</v>
      </c>
    </row>
    <row r="1242" s="13" customFormat="1">
      <c r="A1242" s="13"/>
      <c r="B1242" s="185"/>
      <c r="C1242" s="13"/>
      <c r="D1242" s="186" t="s">
        <v>163</v>
      </c>
      <c r="E1242" s="187" t="s">
        <v>1</v>
      </c>
      <c r="F1242" s="188" t="s">
        <v>1328</v>
      </c>
      <c r="G1242" s="13"/>
      <c r="H1242" s="187" t="s">
        <v>1</v>
      </c>
      <c r="I1242" s="189"/>
      <c r="J1242" s="13"/>
      <c r="K1242" s="13"/>
      <c r="L1242" s="185"/>
      <c r="M1242" s="190"/>
      <c r="N1242" s="191"/>
      <c r="O1242" s="191"/>
      <c r="P1242" s="191"/>
      <c r="Q1242" s="191"/>
      <c r="R1242" s="191"/>
      <c r="S1242" s="191"/>
      <c r="T1242" s="19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87" t="s">
        <v>163</v>
      </c>
      <c r="AU1242" s="187" t="s">
        <v>86</v>
      </c>
      <c r="AV1242" s="13" t="s">
        <v>84</v>
      </c>
      <c r="AW1242" s="13" t="s">
        <v>32</v>
      </c>
      <c r="AX1242" s="13" t="s">
        <v>76</v>
      </c>
      <c r="AY1242" s="187" t="s">
        <v>149</v>
      </c>
    </row>
    <row r="1243" s="14" customFormat="1">
      <c r="A1243" s="14"/>
      <c r="B1243" s="193"/>
      <c r="C1243" s="14"/>
      <c r="D1243" s="186" t="s">
        <v>163</v>
      </c>
      <c r="E1243" s="194" t="s">
        <v>1</v>
      </c>
      <c r="F1243" s="195" t="s">
        <v>1316</v>
      </c>
      <c r="G1243" s="14"/>
      <c r="H1243" s="196">
        <v>7.2000000000000002</v>
      </c>
      <c r="I1243" s="197"/>
      <c r="J1243" s="14"/>
      <c r="K1243" s="14"/>
      <c r="L1243" s="193"/>
      <c r="M1243" s="198"/>
      <c r="N1243" s="199"/>
      <c r="O1243" s="199"/>
      <c r="P1243" s="199"/>
      <c r="Q1243" s="199"/>
      <c r="R1243" s="199"/>
      <c r="S1243" s="199"/>
      <c r="T1243" s="20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194" t="s">
        <v>163</v>
      </c>
      <c r="AU1243" s="194" t="s">
        <v>86</v>
      </c>
      <c r="AV1243" s="14" t="s">
        <v>86</v>
      </c>
      <c r="AW1243" s="14" t="s">
        <v>32</v>
      </c>
      <c r="AX1243" s="14" t="s">
        <v>76</v>
      </c>
      <c r="AY1243" s="194" t="s">
        <v>149</v>
      </c>
    </row>
    <row r="1244" s="15" customFormat="1">
      <c r="A1244" s="15"/>
      <c r="B1244" s="201"/>
      <c r="C1244" s="15"/>
      <c r="D1244" s="186" t="s">
        <v>163</v>
      </c>
      <c r="E1244" s="202" t="s">
        <v>1</v>
      </c>
      <c r="F1244" s="203" t="s">
        <v>170</v>
      </c>
      <c r="G1244" s="15"/>
      <c r="H1244" s="204">
        <v>123.56</v>
      </c>
      <c r="I1244" s="205"/>
      <c r="J1244" s="15"/>
      <c r="K1244" s="15"/>
      <c r="L1244" s="201"/>
      <c r="M1244" s="206"/>
      <c r="N1244" s="207"/>
      <c r="O1244" s="207"/>
      <c r="P1244" s="207"/>
      <c r="Q1244" s="207"/>
      <c r="R1244" s="207"/>
      <c r="S1244" s="207"/>
      <c r="T1244" s="208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02" t="s">
        <v>163</v>
      </c>
      <c r="AU1244" s="202" t="s">
        <v>86</v>
      </c>
      <c r="AV1244" s="15" t="s">
        <v>150</v>
      </c>
      <c r="AW1244" s="15" t="s">
        <v>32</v>
      </c>
      <c r="AX1244" s="15" t="s">
        <v>76</v>
      </c>
      <c r="AY1244" s="202" t="s">
        <v>149</v>
      </c>
    </row>
    <row r="1245" s="16" customFormat="1">
      <c r="A1245" s="16"/>
      <c r="B1245" s="209"/>
      <c r="C1245" s="16"/>
      <c r="D1245" s="186" t="s">
        <v>163</v>
      </c>
      <c r="E1245" s="210" t="s">
        <v>1</v>
      </c>
      <c r="F1245" s="211" t="s">
        <v>171</v>
      </c>
      <c r="G1245" s="16"/>
      <c r="H1245" s="212">
        <v>123.56</v>
      </c>
      <c r="I1245" s="213"/>
      <c r="J1245" s="16"/>
      <c r="K1245" s="16"/>
      <c r="L1245" s="209"/>
      <c r="M1245" s="214"/>
      <c r="N1245" s="215"/>
      <c r="O1245" s="215"/>
      <c r="P1245" s="215"/>
      <c r="Q1245" s="215"/>
      <c r="R1245" s="215"/>
      <c r="S1245" s="215"/>
      <c r="T1245" s="2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T1245" s="210" t="s">
        <v>163</v>
      </c>
      <c r="AU1245" s="210" t="s">
        <v>86</v>
      </c>
      <c r="AV1245" s="16" t="s">
        <v>157</v>
      </c>
      <c r="AW1245" s="16" t="s">
        <v>32</v>
      </c>
      <c r="AX1245" s="16" t="s">
        <v>84</v>
      </c>
      <c r="AY1245" s="210" t="s">
        <v>149</v>
      </c>
    </row>
    <row r="1246" s="2" customFormat="1" ht="37.8" customHeight="1">
      <c r="A1246" s="38"/>
      <c r="B1246" s="171"/>
      <c r="C1246" s="217" t="s">
        <v>1329</v>
      </c>
      <c r="D1246" s="217" t="s">
        <v>273</v>
      </c>
      <c r="E1246" s="218" t="s">
        <v>1330</v>
      </c>
      <c r="F1246" s="219" t="s">
        <v>1331</v>
      </c>
      <c r="G1246" s="220" t="s">
        <v>205</v>
      </c>
      <c r="H1246" s="221">
        <v>135.916</v>
      </c>
      <c r="I1246" s="222"/>
      <c r="J1246" s="223">
        <f>ROUND(I1246*H1246,2)</f>
        <v>0</v>
      </c>
      <c r="K1246" s="219" t="s">
        <v>156</v>
      </c>
      <c r="L1246" s="224"/>
      <c r="M1246" s="225" t="s">
        <v>1</v>
      </c>
      <c r="N1246" s="226" t="s">
        <v>41</v>
      </c>
      <c r="O1246" s="77"/>
      <c r="P1246" s="181">
        <f>O1246*H1246</f>
        <v>0</v>
      </c>
      <c r="Q1246" s="181">
        <v>0.00115</v>
      </c>
      <c r="R1246" s="181">
        <f>Q1246*H1246</f>
        <v>0.15630339999999998</v>
      </c>
      <c r="S1246" s="181">
        <v>0</v>
      </c>
      <c r="T1246" s="182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183" t="s">
        <v>382</v>
      </c>
      <c r="AT1246" s="183" t="s">
        <v>273</v>
      </c>
      <c r="AU1246" s="183" t="s">
        <v>86</v>
      </c>
      <c r="AY1246" s="19" t="s">
        <v>149</v>
      </c>
      <c r="BE1246" s="184">
        <f>IF(N1246="základní",J1246,0)</f>
        <v>0</v>
      </c>
      <c r="BF1246" s="184">
        <f>IF(N1246="snížená",J1246,0)</f>
        <v>0</v>
      </c>
      <c r="BG1246" s="184">
        <f>IF(N1246="zákl. přenesená",J1246,0)</f>
        <v>0</v>
      </c>
      <c r="BH1246" s="184">
        <f>IF(N1246="sníž. přenesená",J1246,0)</f>
        <v>0</v>
      </c>
      <c r="BI1246" s="184">
        <f>IF(N1246="nulová",J1246,0)</f>
        <v>0</v>
      </c>
      <c r="BJ1246" s="19" t="s">
        <v>84</v>
      </c>
      <c r="BK1246" s="184">
        <f>ROUND(I1246*H1246,2)</f>
        <v>0</v>
      </c>
      <c r="BL1246" s="19" t="s">
        <v>280</v>
      </c>
      <c r="BM1246" s="183" t="s">
        <v>1332</v>
      </c>
    </row>
    <row r="1247" s="13" customFormat="1">
      <c r="A1247" s="13"/>
      <c r="B1247" s="185"/>
      <c r="C1247" s="13"/>
      <c r="D1247" s="186" t="s">
        <v>163</v>
      </c>
      <c r="E1247" s="187" t="s">
        <v>1</v>
      </c>
      <c r="F1247" s="188" t="s">
        <v>279</v>
      </c>
      <c r="G1247" s="13"/>
      <c r="H1247" s="187" t="s">
        <v>1</v>
      </c>
      <c r="I1247" s="189"/>
      <c r="J1247" s="13"/>
      <c r="K1247" s="13"/>
      <c r="L1247" s="185"/>
      <c r="M1247" s="190"/>
      <c r="N1247" s="191"/>
      <c r="O1247" s="191"/>
      <c r="P1247" s="191"/>
      <c r="Q1247" s="191"/>
      <c r="R1247" s="191"/>
      <c r="S1247" s="191"/>
      <c r="T1247" s="19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7" t="s">
        <v>163</v>
      </c>
      <c r="AU1247" s="187" t="s">
        <v>86</v>
      </c>
      <c r="AV1247" s="13" t="s">
        <v>84</v>
      </c>
      <c r="AW1247" s="13" t="s">
        <v>32</v>
      </c>
      <c r="AX1247" s="13" t="s">
        <v>76</v>
      </c>
      <c r="AY1247" s="187" t="s">
        <v>149</v>
      </c>
    </row>
    <row r="1248" s="14" customFormat="1">
      <c r="A1248" s="14"/>
      <c r="B1248" s="193"/>
      <c r="C1248" s="14"/>
      <c r="D1248" s="186" t="s">
        <v>163</v>
      </c>
      <c r="E1248" s="194" t="s">
        <v>1</v>
      </c>
      <c r="F1248" s="195" t="s">
        <v>1333</v>
      </c>
      <c r="G1248" s="14"/>
      <c r="H1248" s="196">
        <v>135.916</v>
      </c>
      <c r="I1248" s="197"/>
      <c r="J1248" s="14"/>
      <c r="K1248" s="14"/>
      <c r="L1248" s="193"/>
      <c r="M1248" s="198"/>
      <c r="N1248" s="199"/>
      <c r="O1248" s="199"/>
      <c r="P1248" s="199"/>
      <c r="Q1248" s="199"/>
      <c r="R1248" s="199"/>
      <c r="S1248" s="199"/>
      <c r="T1248" s="20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194" t="s">
        <v>163</v>
      </c>
      <c r="AU1248" s="194" t="s">
        <v>86</v>
      </c>
      <c r="AV1248" s="14" t="s">
        <v>86</v>
      </c>
      <c r="AW1248" s="14" t="s">
        <v>32</v>
      </c>
      <c r="AX1248" s="14" t="s">
        <v>76</v>
      </c>
      <c r="AY1248" s="194" t="s">
        <v>149</v>
      </c>
    </row>
    <row r="1249" s="15" customFormat="1">
      <c r="A1249" s="15"/>
      <c r="B1249" s="201"/>
      <c r="C1249" s="15"/>
      <c r="D1249" s="186" t="s">
        <v>163</v>
      </c>
      <c r="E1249" s="202" t="s">
        <v>1</v>
      </c>
      <c r="F1249" s="203" t="s">
        <v>170</v>
      </c>
      <c r="G1249" s="15"/>
      <c r="H1249" s="204">
        <v>135.916</v>
      </c>
      <c r="I1249" s="205"/>
      <c r="J1249" s="15"/>
      <c r="K1249" s="15"/>
      <c r="L1249" s="201"/>
      <c r="M1249" s="206"/>
      <c r="N1249" s="207"/>
      <c r="O1249" s="207"/>
      <c r="P1249" s="207"/>
      <c r="Q1249" s="207"/>
      <c r="R1249" s="207"/>
      <c r="S1249" s="207"/>
      <c r="T1249" s="208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02" t="s">
        <v>163</v>
      </c>
      <c r="AU1249" s="202" t="s">
        <v>86</v>
      </c>
      <c r="AV1249" s="15" t="s">
        <v>150</v>
      </c>
      <c r="AW1249" s="15" t="s">
        <v>32</v>
      </c>
      <c r="AX1249" s="15" t="s">
        <v>76</v>
      </c>
      <c r="AY1249" s="202" t="s">
        <v>149</v>
      </c>
    </row>
    <row r="1250" s="16" customFormat="1">
      <c r="A1250" s="16"/>
      <c r="B1250" s="209"/>
      <c r="C1250" s="16"/>
      <c r="D1250" s="186" t="s">
        <v>163</v>
      </c>
      <c r="E1250" s="210" t="s">
        <v>1</v>
      </c>
      <c r="F1250" s="211" t="s">
        <v>171</v>
      </c>
      <c r="G1250" s="16"/>
      <c r="H1250" s="212">
        <v>135.916</v>
      </c>
      <c r="I1250" s="213"/>
      <c r="J1250" s="16"/>
      <c r="K1250" s="16"/>
      <c r="L1250" s="209"/>
      <c r="M1250" s="214"/>
      <c r="N1250" s="215"/>
      <c r="O1250" s="215"/>
      <c r="P1250" s="215"/>
      <c r="Q1250" s="215"/>
      <c r="R1250" s="215"/>
      <c r="S1250" s="215"/>
      <c r="T1250" s="2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10" t="s">
        <v>163</v>
      </c>
      <c r="AU1250" s="210" t="s">
        <v>86</v>
      </c>
      <c r="AV1250" s="16" t="s">
        <v>157</v>
      </c>
      <c r="AW1250" s="16" t="s">
        <v>32</v>
      </c>
      <c r="AX1250" s="16" t="s">
        <v>84</v>
      </c>
      <c r="AY1250" s="210" t="s">
        <v>149</v>
      </c>
    </row>
    <row r="1251" s="2" customFormat="1" ht="16.5" customHeight="1">
      <c r="A1251" s="38"/>
      <c r="B1251" s="171"/>
      <c r="C1251" s="172" t="s">
        <v>1334</v>
      </c>
      <c r="D1251" s="172" t="s">
        <v>152</v>
      </c>
      <c r="E1251" s="173" t="s">
        <v>1335</v>
      </c>
      <c r="F1251" s="174" t="s">
        <v>1336</v>
      </c>
      <c r="G1251" s="175" t="s">
        <v>227</v>
      </c>
      <c r="H1251" s="176">
        <v>74.099999999999994</v>
      </c>
      <c r="I1251" s="177"/>
      <c r="J1251" s="178">
        <f>ROUND(I1251*H1251,2)</f>
        <v>0</v>
      </c>
      <c r="K1251" s="174" t="s">
        <v>156</v>
      </c>
      <c r="L1251" s="39"/>
      <c r="M1251" s="179" t="s">
        <v>1</v>
      </c>
      <c r="N1251" s="180" t="s">
        <v>41</v>
      </c>
      <c r="O1251" s="77"/>
      <c r="P1251" s="181">
        <f>O1251*H1251</f>
        <v>0</v>
      </c>
      <c r="Q1251" s="181">
        <v>1.0000000000000001E-05</v>
      </c>
      <c r="R1251" s="181">
        <f>Q1251*H1251</f>
        <v>0.00074100000000000001</v>
      </c>
      <c r="S1251" s="181">
        <v>0</v>
      </c>
      <c r="T1251" s="182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183" t="s">
        <v>280</v>
      </c>
      <c r="AT1251" s="183" t="s">
        <v>152</v>
      </c>
      <c r="AU1251" s="183" t="s">
        <v>86</v>
      </c>
      <c r="AY1251" s="19" t="s">
        <v>149</v>
      </c>
      <c r="BE1251" s="184">
        <f>IF(N1251="základní",J1251,0)</f>
        <v>0</v>
      </c>
      <c r="BF1251" s="184">
        <f>IF(N1251="snížená",J1251,0)</f>
        <v>0</v>
      </c>
      <c r="BG1251" s="184">
        <f>IF(N1251="zákl. přenesená",J1251,0)</f>
        <v>0</v>
      </c>
      <c r="BH1251" s="184">
        <f>IF(N1251="sníž. přenesená",J1251,0)</f>
        <v>0</v>
      </c>
      <c r="BI1251" s="184">
        <f>IF(N1251="nulová",J1251,0)</f>
        <v>0</v>
      </c>
      <c r="BJ1251" s="19" t="s">
        <v>84</v>
      </c>
      <c r="BK1251" s="184">
        <f>ROUND(I1251*H1251,2)</f>
        <v>0</v>
      </c>
      <c r="BL1251" s="19" t="s">
        <v>280</v>
      </c>
      <c r="BM1251" s="183" t="s">
        <v>1337</v>
      </c>
    </row>
    <row r="1252" s="13" customFormat="1">
      <c r="A1252" s="13"/>
      <c r="B1252" s="185"/>
      <c r="C1252" s="13"/>
      <c r="D1252" s="186" t="s">
        <v>163</v>
      </c>
      <c r="E1252" s="187" t="s">
        <v>1</v>
      </c>
      <c r="F1252" s="188" t="s">
        <v>1338</v>
      </c>
      <c r="G1252" s="13"/>
      <c r="H1252" s="187" t="s">
        <v>1</v>
      </c>
      <c r="I1252" s="189"/>
      <c r="J1252" s="13"/>
      <c r="K1252" s="13"/>
      <c r="L1252" s="185"/>
      <c r="M1252" s="190"/>
      <c r="N1252" s="191"/>
      <c r="O1252" s="191"/>
      <c r="P1252" s="191"/>
      <c r="Q1252" s="191"/>
      <c r="R1252" s="191"/>
      <c r="S1252" s="191"/>
      <c r="T1252" s="19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187" t="s">
        <v>163</v>
      </c>
      <c r="AU1252" s="187" t="s">
        <v>86</v>
      </c>
      <c r="AV1252" s="13" t="s">
        <v>84</v>
      </c>
      <c r="AW1252" s="13" t="s">
        <v>32</v>
      </c>
      <c r="AX1252" s="13" t="s">
        <v>76</v>
      </c>
      <c r="AY1252" s="187" t="s">
        <v>149</v>
      </c>
    </row>
    <row r="1253" s="13" customFormat="1">
      <c r="A1253" s="13"/>
      <c r="B1253" s="185"/>
      <c r="C1253" s="13"/>
      <c r="D1253" s="186" t="s">
        <v>163</v>
      </c>
      <c r="E1253" s="187" t="s">
        <v>1</v>
      </c>
      <c r="F1253" s="188" t="s">
        <v>389</v>
      </c>
      <c r="G1253" s="13"/>
      <c r="H1253" s="187" t="s">
        <v>1</v>
      </c>
      <c r="I1253" s="189"/>
      <c r="J1253" s="13"/>
      <c r="K1253" s="13"/>
      <c r="L1253" s="185"/>
      <c r="M1253" s="190"/>
      <c r="N1253" s="191"/>
      <c r="O1253" s="191"/>
      <c r="P1253" s="191"/>
      <c r="Q1253" s="191"/>
      <c r="R1253" s="191"/>
      <c r="S1253" s="191"/>
      <c r="T1253" s="19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87" t="s">
        <v>163</v>
      </c>
      <c r="AU1253" s="187" t="s">
        <v>86</v>
      </c>
      <c r="AV1253" s="13" t="s">
        <v>84</v>
      </c>
      <c r="AW1253" s="13" t="s">
        <v>32</v>
      </c>
      <c r="AX1253" s="13" t="s">
        <v>76</v>
      </c>
      <c r="AY1253" s="187" t="s">
        <v>149</v>
      </c>
    </row>
    <row r="1254" s="14" customFormat="1">
      <c r="A1254" s="14"/>
      <c r="B1254" s="193"/>
      <c r="C1254" s="14"/>
      <c r="D1254" s="186" t="s">
        <v>163</v>
      </c>
      <c r="E1254" s="194" t="s">
        <v>1</v>
      </c>
      <c r="F1254" s="195" t="s">
        <v>1339</v>
      </c>
      <c r="G1254" s="14"/>
      <c r="H1254" s="196">
        <v>22.75</v>
      </c>
      <c r="I1254" s="197"/>
      <c r="J1254" s="14"/>
      <c r="K1254" s="14"/>
      <c r="L1254" s="193"/>
      <c r="M1254" s="198"/>
      <c r="N1254" s="199"/>
      <c r="O1254" s="199"/>
      <c r="P1254" s="199"/>
      <c r="Q1254" s="199"/>
      <c r="R1254" s="199"/>
      <c r="S1254" s="199"/>
      <c r="T1254" s="20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194" t="s">
        <v>163</v>
      </c>
      <c r="AU1254" s="194" t="s">
        <v>86</v>
      </c>
      <c r="AV1254" s="14" t="s">
        <v>86</v>
      </c>
      <c r="AW1254" s="14" t="s">
        <v>32</v>
      </c>
      <c r="AX1254" s="14" t="s">
        <v>76</v>
      </c>
      <c r="AY1254" s="194" t="s">
        <v>149</v>
      </c>
    </row>
    <row r="1255" s="13" customFormat="1">
      <c r="A1255" s="13"/>
      <c r="B1255" s="185"/>
      <c r="C1255" s="13"/>
      <c r="D1255" s="186" t="s">
        <v>163</v>
      </c>
      <c r="E1255" s="187" t="s">
        <v>1</v>
      </c>
      <c r="F1255" s="188" t="s">
        <v>393</v>
      </c>
      <c r="G1255" s="13"/>
      <c r="H1255" s="187" t="s">
        <v>1</v>
      </c>
      <c r="I1255" s="189"/>
      <c r="J1255" s="13"/>
      <c r="K1255" s="13"/>
      <c r="L1255" s="185"/>
      <c r="M1255" s="190"/>
      <c r="N1255" s="191"/>
      <c r="O1255" s="191"/>
      <c r="P1255" s="191"/>
      <c r="Q1255" s="191"/>
      <c r="R1255" s="191"/>
      <c r="S1255" s="191"/>
      <c r="T1255" s="19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87" t="s">
        <v>163</v>
      </c>
      <c r="AU1255" s="187" t="s">
        <v>86</v>
      </c>
      <c r="AV1255" s="13" t="s">
        <v>84</v>
      </c>
      <c r="AW1255" s="13" t="s">
        <v>32</v>
      </c>
      <c r="AX1255" s="13" t="s">
        <v>76</v>
      </c>
      <c r="AY1255" s="187" t="s">
        <v>149</v>
      </c>
    </row>
    <row r="1256" s="14" customFormat="1">
      <c r="A1256" s="14"/>
      <c r="B1256" s="193"/>
      <c r="C1256" s="14"/>
      <c r="D1256" s="186" t="s">
        <v>163</v>
      </c>
      <c r="E1256" s="194" t="s">
        <v>1</v>
      </c>
      <c r="F1256" s="195" t="s">
        <v>1340</v>
      </c>
      <c r="G1256" s="14"/>
      <c r="H1256" s="196">
        <v>29.699999999999999</v>
      </c>
      <c r="I1256" s="197"/>
      <c r="J1256" s="14"/>
      <c r="K1256" s="14"/>
      <c r="L1256" s="193"/>
      <c r="M1256" s="198"/>
      <c r="N1256" s="199"/>
      <c r="O1256" s="199"/>
      <c r="P1256" s="199"/>
      <c r="Q1256" s="199"/>
      <c r="R1256" s="199"/>
      <c r="S1256" s="199"/>
      <c r="T1256" s="20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194" t="s">
        <v>163</v>
      </c>
      <c r="AU1256" s="194" t="s">
        <v>86</v>
      </c>
      <c r="AV1256" s="14" t="s">
        <v>86</v>
      </c>
      <c r="AW1256" s="14" t="s">
        <v>32</v>
      </c>
      <c r="AX1256" s="14" t="s">
        <v>76</v>
      </c>
      <c r="AY1256" s="194" t="s">
        <v>149</v>
      </c>
    </row>
    <row r="1257" s="13" customFormat="1">
      <c r="A1257" s="13"/>
      <c r="B1257" s="185"/>
      <c r="C1257" s="13"/>
      <c r="D1257" s="186" t="s">
        <v>163</v>
      </c>
      <c r="E1257" s="187" t="s">
        <v>1</v>
      </c>
      <c r="F1257" s="188" t="s">
        <v>407</v>
      </c>
      <c r="G1257" s="13"/>
      <c r="H1257" s="187" t="s">
        <v>1</v>
      </c>
      <c r="I1257" s="189"/>
      <c r="J1257" s="13"/>
      <c r="K1257" s="13"/>
      <c r="L1257" s="185"/>
      <c r="M1257" s="190"/>
      <c r="N1257" s="191"/>
      <c r="O1257" s="191"/>
      <c r="P1257" s="191"/>
      <c r="Q1257" s="191"/>
      <c r="R1257" s="191"/>
      <c r="S1257" s="191"/>
      <c r="T1257" s="19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187" t="s">
        <v>163</v>
      </c>
      <c r="AU1257" s="187" t="s">
        <v>86</v>
      </c>
      <c r="AV1257" s="13" t="s">
        <v>84</v>
      </c>
      <c r="AW1257" s="13" t="s">
        <v>32</v>
      </c>
      <c r="AX1257" s="13" t="s">
        <v>76</v>
      </c>
      <c r="AY1257" s="187" t="s">
        <v>149</v>
      </c>
    </row>
    <row r="1258" s="14" customFormat="1">
      <c r="A1258" s="14"/>
      <c r="B1258" s="193"/>
      <c r="C1258" s="14"/>
      <c r="D1258" s="186" t="s">
        <v>163</v>
      </c>
      <c r="E1258" s="194" t="s">
        <v>1</v>
      </c>
      <c r="F1258" s="195" t="s">
        <v>1341</v>
      </c>
      <c r="G1258" s="14"/>
      <c r="H1258" s="196">
        <v>21.649999999999999</v>
      </c>
      <c r="I1258" s="197"/>
      <c r="J1258" s="14"/>
      <c r="K1258" s="14"/>
      <c r="L1258" s="193"/>
      <c r="M1258" s="198"/>
      <c r="N1258" s="199"/>
      <c r="O1258" s="199"/>
      <c r="P1258" s="199"/>
      <c r="Q1258" s="199"/>
      <c r="R1258" s="199"/>
      <c r="S1258" s="199"/>
      <c r="T1258" s="20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194" t="s">
        <v>163</v>
      </c>
      <c r="AU1258" s="194" t="s">
        <v>86</v>
      </c>
      <c r="AV1258" s="14" t="s">
        <v>86</v>
      </c>
      <c r="AW1258" s="14" t="s">
        <v>32</v>
      </c>
      <c r="AX1258" s="14" t="s">
        <v>76</v>
      </c>
      <c r="AY1258" s="194" t="s">
        <v>149</v>
      </c>
    </row>
    <row r="1259" s="15" customFormat="1">
      <c r="A1259" s="15"/>
      <c r="B1259" s="201"/>
      <c r="C1259" s="15"/>
      <c r="D1259" s="186" t="s">
        <v>163</v>
      </c>
      <c r="E1259" s="202" t="s">
        <v>1</v>
      </c>
      <c r="F1259" s="203" t="s">
        <v>170</v>
      </c>
      <c r="G1259" s="15"/>
      <c r="H1259" s="204">
        <v>74.099999999999994</v>
      </c>
      <c r="I1259" s="205"/>
      <c r="J1259" s="15"/>
      <c r="K1259" s="15"/>
      <c r="L1259" s="201"/>
      <c r="M1259" s="206"/>
      <c r="N1259" s="207"/>
      <c r="O1259" s="207"/>
      <c r="P1259" s="207"/>
      <c r="Q1259" s="207"/>
      <c r="R1259" s="207"/>
      <c r="S1259" s="207"/>
      <c r="T1259" s="20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02" t="s">
        <v>163</v>
      </c>
      <c r="AU1259" s="202" t="s">
        <v>86</v>
      </c>
      <c r="AV1259" s="15" t="s">
        <v>150</v>
      </c>
      <c r="AW1259" s="15" t="s">
        <v>32</v>
      </c>
      <c r="AX1259" s="15" t="s">
        <v>76</v>
      </c>
      <c r="AY1259" s="202" t="s">
        <v>149</v>
      </c>
    </row>
    <row r="1260" s="16" customFormat="1">
      <c r="A1260" s="16"/>
      <c r="B1260" s="209"/>
      <c r="C1260" s="16"/>
      <c r="D1260" s="186" t="s">
        <v>163</v>
      </c>
      <c r="E1260" s="210" t="s">
        <v>1</v>
      </c>
      <c r="F1260" s="211" t="s">
        <v>171</v>
      </c>
      <c r="G1260" s="16"/>
      <c r="H1260" s="212">
        <v>74.099999999999994</v>
      </c>
      <c r="I1260" s="213"/>
      <c r="J1260" s="16"/>
      <c r="K1260" s="16"/>
      <c r="L1260" s="209"/>
      <c r="M1260" s="214"/>
      <c r="N1260" s="215"/>
      <c r="O1260" s="215"/>
      <c r="P1260" s="215"/>
      <c r="Q1260" s="215"/>
      <c r="R1260" s="215"/>
      <c r="S1260" s="215"/>
      <c r="T1260" s="2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10" t="s">
        <v>163</v>
      </c>
      <c r="AU1260" s="210" t="s">
        <v>86</v>
      </c>
      <c r="AV1260" s="16" t="s">
        <v>157</v>
      </c>
      <c r="AW1260" s="16" t="s">
        <v>32</v>
      </c>
      <c r="AX1260" s="16" t="s">
        <v>84</v>
      </c>
      <c r="AY1260" s="210" t="s">
        <v>149</v>
      </c>
    </row>
    <row r="1261" s="2" customFormat="1" ht="16.5" customHeight="1">
      <c r="A1261" s="38"/>
      <c r="B1261" s="171"/>
      <c r="C1261" s="217" t="s">
        <v>1342</v>
      </c>
      <c r="D1261" s="217" t="s">
        <v>273</v>
      </c>
      <c r="E1261" s="218" t="s">
        <v>1343</v>
      </c>
      <c r="F1261" s="219" t="s">
        <v>1344</v>
      </c>
      <c r="G1261" s="220" t="s">
        <v>227</v>
      </c>
      <c r="H1261" s="221">
        <v>81.510000000000005</v>
      </c>
      <c r="I1261" s="222"/>
      <c r="J1261" s="223">
        <f>ROUND(I1261*H1261,2)</f>
        <v>0</v>
      </c>
      <c r="K1261" s="219" t="s">
        <v>156</v>
      </c>
      <c r="L1261" s="224"/>
      <c r="M1261" s="225" t="s">
        <v>1</v>
      </c>
      <c r="N1261" s="226" t="s">
        <v>41</v>
      </c>
      <c r="O1261" s="77"/>
      <c r="P1261" s="181">
        <f>O1261*H1261</f>
        <v>0</v>
      </c>
      <c r="Q1261" s="181">
        <v>0.00035</v>
      </c>
      <c r="R1261" s="181">
        <f>Q1261*H1261</f>
        <v>0.028528500000000002</v>
      </c>
      <c r="S1261" s="181">
        <v>0</v>
      </c>
      <c r="T1261" s="182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183" t="s">
        <v>382</v>
      </c>
      <c r="AT1261" s="183" t="s">
        <v>273</v>
      </c>
      <c r="AU1261" s="183" t="s">
        <v>86</v>
      </c>
      <c r="AY1261" s="19" t="s">
        <v>149</v>
      </c>
      <c r="BE1261" s="184">
        <f>IF(N1261="základní",J1261,0)</f>
        <v>0</v>
      </c>
      <c r="BF1261" s="184">
        <f>IF(N1261="snížená",J1261,0)</f>
        <v>0</v>
      </c>
      <c r="BG1261" s="184">
        <f>IF(N1261="zákl. přenesená",J1261,0)</f>
        <v>0</v>
      </c>
      <c r="BH1261" s="184">
        <f>IF(N1261="sníž. přenesená",J1261,0)</f>
        <v>0</v>
      </c>
      <c r="BI1261" s="184">
        <f>IF(N1261="nulová",J1261,0)</f>
        <v>0</v>
      </c>
      <c r="BJ1261" s="19" t="s">
        <v>84</v>
      </c>
      <c r="BK1261" s="184">
        <f>ROUND(I1261*H1261,2)</f>
        <v>0</v>
      </c>
      <c r="BL1261" s="19" t="s">
        <v>280</v>
      </c>
      <c r="BM1261" s="183" t="s">
        <v>1345</v>
      </c>
    </row>
    <row r="1262" s="14" customFormat="1">
      <c r="A1262" s="14"/>
      <c r="B1262" s="193"/>
      <c r="C1262" s="14"/>
      <c r="D1262" s="186" t="s">
        <v>163</v>
      </c>
      <c r="E1262" s="194" t="s">
        <v>1</v>
      </c>
      <c r="F1262" s="195" t="s">
        <v>1346</v>
      </c>
      <c r="G1262" s="14"/>
      <c r="H1262" s="196">
        <v>81.510000000000005</v>
      </c>
      <c r="I1262" s="197"/>
      <c r="J1262" s="14"/>
      <c r="K1262" s="14"/>
      <c r="L1262" s="193"/>
      <c r="M1262" s="198"/>
      <c r="N1262" s="199"/>
      <c r="O1262" s="199"/>
      <c r="P1262" s="199"/>
      <c r="Q1262" s="199"/>
      <c r="R1262" s="199"/>
      <c r="S1262" s="199"/>
      <c r="T1262" s="20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194" t="s">
        <v>163</v>
      </c>
      <c r="AU1262" s="194" t="s">
        <v>86</v>
      </c>
      <c r="AV1262" s="14" t="s">
        <v>86</v>
      </c>
      <c r="AW1262" s="14" t="s">
        <v>32</v>
      </c>
      <c r="AX1262" s="14" t="s">
        <v>84</v>
      </c>
      <c r="AY1262" s="194" t="s">
        <v>149</v>
      </c>
    </row>
    <row r="1263" s="2" customFormat="1" ht="37.8" customHeight="1">
      <c r="A1263" s="38"/>
      <c r="B1263" s="171"/>
      <c r="C1263" s="217" t="s">
        <v>1347</v>
      </c>
      <c r="D1263" s="217" t="s">
        <v>273</v>
      </c>
      <c r="E1263" s="218" t="s">
        <v>1330</v>
      </c>
      <c r="F1263" s="219" t="s">
        <v>1331</v>
      </c>
      <c r="G1263" s="220" t="s">
        <v>205</v>
      </c>
      <c r="H1263" s="221">
        <v>6.5209999999999999</v>
      </c>
      <c r="I1263" s="222"/>
      <c r="J1263" s="223">
        <f>ROUND(I1263*H1263,2)</f>
        <v>0</v>
      </c>
      <c r="K1263" s="219" t="s">
        <v>156</v>
      </c>
      <c r="L1263" s="224"/>
      <c r="M1263" s="225" t="s">
        <v>1</v>
      </c>
      <c r="N1263" s="226" t="s">
        <v>41</v>
      </c>
      <c r="O1263" s="77"/>
      <c r="P1263" s="181">
        <f>O1263*H1263</f>
        <v>0</v>
      </c>
      <c r="Q1263" s="181">
        <v>0.00115</v>
      </c>
      <c r="R1263" s="181">
        <f>Q1263*H1263</f>
        <v>0.0074991499999999996</v>
      </c>
      <c r="S1263" s="181">
        <v>0</v>
      </c>
      <c r="T1263" s="182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183" t="s">
        <v>382</v>
      </c>
      <c r="AT1263" s="183" t="s">
        <v>273</v>
      </c>
      <c r="AU1263" s="183" t="s">
        <v>86</v>
      </c>
      <c r="AY1263" s="19" t="s">
        <v>149</v>
      </c>
      <c r="BE1263" s="184">
        <f>IF(N1263="základní",J1263,0)</f>
        <v>0</v>
      </c>
      <c r="BF1263" s="184">
        <f>IF(N1263="snížená",J1263,0)</f>
        <v>0</v>
      </c>
      <c r="BG1263" s="184">
        <f>IF(N1263="zákl. přenesená",J1263,0)</f>
        <v>0</v>
      </c>
      <c r="BH1263" s="184">
        <f>IF(N1263="sníž. přenesená",J1263,0)</f>
        <v>0</v>
      </c>
      <c r="BI1263" s="184">
        <f>IF(N1263="nulová",J1263,0)</f>
        <v>0</v>
      </c>
      <c r="BJ1263" s="19" t="s">
        <v>84</v>
      </c>
      <c r="BK1263" s="184">
        <f>ROUND(I1263*H1263,2)</f>
        <v>0</v>
      </c>
      <c r="BL1263" s="19" t="s">
        <v>280</v>
      </c>
      <c r="BM1263" s="183" t="s">
        <v>1348</v>
      </c>
    </row>
    <row r="1264" s="13" customFormat="1">
      <c r="A1264" s="13"/>
      <c r="B1264" s="185"/>
      <c r="C1264" s="13"/>
      <c r="D1264" s="186" t="s">
        <v>163</v>
      </c>
      <c r="E1264" s="187" t="s">
        <v>1</v>
      </c>
      <c r="F1264" s="188" t="s">
        <v>279</v>
      </c>
      <c r="G1264" s="13"/>
      <c r="H1264" s="187" t="s">
        <v>1</v>
      </c>
      <c r="I1264" s="189"/>
      <c r="J1264" s="13"/>
      <c r="K1264" s="13"/>
      <c r="L1264" s="185"/>
      <c r="M1264" s="190"/>
      <c r="N1264" s="191"/>
      <c r="O1264" s="191"/>
      <c r="P1264" s="191"/>
      <c r="Q1264" s="191"/>
      <c r="R1264" s="191"/>
      <c r="S1264" s="191"/>
      <c r="T1264" s="19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87" t="s">
        <v>163</v>
      </c>
      <c r="AU1264" s="187" t="s">
        <v>86</v>
      </c>
      <c r="AV1264" s="13" t="s">
        <v>84</v>
      </c>
      <c r="AW1264" s="13" t="s">
        <v>32</v>
      </c>
      <c r="AX1264" s="13" t="s">
        <v>76</v>
      </c>
      <c r="AY1264" s="187" t="s">
        <v>149</v>
      </c>
    </row>
    <row r="1265" s="14" customFormat="1">
      <c r="A1265" s="14"/>
      <c r="B1265" s="193"/>
      <c r="C1265" s="14"/>
      <c r="D1265" s="186" t="s">
        <v>163</v>
      </c>
      <c r="E1265" s="194" t="s">
        <v>1</v>
      </c>
      <c r="F1265" s="195" t="s">
        <v>1349</v>
      </c>
      <c r="G1265" s="14"/>
      <c r="H1265" s="196">
        <v>6.5209999999999999</v>
      </c>
      <c r="I1265" s="197"/>
      <c r="J1265" s="14"/>
      <c r="K1265" s="14"/>
      <c r="L1265" s="193"/>
      <c r="M1265" s="198"/>
      <c r="N1265" s="199"/>
      <c r="O1265" s="199"/>
      <c r="P1265" s="199"/>
      <c r="Q1265" s="199"/>
      <c r="R1265" s="199"/>
      <c r="S1265" s="199"/>
      <c r="T1265" s="20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194" t="s">
        <v>163</v>
      </c>
      <c r="AU1265" s="194" t="s">
        <v>86</v>
      </c>
      <c r="AV1265" s="14" t="s">
        <v>86</v>
      </c>
      <c r="AW1265" s="14" t="s">
        <v>32</v>
      </c>
      <c r="AX1265" s="14" t="s">
        <v>76</v>
      </c>
      <c r="AY1265" s="194" t="s">
        <v>149</v>
      </c>
    </row>
    <row r="1266" s="15" customFormat="1">
      <c r="A1266" s="15"/>
      <c r="B1266" s="201"/>
      <c r="C1266" s="15"/>
      <c r="D1266" s="186" t="s">
        <v>163</v>
      </c>
      <c r="E1266" s="202" t="s">
        <v>1</v>
      </c>
      <c r="F1266" s="203" t="s">
        <v>170</v>
      </c>
      <c r="G1266" s="15"/>
      <c r="H1266" s="204">
        <v>6.5209999999999999</v>
      </c>
      <c r="I1266" s="205"/>
      <c r="J1266" s="15"/>
      <c r="K1266" s="15"/>
      <c r="L1266" s="201"/>
      <c r="M1266" s="206"/>
      <c r="N1266" s="207"/>
      <c r="O1266" s="207"/>
      <c r="P1266" s="207"/>
      <c r="Q1266" s="207"/>
      <c r="R1266" s="207"/>
      <c r="S1266" s="207"/>
      <c r="T1266" s="208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02" t="s">
        <v>163</v>
      </c>
      <c r="AU1266" s="202" t="s">
        <v>86</v>
      </c>
      <c r="AV1266" s="15" t="s">
        <v>150</v>
      </c>
      <c r="AW1266" s="15" t="s">
        <v>32</v>
      </c>
      <c r="AX1266" s="15" t="s">
        <v>76</v>
      </c>
      <c r="AY1266" s="202" t="s">
        <v>149</v>
      </c>
    </row>
    <row r="1267" s="16" customFormat="1">
      <c r="A1267" s="16"/>
      <c r="B1267" s="209"/>
      <c r="C1267" s="16"/>
      <c r="D1267" s="186" t="s">
        <v>163</v>
      </c>
      <c r="E1267" s="210" t="s">
        <v>1</v>
      </c>
      <c r="F1267" s="211" t="s">
        <v>171</v>
      </c>
      <c r="G1267" s="16"/>
      <c r="H1267" s="212">
        <v>6.5209999999999999</v>
      </c>
      <c r="I1267" s="213"/>
      <c r="J1267" s="16"/>
      <c r="K1267" s="16"/>
      <c r="L1267" s="209"/>
      <c r="M1267" s="214"/>
      <c r="N1267" s="215"/>
      <c r="O1267" s="215"/>
      <c r="P1267" s="215"/>
      <c r="Q1267" s="215"/>
      <c r="R1267" s="215"/>
      <c r="S1267" s="215"/>
      <c r="T1267" s="2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10" t="s">
        <v>163</v>
      </c>
      <c r="AU1267" s="210" t="s">
        <v>86</v>
      </c>
      <c r="AV1267" s="16" t="s">
        <v>157</v>
      </c>
      <c r="AW1267" s="16" t="s">
        <v>32</v>
      </c>
      <c r="AX1267" s="16" t="s">
        <v>84</v>
      </c>
      <c r="AY1267" s="210" t="s">
        <v>149</v>
      </c>
    </row>
    <row r="1268" s="2" customFormat="1" ht="24.15" customHeight="1">
      <c r="A1268" s="38"/>
      <c r="B1268" s="171"/>
      <c r="C1268" s="172" t="s">
        <v>1350</v>
      </c>
      <c r="D1268" s="172" t="s">
        <v>152</v>
      </c>
      <c r="E1268" s="173" t="s">
        <v>1351</v>
      </c>
      <c r="F1268" s="174" t="s">
        <v>1352</v>
      </c>
      <c r="G1268" s="175" t="s">
        <v>192</v>
      </c>
      <c r="H1268" s="176">
        <v>2.1400000000000001</v>
      </c>
      <c r="I1268" s="177"/>
      <c r="J1268" s="178">
        <f>ROUND(I1268*H1268,2)</f>
        <v>0</v>
      </c>
      <c r="K1268" s="174" t="s">
        <v>156</v>
      </c>
      <c r="L1268" s="39"/>
      <c r="M1268" s="179" t="s">
        <v>1</v>
      </c>
      <c r="N1268" s="180" t="s">
        <v>41</v>
      </c>
      <c r="O1268" s="77"/>
      <c r="P1268" s="181">
        <f>O1268*H1268</f>
        <v>0</v>
      </c>
      <c r="Q1268" s="181">
        <v>0</v>
      </c>
      <c r="R1268" s="181">
        <f>Q1268*H1268</f>
        <v>0</v>
      </c>
      <c r="S1268" s="181">
        <v>0</v>
      </c>
      <c r="T1268" s="182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183" t="s">
        <v>280</v>
      </c>
      <c r="AT1268" s="183" t="s">
        <v>152</v>
      </c>
      <c r="AU1268" s="183" t="s">
        <v>86</v>
      </c>
      <c r="AY1268" s="19" t="s">
        <v>149</v>
      </c>
      <c r="BE1268" s="184">
        <f>IF(N1268="základní",J1268,0)</f>
        <v>0</v>
      </c>
      <c r="BF1268" s="184">
        <f>IF(N1268="snížená",J1268,0)</f>
        <v>0</v>
      </c>
      <c r="BG1268" s="184">
        <f>IF(N1268="zákl. přenesená",J1268,0)</f>
        <v>0</v>
      </c>
      <c r="BH1268" s="184">
        <f>IF(N1268="sníž. přenesená",J1268,0)</f>
        <v>0</v>
      </c>
      <c r="BI1268" s="184">
        <f>IF(N1268="nulová",J1268,0)</f>
        <v>0</v>
      </c>
      <c r="BJ1268" s="19" t="s">
        <v>84</v>
      </c>
      <c r="BK1268" s="184">
        <f>ROUND(I1268*H1268,2)</f>
        <v>0</v>
      </c>
      <c r="BL1268" s="19" t="s">
        <v>280</v>
      </c>
      <c r="BM1268" s="183" t="s">
        <v>1353</v>
      </c>
    </row>
    <row r="1269" s="12" customFormat="1" ht="22.8" customHeight="1">
      <c r="A1269" s="12"/>
      <c r="B1269" s="158"/>
      <c r="C1269" s="12"/>
      <c r="D1269" s="159" t="s">
        <v>75</v>
      </c>
      <c r="E1269" s="169" t="s">
        <v>1354</v>
      </c>
      <c r="F1269" s="169" t="s">
        <v>1355</v>
      </c>
      <c r="G1269" s="12"/>
      <c r="H1269" s="12"/>
      <c r="I1269" s="161"/>
      <c r="J1269" s="170">
        <f>BK1269</f>
        <v>0</v>
      </c>
      <c r="K1269" s="12"/>
      <c r="L1269" s="158"/>
      <c r="M1269" s="163"/>
      <c r="N1269" s="164"/>
      <c r="O1269" s="164"/>
      <c r="P1269" s="165">
        <f>SUM(P1270:P1346)</f>
        <v>0</v>
      </c>
      <c r="Q1269" s="164"/>
      <c r="R1269" s="165">
        <f>SUM(R1270:R1346)</f>
        <v>2.5639245000000002</v>
      </c>
      <c r="S1269" s="164"/>
      <c r="T1269" s="166">
        <f>SUM(T1270:T1346)</f>
        <v>0</v>
      </c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R1269" s="159" t="s">
        <v>86</v>
      </c>
      <c r="AT1269" s="167" t="s">
        <v>75</v>
      </c>
      <c r="AU1269" s="167" t="s">
        <v>84</v>
      </c>
      <c r="AY1269" s="159" t="s">
        <v>149</v>
      </c>
      <c r="BK1269" s="168">
        <f>SUM(BK1270:BK1346)</f>
        <v>0</v>
      </c>
    </row>
    <row r="1270" s="2" customFormat="1" ht="16.5" customHeight="1">
      <c r="A1270" s="38"/>
      <c r="B1270" s="171"/>
      <c r="C1270" s="172" t="s">
        <v>1356</v>
      </c>
      <c r="D1270" s="172" t="s">
        <v>152</v>
      </c>
      <c r="E1270" s="173" t="s">
        <v>1357</v>
      </c>
      <c r="F1270" s="174" t="s">
        <v>1358</v>
      </c>
      <c r="G1270" s="175" t="s">
        <v>205</v>
      </c>
      <c r="H1270" s="176">
        <v>85.329999999999998</v>
      </c>
      <c r="I1270" s="177"/>
      <c r="J1270" s="178">
        <f>ROUND(I1270*H1270,2)</f>
        <v>0</v>
      </c>
      <c r="K1270" s="174" t="s">
        <v>156</v>
      </c>
      <c r="L1270" s="39"/>
      <c r="M1270" s="179" t="s">
        <v>1</v>
      </c>
      <c r="N1270" s="180" t="s">
        <v>41</v>
      </c>
      <c r="O1270" s="77"/>
      <c r="P1270" s="181">
        <f>O1270*H1270</f>
        <v>0</v>
      </c>
      <c r="Q1270" s="181">
        <v>0</v>
      </c>
      <c r="R1270" s="181">
        <f>Q1270*H1270</f>
        <v>0</v>
      </c>
      <c r="S1270" s="181">
        <v>0</v>
      </c>
      <c r="T1270" s="182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183" t="s">
        <v>280</v>
      </c>
      <c r="AT1270" s="183" t="s">
        <v>152</v>
      </c>
      <c r="AU1270" s="183" t="s">
        <v>86</v>
      </c>
      <c r="AY1270" s="19" t="s">
        <v>149</v>
      </c>
      <c r="BE1270" s="184">
        <f>IF(N1270="základní",J1270,0)</f>
        <v>0</v>
      </c>
      <c r="BF1270" s="184">
        <f>IF(N1270="snížená",J1270,0)</f>
        <v>0</v>
      </c>
      <c r="BG1270" s="184">
        <f>IF(N1270="zákl. přenesená",J1270,0)</f>
        <v>0</v>
      </c>
      <c r="BH1270" s="184">
        <f>IF(N1270="sníž. přenesená",J1270,0)</f>
        <v>0</v>
      </c>
      <c r="BI1270" s="184">
        <f>IF(N1270="nulová",J1270,0)</f>
        <v>0</v>
      </c>
      <c r="BJ1270" s="19" t="s">
        <v>84</v>
      </c>
      <c r="BK1270" s="184">
        <f>ROUND(I1270*H1270,2)</f>
        <v>0</v>
      </c>
      <c r="BL1270" s="19" t="s">
        <v>280</v>
      </c>
      <c r="BM1270" s="183" t="s">
        <v>1359</v>
      </c>
    </row>
    <row r="1271" s="2" customFormat="1" ht="16.5" customHeight="1">
      <c r="A1271" s="38"/>
      <c r="B1271" s="171"/>
      <c r="C1271" s="172" t="s">
        <v>1360</v>
      </c>
      <c r="D1271" s="172" t="s">
        <v>152</v>
      </c>
      <c r="E1271" s="173" t="s">
        <v>1361</v>
      </c>
      <c r="F1271" s="174" t="s">
        <v>1362</v>
      </c>
      <c r="G1271" s="175" t="s">
        <v>205</v>
      </c>
      <c r="H1271" s="176">
        <v>85.329999999999998</v>
      </c>
      <c r="I1271" s="177"/>
      <c r="J1271" s="178">
        <f>ROUND(I1271*H1271,2)</f>
        <v>0</v>
      </c>
      <c r="K1271" s="174" t="s">
        <v>156</v>
      </c>
      <c r="L1271" s="39"/>
      <c r="M1271" s="179" t="s">
        <v>1</v>
      </c>
      <c r="N1271" s="180" t="s">
        <v>41</v>
      </c>
      <c r="O1271" s="77"/>
      <c r="P1271" s="181">
        <f>O1271*H1271</f>
        <v>0</v>
      </c>
      <c r="Q1271" s="181">
        <v>0.00029999999999999997</v>
      </c>
      <c r="R1271" s="181">
        <f>Q1271*H1271</f>
        <v>0.025598999999999997</v>
      </c>
      <c r="S1271" s="181">
        <v>0</v>
      </c>
      <c r="T1271" s="182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183" t="s">
        <v>280</v>
      </c>
      <c r="AT1271" s="183" t="s">
        <v>152</v>
      </c>
      <c r="AU1271" s="183" t="s">
        <v>86</v>
      </c>
      <c r="AY1271" s="19" t="s">
        <v>149</v>
      </c>
      <c r="BE1271" s="184">
        <f>IF(N1271="základní",J1271,0)</f>
        <v>0</v>
      </c>
      <c r="BF1271" s="184">
        <f>IF(N1271="snížená",J1271,0)</f>
        <v>0</v>
      </c>
      <c r="BG1271" s="184">
        <f>IF(N1271="zákl. přenesená",J1271,0)</f>
        <v>0</v>
      </c>
      <c r="BH1271" s="184">
        <f>IF(N1271="sníž. přenesená",J1271,0)</f>
        <v>0</v>
      </c>
      <c r="BI1271" s="184">
        <f>IF(N1271="nulová",J1271,0)</f>
        <v>0</v>
      </c>
      <c r="BJ1271" s="19" t="s">
        <v>84</v>
      </c>
      <c r="BK1271" s="184">
        <f>ROUND(I1271*H1271,2)</f>
        <v>0</v>
      </c>
      <c r="BL1271" s="19" t="s">
        <v>280</v>
      </c>
      <c r="BM1271" s="183" t="s">
        <v>1363</v>
      </c>
    </row>
    <row r="1272" s="2" customFormat="1" ht="24.15" customHeight="1">
      <c r="A1272" s="38"/>
      <c r="B1272" s="171"/>
      <c r="C1272" s="172" t="s">
        <v>1364</v>
      </c>
      <c r="D1272" s="172" t="s">
        <v>152</v>
      </c>
      <c r="E1272" s="173" t="s">
        <v>1365</v>
      </c>
      <c r="F1272" s="174" t="s">
        <v>1366</v>
      </c>
      <c r="G1272" s="175" t="s">
        <v>205</v>
      </c>
      <c r="H1272" s="176">
        <v>6.3799999999999999</v>
      </c>
      <c r="I1272" s="177"/>
      <c r="J1272" s="178">
        <f>ROUND(I1272*H1272,2)</f>
        <v>0</v>
      </c>
      <c r="K1272" s="174" t="s">
        <v>156</v>
      </c>
      <c r="L1272" s="39"/>
      <c r="M1272" s="179" t="s">
        <v>1</v>
      </c>
      <c r="N1272" s="180" t="s">
        <v>41</v>
      </c>
      <c r="O1272" s="77"/>
      <c r="P1272" s="181">
        <f>O1272*H1272</f>
        <v>0</v>
      </c>
      <c r="Q1272" s="181">
        <v>0.0015</v>
      </c>
      <c r="R1272" s="181">
        <f>Q1272*H1272</f>
        <v>0.0095700000000000004</v>
      </c>
      <c r="S1272" s="181">
        <v>0</v>
      </c>
      <c r="T1272" s="182">
        <f>S1272*H1272</f>
        <v>0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183" t="s">
        <v>280</v>
      </c>
      <c r="AT1272" s="183" t="s">
        <v>152</v>
      </c>
      <c r="AU1272" s="183" t="s">
        <v>86</v>
      </c>
      <c r="AY1272" s="19" t="s">
        <v>149</v>
      </c>
      <c r="BE1272" s="184">
        <f>IF(N1272="základní",J1272,0)</f>
        <v>0</v>
      </c>
      <c r="BF1272" s="184">
        <f>IF(N1272="snížená",J1272,0)</f>
        <v>0</v>
      </c>
      <c r="BG1272" s="184">
        <f>IF(N1272="zákl. přenesená",J1272,0)</f>
        <v>0</v>
      </c>
      <c r="BH1272" s="184">
        <f>IF(N1272="sníž. přenesená",J1272,0)</f>
        <v>0</v>
      </c>
      <c r="BI1272" s="184">
        <f>IF(N1272="nulová",J1272,0)</f>
        <v>0</v>
      </c>
      <c r="BJ1272" s="19" t="s">
        <v>84</v>
      </c>
      <c r="BK1272" s="184">
        <f>ROUND(I1272*H1272,2)</f>
        <v>0</v>
      </c>
      <c r="BL1272" s="19" t="s">
        <v>280</v>
      </c>
      <c r="BM1272" s="183" t="s">
        <v>1367</v>
      </c>
    </row>
    <row r="1273" s="13" customFormat="1">
      <c r="A1273" s="13"/>
      <c r="B1273" s="185"/>
      <c r="C1273" s="13"/>
      <c r="D1273" s="186" t="s">
        <v>163</v>
      </c>
      <c r="E1273" s="187" t="s">
        <v>1</v>
      </c>
      <c r="F1273" s="188" t="s">
        <v>1368</v>
      </c>
      <c r="G1273" s="13"/>
      <c r="H1273" s="187" t="s">
        <v>1</v>
      </c>
      <c r="I1273" s="189"/>
      <c r="J1273" s="13"/>
      <c r="K1273" s="13"/>
      <c r="L1273" s="185"/>
      <c r="M1273" s="190"/>
      <c r="N1273" s="191"/>
      <c r="O1273" s="191"/>
      <c r="P1273" s="191"/>
      <c r="Q1273" s="191"/>
      <c r="R1273" s="191"/>
      <c r="S1273" s="191"/>
      <c r="T1273" s="19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87" t="s">
        <v>163</v>
      </c>
      <c r="AU1273" s="187" t="s">
        <v>86</v>
      </c>
      <c r="AV1273" s="13" t="s">
        <v>84</v>
      </c>
      <c r="AW1273" s="13" t="s">
        <v>32</v>
      </c>
      <c r="AX1273" s="13" t="s">
        <v>76</v>
      </c>
      <c r="AY1273" s="187" t="s">
        <v>149</v>
      </c>
    </row>
    <row r="1274" s="13" customFormat="1">
      <c r="A1274" s="13"/>
      <c r="B1274" s="185"/>
      <c r="C1274" s="13"/>
      <c r="D1274" s="186" t="s">
        <v>163</v>
      </c>
      <c r="E1274" s="187" t="s">
        <v>1</v>
      </c>
      <c r="F1274" s="188" t="s">
        <v>397</v>
      </c>
      <c r="G1274" s="13"/>
      <c r="H1274" s="187" t="s">
        <v>1</v>
      </c>
      <c r="I1274" s="189"/>
      <c r="J1274" s="13"/>
      <c r="K1274" s="13"/>
      <c r="L1274" s="185"/>
      <c r="M1274" s="190"/>
      <c r="N1274" s="191"/>
      <c r="O1274" s="191"/>
      <c r="P1274" s="191"/>
      <c r="Q1274" s="191"/>
      <c r="R1274" s="191"/>
      <c r="S1274" s="191"/>
      <c r="T1274" s="19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87" t="s">
        <v>163</v>
      </c>
      <c r="AU1274" s="187" t="s">
        <v>86</v>
      </c>
      <c r="AV1274" s="13" t="s">
        <v>84</v>
      </c>
      <c r="AW1274" s="13" t="s">
        <v>32</v>
      </c>
      <c r="AX1274" s="13" t="s">
        <v>76</v>
      </c>
      <c r="AY1274" s="187" t="s">
        <v>149</v>
      </c>
    </row>
    <row r="1275" s="14" customFormat="1">
      <c r="A1275" s="14"/>
      <c r="B1275" s="193"/>
      <c r="C1275" s="14"/>
      <c r="D1275" s="186" t="s">
        <v>163</v>
      </c>
      <c r="E1275" s="194" t="s">
        <v>1</v>
      </c>
      <c r="F1275" s="195" t="s">
        <v>1369</v>
      </c>
      <c r="G1275" s="14"/>
      <c r="H1275" s="196">
        <v>1.1399999999999999</v>
      </c>
      <c r="I1275" s="197"/>
      <c r="J1275" s="14"/>
      <c r="K1275" s="14"/>
      <c r="L1275" s="193"/>
      <c r="M1275" s="198"/>
      <c r="N1275" s="199"/>
      <c r="O1275" s="199"/>
      <c r="P1275" s="199"/>
      <c r="Q1275" s="199"/>
      <c r="R1275" s="199"/>
      <c r="S1275" s="199"/>
      <c r="T1275" s="20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194" t="s">
        <v>163</v>
      </c>
      <c r="AU1275" s="194" t="s">
        <v>86</v>
      </c>
      <c r="AV1275" s="14" t="s">
        <v>86</v>
      </c>
      <c r="AW1275" s="14" t="s">
        <v>32</v>
      </c>
      <c r="AX1275" s="14" t="s">
        <v>76</v>
      </c>
      <c r="AY1275" s="194" t="s">
        <v>149</v>
      </c>
    </row>
    <row r="1276" s="14" customFormat="1">
      <c r="A1276" s="14"/>
      <c r="B1276" s="193"/>
      <c r="C1276" s="14"/>
      <c r="D1276" s="186" t="s">
        <v>163</v>
      </c>
      <c r="E1276" s="194" t="s">
        <v>1</v>
      </c>
      <c r="F1276" s="195" t="s">
        <v>1370</v>
      </c>
      <c r="G1276" s="14"/>
      <c r="H1276" s="196">
        <v>1.0600000000000001</v>
      </c>
      <c r="I1276" s="197"/>
      <c r="J1276" s="14"/>
      <c r="K1276" s="14"/>
      <c r="L1276" s="193"/>
      <c r="M1276" s="198"/>
      <c r="N1276" s="199"/>
      <c r="O1276" s="199"/>
      <c r="P1276" s="199"/>
      <c r="Q1276" s="199"/>
      <c r="R1276" s="199"/>
      <c r="S1276" s="199"/>
      <c r="T1276" s="20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194" t="s">
        <v>163</v>
      </c>
      <c r="AU1276" s="194" t="s">
        <v>86</v>
      </c>
      <c r="AV1276" s="14" t="s">
        <v>86</v>
      </c>
      <c r="AW1276" s="14" t="s">
        <v>32</v>
      </c>
      <c r="AX1276" s="14" t="s">
        <v>76</v>
      </c>
      <c r="AY1276" s="194" t="s">
        <v>149</v>
      </c>
    </row>
    <row r="1277" s="13" customFormat="1">
      <c r="A1277" s="13"/>
      <c r="B1277" s="185"/>
      <c r="C1277" s="13"/>
      <c r="D1277" s="186" t="s">
        <v>163</v>
      </c>
      <c r="E1277" s="187" t="s">
        <v>1</v>
      </c>
      <c r="F1277" s="188" t="s">
        <v>401</v>
      </c>
      <c r="G1277" s="13"/>
      <c r="H1277" s="187" t="s">
        <v>1</v>
      </c>
      <c r="I1277" s="189"/>
      <c r="J1277" s="13"/>
      <c r="K1277" s="13"/>
      <c r="L1277" s="185"/>
      <c r="M1277" s="190"/>
      <c r="N1277" s="191"/>
      <c r="O1277" s="191"/>
      <c r="P1277" s="191"/>
      <c r="Q1277" s="191"/>
      <c r="R1277" s="191"/>
      <c r="S1277" s="191"/>
      <c r="T1277" s="19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87" t="s">
        <v>163</v>
      </c>
      <c r="AU1277" s="187" t="s">
        <v>86</v>
      </c>
      <c r="AV1277" s="13" t="s">
        <v>84</v>
      </c>
      <c r="AW1277" s="13" t="s">
        <v>32</v>
      </c>
      <c r="AX1277" s="13" t="s">
        <v>76</v>
      </c>
      <c r="AY1277" s="187" t="s">
        <v>149</v>
      </c>
    </row>
    <row r="1278" s="14" customFormat="1">
      <c r="A1278" s="14"/>
      <c r="B1278" s="193"/>
      <c r="C1278" s="14"/>
      <c r="D1278" s="186" t="s">
        <v>163</v>
      </c>
      <c r="E1278" s="194" t="s">
        <v>1</v>
      </c>
      <c r="F1278" s="195" t="s">
        <v>1371</v>
      </c>
      <c r="G1278" s="14"/>
      <c r="H1278" s="196">
        <v>1</v>
      </c>
      <c r="I1278" s="197"/>
      <c r="J1278" s="14"/>
      <c r="K1278" s="14"/>
      <c r="L1278" s="193"/>
      <c r="M1278" s="198"/>
      <c r="N1278" s="199"/>
      <c r="O1278" s="199"/>
      <c r="P1278" s="199"/>
      <c r="Q1278" s="199"/>
      <c r="R1278" s="199"/>
      <c r="S1278" s="199"/>
      <c r="T1278" s="20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194" t="s">
        <v>163</v>
      </c>
      <c r="AU1278" s="194" t="s">
        <v>86</v>
      </c>
      <c r="AV1278" s="14" t="s">
        <v>86</v>
      </c>
      <c r="AW1278" s="14" t="s">
        <v>32</v>
      </c>
      <c r="AX1278" s="14" t="s">
        <v>76</v>
      </c>
      <c r="AY1278" s="194" t="s">
        <v>149</v>
      </c>
    </row>
    <row r="1279" s="14" customFormat="1">
      <c r="A1279" s="14"/>
      <c r="B1279" s="193"/>
      <c r="C1279" s="14"/>
      <c r="D1279" s="186" t="s">
        <v>163</v>
      </c>
      <c r="E1279" s="194" t="s">
        <v>1</v>
      </c>
      <c r="F1279" s="195" t="s">
        <v>1372</v>
      </c>
      <c r="G1279" s="14"/>
      <c r="H1279" s="196">
        <v>1.8600000000000001</v>
      </c>
      <c r="I1279" s="197"/>
      <c r="J1279" s="14"/>
      <c r="K1279" s="14"/>
      <c r="L1279" s="193"/>
      <c r="M1279" s="198"/>
      <c r="N1279" s="199"/>
      <c r="O1279" s="199"/>
      <c r="P1279" s="199"/>
      <c r="Q1279" s="199"/>
      <c r="R1279" s="199"/>
      <c r="S1279" s="199"/>
      <c r="T1279" s="20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194" t="s">
        <v>163</v>
      </c>
      <c r="AU1279" s="194" t="s">
        <v>86</v>
      </c>
      <c r="AV1279" s="14" t="s">
        <v>86</v>
      </c>
      <c r="AW1279" s="14" t="s">
        <v>32</v>
      </c>
      <c r="AX1279" s="14" t="s">
        <v>76</v>
      </c>
      <c r="AY1279" s="194" t="s">
        <v>149</v>
      </c>
    </row>
    <row r="1280" s="13" customFormat="1">
      <c r="A1280" s="13"/>
      <c r="B1280" s="185"/>
      <c r="C1280" s="13"/>
      <c r="D1280" s="186" t="s">
        <v>163</v>
      </c>
      <c r="E1280" s="187" t="s">
        <v>1</v>
      </c>
      <c r="F1280" s="188" t="s">
        <v>405</v>
      </c>
      <c r="G1280" s="13"/>
      <c r="H1280" s="187" t="s">
        <v>1</v>
      </c>
      <c r="I1280" s="189"/>
      <c r="J1280" s="13"/>
      <c r="K1280" s="13"/>
      <c r="L1280" s="185"/>
      <c r="M1280" s="190"/>
      <c r="N1280" s="191"/>
      <c r="O1280" s="191"/>
      <c r="P1280" s="191"/>
      <c r="Q1280" s="191"/>
      <c r="R1280" s="191"/>
      <c r="S1280" s="191"/>
      <c r="T1280" s="19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87" t="s">
        <v>163</v>
      </c>
      <c r="AU1280" s="187" t="s">
        <v>86</v>
      </c>
      <c r="AV1280" s="13" t="s">
        <v>84</v>
      </c>
      <c r="AW1280" s="13" t="s">
        <v>32</v>
      </c>
      <c r="AX1280" s="13" t="s">
        <v>76</v>
      </c>
      <c r="AY1280" s="187" t="s">
        <v>149</v>
      </c>
    </row>
    <row r="1281" s="14" customFormat="1">
      <c r="A1281" s="14"/>
      <c r="B1281" s="193"/>
      <c r="C1281" s="14"/>
      <c r="D1281" s="186" t="s">
        <v>163</v>
      </c>
      <c r="E1281" s="194" t="s">
        <v>1</v>
      </c>
      <c r="F1281" s="195" t="s">
        <v>1373</v>
      </c>
      <c r="G1281" s="14"/>
      <c r="H1281" s="196">
        <v>1.3200000000000001</v>
      </c>
      <c r="I1281" s="197"/>
      <c r="J1281" s="14"/>
      <c r="K1281" s="14"/>
      <c r="L1281" s="193"/>
      <c r="M1281" s="198"/>
      <c r="N1281" s="199"/>
      <c r="O1281" s="199"/>
      <c r="P1281" s="199"/>
      <c r="Q1281" s="199"/>
      <c r="R1281" s="199"/>
      <c r="S1281" s="199"/>
      <c r="T1281" s="20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194" t="s">
        <v>163</v>
      </c>
      <c r="AU1281" s="194" t="s">
        <v>86</v>
      </c>
      <c r="AV1281" s="14" t="s">
        <v>86</v>
      </c>
      <c r="AW1281" s="14" t="s">
        <v>32</v>
      </c>
      <c r="AX1281" s="14" t="s">
        <v>76</v>
      </c>
      <c r="AY1281" s="194" t="s">
        <v>149</v>
      </c>
    </row>
    <row r="1282" s="15" customFormat="1">
      <c r="A1282" s="15"/>
      <c r="B1282" s="201"/>
      <c r="C1282" s="15"/>
      <c r="D1282" s="186" t="s">
        <v>163</v>
      </c>
      <c r="E1282" s="202" t="s">
        <v>1</v>
      </c>
      <c r="F1282" s="203" t="s">
        <v>170</v>
      </c>
      <c r="G1282" s="15"/>
      <c r="H1282" s="204">
        <v>6.3800000000000008</v>
      </c>
      <c r="I1282" s="205"/>
      <c r="J1282" s="15"/>
      <c r="K1282" s="15"/>
      <c r="L1282" s="201"/>
      <c r="M1282" s="206"/>
      <c r="N1282" s="207"/>
      <c r="O1282" s="207"/>
      <c r="P1282" s="207"/>
      <c r="Q1282" s="207"/>
      <c r="R1282" s="207"/>
      <c r="S1282" s="207"/>
      <c r="T1282" s="208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02" t="s">
        <v>163</v>
      </c>
      <c r="AU1282" s="202" t="s">
        <v>86</v>
      </c>
      <c r="AV1282" s="15" t="s">
        <v>150</v>
      </c>
      <c r="AW1282" s="15" t="s">
        <v>32</v>
      </c>
      <c r="AX1282" s="15" t="s">
        <v>76</v>
      </c>
      <c r="AY1282" s="202" t="s">
        <v>149</v>
      </c>
    </row>
    <row r="1283" s="16" customFormat="1">
      <c r="A1283" s="16"/>
      <c r="B1283" s="209"/>
      <c r="C1283" s="16"/>
      <c r="D1283" s="186" t="s">
        <v>163</v>
      </c>
      <c r="E1283" s="210" t="s">
        <v>1</v>
      </c>
      <c r="F1283" s="211" t="s">
        <v>171</v>
      </c>
      <c r="G1283" s="16"/>
      <c r="H1283" s="212">
        <v>6.3800000000000008</v>
      </c>
      <c r="I1283" s="213"/>
      <c r="J1283" s="16"/>
      <c r="K1283" s="16"/>
      <c r="L1283" s="209"/>
      <c r="M1283" s="214"/>
      <c r="N1283" s="215"/>
      <c r="O1283" s="215"/>
      <c r="P1283" s="215"/>
      <c r="Q1283" s="215"/>
      <c r="R1283" s="215"/>
      <c r="S1283" s="215"/>
      <c r="T1283" s="2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10" t="s">
        <v>163</v>
      </c>
      <c r="AU1283" s="210" t="s">
        <v>86</v>
      </c>
      <c r="AV1283" s="16" t="s">
        <v>157</v>
      </c>
      <c r="AW1283" s="16" t="s">
        <v>32</v>
      </c>
      <c r="AX1283" s="16" t="s">
        <v>84</v>
      </c>
      <c r="AY1283" s="210" t="s">
        <v>149</v>
      </c>
    </row>
    <row r="1284" s="2" customFormat="1" ht="16.5" customHeight="1">
      <c r="A1284" s="38"/>
      <c r="B1284" s="171"/>
      <c r="C1284" s="172" t="s">
        <v>1374</v>
      </c>
      <c r="D1284" s="172" t="s">
        <v>152</v>
      </c>
      <c r="E1284" s="173" t="s">
        <v>1375</v>
      </c>
      <c r="F1284" s="174" t="s">
        <v>1376</v>
      </c>
      <c r="G1284" s="175" t="s">
        <v>155</v>
      </c>
      <c r="H1284" s="176">
        <v>23</v>
      </c>
      <c r="I1284" s="177"/>
      <c r="J1284" s="178">
        <f>ROUND(I1284*H1284,2)</f>
        <v>0</v>
      </c>
      <c r="K1284" s="174" t="s">
        <v>156</v>
      </c>
      <c r="L1284" s="39"/>
      <c r="M1284" s="179" t="s">
        <v>1</v>
      </c>
      <c r="N1284" s="180" t="s">
        <v>41</v>
      </c>
      <c r="O1284" s="77"/>
      <c r="P1284" s="181">
        <f>O1284*H1284</f>
        <v>0</v>
      </c>
      <c r="Q1284" s="181">
        <v>0.00021000000000000001</v>
      </c>
      <c r="R1284" s="181">
        <f>Q1284*H1284</f>
        <v>0.0048300000000000001</v>
      </c>
      <c r="S1284" s="181">
        <v>0</v>
      </c>
      <c r="T1284" s="182">
        <f>S1284*H1284</f>
        <v>0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183" t="s">
        <v>280</v>
      </c>
      <c r="AT1284" s="183" t="s">
        <v>152</v>
      </c>
      <c r="AU1284" s="183" t="s">
        <v>86</v>
      </c>
      <c r="AY1284" s="19" t="s">
        <v>149</v>
      </c>
      <c r="BE1284" s="184">
        <f>IF(N1284="základní",J1284,0)</f>
        <v>0</v>
      </c>
      <c r="BF1284" s="184">
        <f>IF(N1284="snížená",J1284,0)</f>
        <v>0</v>
      </c>
      <c r="BG1284" s="184">
        <f>IF(N1284="zákl. přenesená",J1284,0)</f>
        <v>0</v>
      </c>
      <c r="BH1284" s="184">
        <f>IF(N1284="sníž. přenesená",J1284,0)</f>
        <v>0</v>
      </c>
      <c r="BI1284" s="184">
        <f>IF(N1284="nulová",J1284,0)</f>
        <v>0</v>
      </c>
      <c r="BJ1284" s="19" t="s">
        <v>84</v>
      </c>
      <c r="BK1284" s="184">
        <f>ROUND(I1284*H1284,2)</f>
        <v>0</v>
      </c>
      <c r="BL1284" s="19" t="s">
        <v>280</v>
      </c>
      <c r="BM1284" s="183" t="s">
        <v>1377</v>
      </c>
    </row>
    <row r="1285" s="13" customFormat="1">
      <c r="A1285" s="13"/>
      <c r="B1285" s="185"/>
      <c r="C1285" s="13"/>
      <c r="D1285" s="186" t="s">
        <v>163</v>
      </c>
      <c r="E1285" s="187" t="s">
        <v>1</v>
      </c>
      <c r="F1285" s="188" t="s">
        <v>1368</v>
      </c>
      <c r="G1285" s="13"/>
      <c r="H1285" s="187" t="s">
        <v>1</v>
      </c>
      <c r="I1285" s="189"/>
      <c r="J1285" s="13"/>
      <c r="K1285" s="13"/>
      <c r="L1285" s="185"/>
      <c r="M1285" s="190"/>
      <c r="N1285" s="191"/>
      <c r="O1285" s="191"/>
      <c r="P1285" s="191"/>
      <c r="Q1285" s="191"/>
      <c r="R1285" s="191"/>
      <c r="S1285" s="191"/>
      <c r="T1285" s="19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87" t="s">
        <v>163</v>
      </c>
      <c r="AU1285" s="187" t="s">
        <v>86</v>
      </c>
      <c r="AV1285" s="13" t="s">
        <v>84</v>
      </c>
      <c r="AW1285" s="13" t="s">
        <v>32</v>
      </c>
      <c r="AX1285" s="13" t="s">
        <v>76</v>
      </c>
      <c r="AY1285" s="187" t="s">
        <v>149</v>
      </c>
    </row>
    <row r="1286" s="13" customFormat="1">
      <c r="A1286" s="13"/>
      <c r="B1286" s="185"/>
      <c r="C1286" s="13"/>
      <c r="D1286" s="186" t="s">
        <v>163</v>
      </c>
      <c r="E1286" s="187" t="s">
        <v>1</v>
      </c>
      <c r="F1286" s="188" t="s">
        <v>397</v>
      </c>
      <c r="G1286" s="13"/>
      <c r="H1286" s="187" t="s">
        <v>1</v>
      </c>
      <c r="I1286" s="189"/>
      <c r="J1286" s="13"/>
      <c r="K1286" s="13"/>
      <c r="L1286" s="185"/>
      <c r="M1286" s="190"/>
      <c r="N1286" s="191"/>
      <c r="O1286" s="191"/>
      <c r="P1286" s="191"/>
      <c r="Q1286" s="191"/>
      <c r="R1286" s="191"/>
      <c r="S1286" s="191"/>
      <c r="T1286" s="19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87" t="s">
        <v>163</v>
      </c>
      <c r="AU1286" s="187" t="s">
        <v>86</v>
      </c>
      <c r="AV1286" s="13" t="s">
        <v>84</v>
      </c>
      <c r="AW1286" s="13" t="s">
        <v>32</v>
      </c>
      <c r="AX1286" s="13" t="s">
        <v>76</v>
      </c>
      <c r="AY1286" s="187" t="s">
        <v>149</v>
      </c>
    </row>
    <row r="1287" s="14" customFormat="1">
      <c r="A1287" s="14"/>
      <c r="B1287" s="193"/>
      <c r="C1287" s="14"/>
      <c r="D1287" s="186" t="s">
        <v>163</v>
      </c>
      <c r="E1287" s="194" t="s">
        <v>1</v>
      </c>
      <c r="F1287" s="195" t="s">
        <v>1378</v>
      </c>
      <c r="G1287" s="14"/>
      <c r="H1287" s="196">
        <v>8</v>
      </c>
      <c r="I1287" s="197"/>
      <c r="J1287" s="14"/>
      <c r="K1287" s="14"/>
      <c r="L1287" s="193"/>
      <c r="M1287" s="198"/>
      <c r="N1287" s="199"/>
      <c r="O1287" s="199"/>
      <c r="P1287" s="199"/>
      <c r="Q1287" s="199"/>
      <c r="R1287" s="199"/>
      <c r="S1287" s="199"/>
      <c r="T1287" s="20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194" t="s">
        <v>163</v>
      </c>
      <c r="AU1287" s="194" t="s">
        <v>86</v>
      </c>
      <c r="AV1287" s="14" t="s">
        <v>86</v>
      </c>
      <c r="AW1287" s="14" t="s">
        <v>32</v>
      </c>
      <c r="AX1287" s="14" t="s">
        <v>76</v>
      </c>
      <c r="AY1287" s="194" t="s">
        <v>149</v>
      </c>
    </row>
    <row r="1288" s="13" customFormat="1">
      <c r="A1288" s="13"/>
      <c r="B1288" s="185"/>
      <c r="C1288" s="13"/>
      <c r="D1288" s="186" t="s">
        <v>163</v>
      </c>
      <c r="E1288" s="187" t="s">
        <v>1</v>
      </c>
      <c r="F1288" s="188" t="s">
        <v>401</v>
      </c>
      <c r="G1288" s="13"/>
      <c r="H1288" s="187" t="s">
        <v>1</v>
      </c>
      <c r="I1288" s="189"/>
      <c r="J1288" s="13"/>
      <c r="K1288" s="13"/>
      <c r="L1288" s="185"/>
      <c r="M1288" s="190"/>
      <c r="N1288" s="191"/>
      <c r="O1288" s="191"/>
      <c r="P1288" s="191"/>
      <c r="Q1288" s="191"/>
      <c r="R1288" s="191"/>
      <c r="S1288" s="191"/>
      <c r="T1288" s="19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87" t="s">
        <v>163</v>
      </c>
      <c r="AU1288" s="187" t="s">
        <v>86</v>
      </c>
      <c r="AV1288" s="13" t="s">
        <v>84</v>
      </c>
      <c r="AW1288" s="13" t="s">
        <v>32</v>
      </c>
      <c r="AX1288" s="13" t="s">
        <v>76</v>
      </c>
      <c r="AY1288" s="187" t="s">
        <v>149</v>
      </c>
    </row>
    <row r="1289" s="14" customFormat="1">
      <c r="A1289" s="14"/>
      <c r="B1289" s="193"/>
      <c r="C1289" s="14"/>
      <c r="D1289" s="186" t="s">
        <v>163</v>
      </c>
      <c r="E1289" s="194" t="s">
        <v>1</v>
      </c>
      <c r="F1289" s="195" t="s">
        <v>1379</v>
      </c>
      <c r="G1289" s="14"/>
      <c r="H1289" s="196">
        <v>10</v>
      </c>
      <c r="I1289" s="197"/>
      <c r="J1289" s="14"/>
      <c r="K1289" s="14"/>
      <c r="L1289" s="193"/>
      <c r="M1289" s="198"/>
      <c r="N1289" s="199"/>
      <c r="O1289" s="199"/>
      <c r="P1289" s="199"/>
      <c r="Q1289" s="199"/>
      <c r="R1289" s="199"/>
      <c r="S1289" s="199"/>
      <c r="T1289" s="20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194" t="s">
        <v>163</v>
      </c>
      <c r="AU1289" s="194" t="s">
        <v>86</v>
      </c>
      <c r="AV1289" s="14" t="s">
        <v>86</v>
      </c>
      <c r="AW1289" s="14" t="s">
        <v>32</v>
      </c>
      <c r="AX1289" s="14" t="s">
        <v>76</v>
      </c>
      <c r="AY1289" s="194" t="s">
        <v>149</v>
      </c>
    </row>
    <row r="1290" s="13" customFormat="1">
      <c r="A1290" s="13"/>
      <c r="B1290" s="185"/>
      <c r="C1290" s="13"/>
      <c r="D1290" s="186" t="s">
        <v>163</v>
      </c>
      <c r="E1290" s="187" t="s">
        <v>1</v>
      </c>
      <c r="F1290" s="188" t="s">
        <v>405</v>
      </c>
      <c r="G1290" s="13"/>
      <c r="H1290" s="187" t="s">
        <v>1</v>
      </c>
      <c r="I1290" s="189"/>
      <c r="J1290" s="13"/>
      <c r="K1290" s="13"/>
      <c r="L1290" s="185"/>
      <c r="M1290" s="190"/>
      <c r="N1290" s="191"/>
      <c r="O1290" s="191"/>
      <c r="P1290" s="191"/>
      <c r="Q1290" s="191"/>
      <c r="R1290" s="191"/>
      <c r="S1290" s="191"/>
      <c r="T1290" s="19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87" t="s">
        <v>163</v>
      </c>
      <c r="AU1290" s="187" t="s">
        <v>86</v>
      </c>
      <c r="AV1290" s="13" t="s">
        <v>84</v>
      </c>
      <c r="AW1290" s="13" t="s">
        <v>32</v>
      </c>
      <c r="AX1290" s="13" t="s">
        <v>76</v>
      </c>
      <c r="AY1290" s="187" t="s">
        <v>149</v>
      </c>
    </row>
    <row r="1291" s="14" customFormat="1">
      <c r="A1291" s="14"/>
      <c r="B1291" s="193"/>
      <c r="C1291" s="14"/>
      <c r="D1291" s="186" t="s">
        <v>163</v>
      </c>
      <c r="E1291" s="194" t="s">
        <v>1</v>
      </c>
      <c r="F1291" s="195" t="s">
        <v>189</v>
      </c>
      <c r="G1291" s="14"/>
      <c r="H1291" s="196">
        <v>5</v>
      </c>
      <c r="I1291" s="197"/>
      <c r="J1291" s="14"/>
      <c r="K1291" s="14"/>
      <c r="L1291" s="193"/>
      <c r="M1291" s="198"/>
      <c r="N1291" s="199"/>
      <c r="O1291" s="199"/>
      <c r="P1291" s="199"/>
      <c r="Q1291" s="199"/>
      <c r="R1291" s="199"/>
      <c r="S1291" s="199"/>
      <c r="T1291" s="20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194" t="s">
        <v>163</v>
      </c>
      <c r="AU1291" s="194" t="s">
        <v>86</v>
      </c>
      <c r="AV1291" s="14" t="s">
        <v>86</v>
      </c>
      <c r="AW1291" s="14" t="s">
        <v>32</v>
      </c>
      <c r="AX1291" s="14" t="s">
        <v>76</v>
      </c>
      <c r="AY1291" s="194" t="s">
        <v>149</v>
      </c>
    </row>
    <row r="1292" s="15" customFormat="1">
      <c r="A1292" s="15"/>
      <c r="B1292" s="201"/>
      <c r="C1292" s="15"/>
      <c r="D1292" s="186" t="s">
        <v>163</v>
      </c>
      <c r="E1292" s="202" t="s">
        <v>1</v>
      </c>
      <c r="F1292" s="203" t="s">
        <v>170</v>
      </c>
      <c r="G1292" s="15"/>
      <c r="H1292" s="204">
        <v>23</v>
      </c>
      <c r="I1292" s="205"/>
      <c r="J1292" s="15"/>
      <c r="K1292" s="15"/>
      <c r="L1292" s="201"/>
      <c r="M1292" s="206"/>
      <c r="N1292" s="207"/>
      <c r="O1292" s="207"/>
      <c r="P1292" s="207"/>
      <c r="Q1292" s="207"/>
      <c r="R1292" s="207"/>
      <c r="S1292" s="207"/>
      <c r="T1292" s="208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02" t="s">
        <v>163</v>
      </c>
      <c r="AU1292" s="202" t="s">
        <v>86</v>
      </c>
      <c r="AV1292" s="15" t="s">
        <v>150</v>
      </c>
      <c r="AW1292" s="15" t="s">
        <v>32</v>
      </c>
      <c r="AX1292" s="15" t="s">
        <v>76</v>
      </c>
      <c r="AY1292" s="202" t="s">
        <v>149</v>
      </c>
    </row>
    <row r="1293" s="16" customFormat="1">
      <c r="A1293" s="16"/>
      <c r="B1293" s="209"/>
      <c r="C1293" s="16"/>
      <c r="D1293" s="186" t="s">
        <v>163</v>
      </c>
      <c r="E1293" s="210" t="s">
        <v>1</v>
      </c>
      <c r="F1293" s="211" t="s">
        <v>171</v>
      </c>
      <c r="G1293" s="16"/>
      <c r="H1293" s="212">
        <v>23</v>
      </c>
      <c r="I1293" s="213"/>
      <c r="J1293" s="16"/>
      <c r="K1293" s="16"/>
      <c r="L1293" s="209"/>
      <c r="M1293" s="214"/>
      <c r="N1293" s="215"/>
      <c r="O1293" s="215"/>
      <c r="P1293" s="215"/>
      <c r="Q1293" s="215"/>
      <c r="R1293" s="215"/>
      <c r="S1293" s="215"/>
      <c r="T1293" s="2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10" t="s">
        <v>163</v>
      </c>
      <c r="AU1293" s="210" t="s">
        <v>86</v>
      </c>
      <c r="AV1293" s="16" t="s">
        <v>157</v>
      </c>
      <c r="AW1293" s="16" t="s">
        <v>32</v>
      </c>
      <c r="AX1293" s="16" t="s">
        <v>84</v>
      </c>
      <c r="AY1293" s="210" t="s">
        <v>149</v>
      </c>
    </row>
    <row r="1294" s="2" customFormat="1" ht="24.15" customHeight="1">
      <c r="A1294" s="38"/>
      <c r="B1294" s="171"/>
      <c r="C1294" s="172" t="s">
        <v>1380</v>
      </c>
      <c r="D1294" s="172" t="s">
        <v>152</v>
      </c>
      <c r="E1294" s="173" t="s">
        <v>1381</v>
      </c>
      <c r="F1294" s="174" t="s">
        <v>1382</v>
      </c>
      <c r="G1294" s="175" t="s">
        <v>227</v>
      </c>
      <c r="H1294" s="176">
        <v>31.899999999999999</v>
      </c>
      <c r="I1294" s="177"/>
      <c r="J1294" s="178">
        <f>ROUND(I1294*H1294,2)</f>
        <v>0</v>
      </c>
      <c r="K1294" s="174" t="s">
        <v>156</v>
      </c>
      <c r="L1294" s="39"/>
      <c r="M1294" s="179" t="s">
        <v>1</v>
      </c>
      <c r="N1294" s="180" t="s">
        <v>41</v>
      </c>
      <c r="O1294" s="77"/>
      <c r="P1294" s="181">
        <f>O1294*H1294</f>
        <v>0</v>
      </c>
      <c r="Q1294" s="181">
        <v>0.00032000000000000003</v>
      </c>
      <c r="R1294" s="181">
        <f>Q1294*H1294</f>
        <v>0.010208</v>
      </c>
      <c r="S1294" s="181">
        <v>0</v>
      </c>
      <c r="T1294" s="182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183" t="s">
        <v>280</v>
      </c>
      <c r="AT1294" s="183" t="s">
        <v>152</v>
      </c>
      <c r="AU1294" s="183" t="s">
        <v>86</v>
      </c>
      <c r="AY1294" s="19" t="s">
        <v>149</v>
      </c>
      <c r="BE1294" s="184">
        <f>IF(N1294="základní",J1294,0)</f>
        <v>0</v>
      </c>
      <c r="BF1294" s="184">
        <f>IF(N1294="snížená",J1294,0)</f>
        <v>0</v>
      </c>
      <c r="BG1294" s="184">
        <f>IF(N1294="zákl. přenesená",J1294,0)</f>
        <v>0</v>
      </c>
      <c r="BH1294" s="184">
        <f>IF(N1294="sníž. přenesená",J1294,0)</f>
        <v>0</v>
      </c>
      <c r="BI1294" s="184">
        <f>IF(N1294="nulová",J1294,0)</f>
        <v>0</v>
      </c>
      <c r="BJ1294" s="19" t="s">
        <v>84</v>
      </c>
      <c r="BK1294" s="184">
        <f>ROUND(I1294*H1294,2)</f>
        <v>0</v>
      </c>
      <c r="BL1294" s="19" t="s">
        <v>280</v>
      </c>
      <c r="BM1294" s="183" t="s">
        <v>1383</v>
      </c>
    </row>
    <row r="1295" s="13" customFormat="1">
      <c r="A1295" s="13"/>
      <c r="B1295" s="185"/>
      <c r="C1295" s="13"/>
      <c r="D1295" s="186" t="s">
        <v>163</v>
      </c>
      <c r="E1295" s="187" t="s">
        <v>1</v>
      </c>
      <c r="F1295" s="188" t="s">
        <v>1384</v>
      </c>
      <c r="G1295" s="13"/>
      <c r="H1295" s="187" t="s">
        <v>1</v>
      </c>
      <c r="I1295" s="189"/>
      <c r="J1295" s="13"/>
      <c r="K1295" s="13"/>
      <c r="L1295" s="185"/>
      <c r="M1295" s="190"/>
      <c r="N1295" s="191"/>
      <c r="O1295" s="191"/>
      <c r="P1295" s="191"/>
      <c r="Q1295" s="191"/>
      <c r="R1295" s="191"/>
      <c r="S1295" s="191"/>
      <c r="T1295" s="19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187" t="s">
        <v>163</v>
      </c>
      <c r="AU1295" s="187" t="s">
        <v>86</v>
      </c>
      <c r="AV1295" s="13" t="s">
        <v>84</v>
      </c>
      <c r="AW1295" s="13" t="s">
        <v>32</v>
      </c>
      <c r="AX1295" s="13" t="s">
        <v>76</v>
      </c>
      <c r="AY1295" s="187" t="s">
        <v>149</v>
      </c>
    </row>
    <row r="1296" s="13" customFormat="1">
      <c r="A1296" s="13"/>
      <c r="B1296" s="185"/>
      <c r="C1296" s="13"/>
      <c r="D1296" s="186" t="s">
        <v>163</v>
      </c>
      <c r="E1296" s="187" t="s">
        <v>1</v>
      </c>
      <c r="F1296" s="188" t="s">
        <v>397</v>
      </c>
      <c r="G1296" s="13"/>
      <c r="H1296" s="187" t="s">
        <v>1</v>
      </c>
      <c r="I1296" s="189"/>
      <c r="J1296" s="13"/>
      <c r="K1296" s="13"/>
      <c r="L1296" s="185"/>
      <c r="M1296" s="190"/>
      <c r="N1296" s="191"/>
      <c r="O1296" s="191"/>
      <c r="P1296" s="191"/>
      <c r="Q1296" s="191"/>
      <c r="R1296" s="191"/>
      <c r="S1296" s="191"/>
      <c r="T1296" s="19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187" t="s">
        <v>163</v>
      </c>
      <c r="AU1296" s="187" t="s">
        <v>86</v>
      </c>
      <c r="AV1296" s="13" t="s">
        <v>84</v>
      </c>
      <c r="AW1296" s="13" t="s">
        <v>32</v>
      </c>
      <c r="AX1296" s="13" t="s">
        <v>76</v>
      </c>
      <c r="AY1296" s="187" t="s">
        <v>149</v>
      </c>
    </row>
    <row r="1297" s="14" customFormat="1">
      <c r="A1297" s="14"/>
      <c r="B1297" s="193"/>
      <c r="C1297" s="14"/>
      <c r="D1297" s="186" t="s">
        <v>163</v>
      </c>
      <c r="E1297" s="194" t="s">
        <v>1</v>
      </c>
      <c r="F1297" s="195" t="s">
        <v>1294</v>
      </c>
      <c r="G1297" s="14"/>
      <c r="H1297" s="196">
        <v>5.7000000000000002</v>
      </c>
      <c r="I1297" s="197"/>
      <c r="J1297" s="14"/>
      <c r="K1297" s="14"/>
      <c r="L1297" s="193"/>
      <c r="M1297" s="198"/>
      <c r="N1297" s="199"/>
      <c r="O1297" s="199"/>
      <c r="P1297" s="199"/>
      <c r="Q1297" s="199"/>
      <c r="R1297" s="199"/>
      <c r="S1297" s="199"/>
      <c r="T1297" s="20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194" t="s">
        <v>163</v>
      </c>
      <c r="AU1297" s="194" t="s">
        <v>86</v>
      </c>
      <c r="AV1297" s="14" t="s">
        <v>86</v>
      </c>
      <c r="AW1297" s="14" t="s">
        <v>32</v>
      </c>
      <c r="AX1297" s="14" t="s">
        <v>76</v>
      </c>
      <c r="AY1297" s="194" t="s">
        <v>149</v>
      </c>
    </row>
    <row r="1298" s="14" customFormat="1">
      <c r="A1298" s="14"/>
      <c r="B1298" s="193"/>
      <c r="C1298" s="14"/>
      <c r="D1298" s="186" t="s">
        <v>163</v>
      </c>
      <c r="E1298" s="194" t="s">
        <v>1</v>
      </c>
      <c r="F1298" s="195" t="s">
        <v>1295</v>
      </c>
      <c r="G1298" s="14"/>
      <c r="H1298" s="196">
        <v>5.2999999999999998</v>
      </c>
      <c r="I1298" s="197"/>
      <c r="J1298" s="14"/>
      <c r="K1298" s="14"/>
      <c r="L1298" s="193"/>
      <c r="M1298" s="198"/>
      <c r="N1298" s="199"/>
      <c r="O1298" s="199"/>
      <c r="P1298" s="199"/>
      <c r="Q1298" s="199"/>
      <c r="R1298" s="199"/>
      <c r="S1298" s="199"/>
      <c r="T1298" s="20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194" t="s">
        <v>163</v>
      </c>
      <c r="AU1298" s="194" t="s">
        <v>86</v>
      </c>
      <c r="AV1298" s="14" t="s">
        <v>86</v>
      </c>
      <c r="AW1298" s="14" t="s">
        <v>32</v>
      </c>
      <c r="AX1298" s="14" t="s">
        <v>76</v>
      </c>
      <c r="AY1298" s="194" t="s">
        <v>149</v>
      </c>
    </row>
    <row r="1299" s="13" customFormat="1">
      <c r="A1299" s="13"/>
      <c r="B1299" s="185"/>
      <c r="C1299" s="13"/>
      <c r="D1299" s="186" t="s">
        <v>163</v>
      </c>
      <c r="E1299" s="187" t="s">
        <v>1</v>
      </c>
      <c r="F1299" s="188" t="s">
        <v>401</v>
      </c>
      <c r="G1299" s="13"/>
      <c r="H1299" s="187" t="s">
        <v>1</v>
      </c>
      <c r="I1299" s="189"/>
      <c r="J1299" s="13"/>
      <c r="K1299" s="13"/>
      <c r="L1299" s="185"/>
      <c r="M1299" s="190"/>
      <c r="N1299" s="191"/>
      <c r="O1299" s="191"/>
      <c r="P1299" s="191"/>
      <c r="Q1299" s="191"/>
      <c r="R1299" s="191"/>
      <c r="S1299" s="191"/>
      <c r="T1299" s="19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187" t="s">
        <v>163</v>
      </c>
      <c r="AU1299" s="187" t="s">
        <v>86</v>
      </c>
      <c r="AV1299" s="13" t="s">
        <v>84</v>
      </c>
      <c r="AW1299" s="13" t="s">
        <v>32</v>
      </c>
      <c r="AX1299" s="13" t="s">
        <v>76</v>
      </c>
      <c r="AY1299" s="187" t="s">
        <v>149</v>
      </c>
    </row>
    <row r="1300" s="14" customFormat="1">
      <c r="A1300" s="14"/>
      <c r="B1300" s="193"/>
      <c r="C1300" s="14"/>
      <c r="D1300" s="186" t="s">
        <v>163</v>
      </c>
      <c r="E1300" s="194" t="s">
        <v>1</v>
      </c>
      <c r="F1300" s="195" t="s">
        <v>1296</v>
      </c>
      <c r="G1300" s="14"/>
      <c r="H1300" s="196">
        <v>5</v>
      </c>
      <c r="I1300" s="197"/>
      <c r="J1300" s="14"/>
      <c r="K1300" s="14"/>
      <c r="L1300" s="193"/>
      <c r="M1300" s="198"/>
      <c r="N1300" s="199"/>
      <c r="O1300" s="199"/>
      <c r="P1300" s="199"/>
      <c r="Q1300" s="199"/>
      <c r="R1300" s="199"/>
      <c r="S1300" s="199"/>
      <c r="T1300" s="20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194" t="s">
        <v>163</v>
      </c>
      <c r="AU1300" s="194" t="s">
        <v>86</v>
      </c>
      <c r="AV1300" s="14" t="s">
        <v>86</v>
      </c>
      <c r="AW1300" s="14" t="s">
        <v>32</v>
      </c>
      <c r="AX1300" s="14" t="s">
        <v>76</v>
      </c>
      <c r="AY1300" s="194" t="s">
        <v>149</v>
      </c>
    </row>
    <row r="1301" s="14" customFormat="1">
      <c r="A1301" s="14"/>
      <c r="B1301" s="193"/>
      <c r="C1301" s="14"/>
      <c r="D1301" s="186" t="s">
        <v>163</v>
      </c>
      <c r="E1301" s="194" t="s">
        <v>1</v>
      </c>
      <c r="F1301" s="195" t="s">
        <v>1297</v>
      </c>
      <c r="G1301" s="14"/>
      <c r="H1301" s="196">
        <v>9.3000000000000007</v>
      </c>
      <c r="I1301" s="197"/>
      <c r="J1301" s="14"/>
      <c r="K1301" s="14"/>
      <c r="L1301" s="193"/>
      <c r="M1301" s="198"/>
      <c r="N1301" s="199"/>
      <c r="O1301" s="199"/>
      <c r="P1301" s="199"/>
      <c r="Q1301" s="199"/>
      <c r="R1301" s="199"/>
      <c r="S1301" s="199"/>
      <c r="T1301" s="20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194" t="s">
        <v>163</v>
      </c>
      <c r="AU1301" s="194" t="s">
        <v>86</v>
      </c>
      <c r="AV1301" s="14" t="s">
        <v>86</v>
      </c>
      <c r="AW1301" s="14" t="s">
        <v>32</v>
      </c>
      <c r="AX1301" s="14" t="s">
        <v>76</v>
      </c>
      <c r="AY1301" s="194" t="s">
        <v>149</v>
      </c>
    </row>
    <row r="1302" s="13" customFormat="1">
      <c r="A1302" s="13"/>
      <c r="B1302" s="185"/>
      <c r="C1302" s="13"/>
      <c r="D1302" s="186" t="s">
        <v>163</v>
      </c>
      <c r="E1302" s="187" t="s">
        <v>1</v>
      </c>
      <c r="F1302" s="188" t="s">
        <v>405</v>
      </c>
      <c r="G1302" s="13"/>
      <c r="H1302" s="187" t="s">
        <v>1</v>
      </c>
      <c r="I1302" s="189"/>
      <c r="J1302" s="13"/>
      <c r="K1302" s="13"/>
      <c r="L1302" s="185"/>
      <c r="M1302" s="190"/>
      <c r="N1302" s="191"/>
      <c r="O1302" s="191"/>
      <c r="P1302" s="191"/>
      <c r="Q1302" s="191"/>
      <c r="R1302" s="191"/>
      <c r="S1302" s="191"/>
      <c r="T1302" s="19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87" t="s">
        <v>163</v>
      </c>
      <c r="AU1302" s="187" t="s">
        <v>86</v>
      </c>
      <c r="AV1302" s="13" t="s">
        <v>84</v>
      </c>
      <c r="AW1302" s="13" t="s">
        <v>32</v>
      </c>
      <c r="AX1302" s="13" t="s">
        <v>76</v>
      </c>
      <c r="AY1302" s="187" t="s">
        <v>149</v>
      </c>
    </row>
    <row r="1303" s="14" customFormat="1">
      <c r="A1303" s="14"/>
      <c r="B1303" s="193"/>
      <c r="C1303" s="14"/>
      <c r="D1303" s="186" t="s">
        <v>163</v>
      </c>
      <c r="E1303" s="194" t="s">
        <v>1</v>
      </c>
      <c r="F1303" s="195" t="s">
        <v>1298</v>
      </c>
      <c r="G1303" s="14"/>
      <c r="H1303" s="196">
        <v>6.5999999999999996</v>
      </c>
      <c r="I1303" s="197"/>
      <c r="J1303" s="14"/>
      <c r="K1303" s="14"/>
      <c r="L1303" s="193"/>
      <c r="M1303" s="198"/>
      <c r="N1303" s="199"/>
      <c r="O1303" s="199"/>
      <c r="P1303" s="199"/>
      <c r="Q1303" s="199"/>
      <c r="R1303" s="199"/>
      <c r="S1303" s="199"/>
      <c r="T1303" s="20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194" t="s">
        <v>163</v>
      </c>
      <c r="AU1303" s="194" t="s">
        <v>86</v>
      </c>
      <c r="AV1303" s="14" t="s">
        <v>86</v>
      </c>
      <c r="AW1303" s="14" t="s">
        <v>32</v>
      </c>
      <c r="AX1303" s="14" t="s">
        <v>76</v>
      </c>
      <c r="AY1303" s="194" t="s">
        <v>149</v>
      </c>
    </row>
    <row r="1304" s="15" customFormat="1">
      <c r="A1304" s="15"/>
      <c r="B1304" s="201"/>
      <c r="C1304" s="15"/>
      <c r="D1304" s="186" t="s">
        <v>163</v>
      </c>
      <c r="E1304" s="202" t="s">
        <v>1</v>
      </c>
      <c r="F1304" s="203" t="s">
        <v>170</v>
      </c>
      <c r="G1304" s="15"/>
      <c r="H1304" s="204">
        <v>31.899999999999999</v>
      </c>
      <c r="I1304" s="205"/>
      <c r="J1304" s="15"/>
      <c r="K1304" s="15"/>
      <c r="L1304" s="201"/>
      <c r="M1304" s="206"/>
      <c r="N1304" s="207"/>
      <c r="O1304" s="207"/>
      <c r="P1304" s="207"/>
      <c r="Q1304" s="207"/>
      <c r="R1304" s="207"/>
      <c r="S1304" s="207"/>
      <c r="T1304" s="208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02" t="s">
        <v>163</v>
      </c>
      <c r="AU1304" s="202" t="s">
        <v>86</v>
      </c>
      <c r="AV1304" s="15" t="s">
        <v>150</v>
      </c>
      <c r="AW1304" s="15" t="s">
        <v>32</v>
      </c>
      <c r="AX1304" s="15" t="s">
        <v>76</v>
      </c>
      <c r="AY1304" s="202" t="s">
        <v>149</v>
      </c>
    </row>
    <row r="1305" s="16" customFormat="1">
      <c r="A1305" s="16"/>
      <c r="B1305" s="209"/>
      <c r="C1305" s="16"/>
      <c r="D1305" s="186" t="s">
        <v>163</v>
      </c>
      <c r="E1305" s="210" t="s">
        <v>1</v>
      </c>
      <c r="F1305" s="211" t="s">
        <v>171</v>
      </c>
      <c r="G1305" s="16"/>
      <c r="H1305" s="212">
        <v>31.899999999999999</v>
      </c>
      <c r="I1305" s="213"/>
      <c r="J1305" s="16"/>
      <c r="K1305" s="16"/>
      <c r="L1305" s="209"/>
      <c r="M1305" s="214"/>
      <c r="N1305" s="215"/>
      <c r="O1305" s="215"/>
      <c r="P1305" s="215"/>
      <c r="Q1305" s="215"/>
      <c r="R1305" s="215"/>
      <c r="S1305" s="215"/>
      <c r="T1305" s="2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T1305" s="210" t="s">
        <v>163</v>
      </c>
      <c r="AU1305" s="210" t="s">
        <v>86</v>
      </c>
      <c r="AV1305" s="16" t="s">
        <v>157</v>
      </c>
      <c r="AW1305" s="16" t="s">
        <v>32</v>
      </c>
      <c r="AX1305" s="16" t="s">
        <v>84</v>
      </c>
      <c r="AY1305" s="210" t="s">
        <v>149</v>
      </c>
    </row>
    <row r="1306" s="2" customFormat="1" ht="33" customHeight="1">
      <c r="A1306" s="38"/>
      <c r="B1306" s="171"/>
      <c r="C1306" s="172" t="s">
        <v>1385</v>
      </c>
      <c r="D1306" s="172" t="s">
        <v>152</v>
      </c>
      <c r="E1306" s="173" t="s">
        <v>1386</v>
      </c>
      <c r="F1306" s="174" t="s">
        <v>1387</v>
      </c>
      <c r="G1306" s="175" t="s">
        <v>205</v>
      </c>
      <c r="H1306" s="176">
        <v>85.329999999999998</v>
      </c>
      <c r="I1306" s="177"/>
      <c r="J1306" s="178">
        <f>ROUND(I1306*H1306,2)</f>
        <v>0</v>
      </c>
      <c r="K1306" s="174" t="s">
        <v>156</v>
      </c>
      <c r="L1306" s="39"/>
      <c r="M1306" s="179" t="s">
        <v>1</v>
      </c>
      <c r="N1306" s="180" t="s">
        <v>41</v>
      </c>
      <c r="O1306" s="77"/>
      <c r="P1306" s="181">
        <f>O1306*H1306</f>
        <v>0</v>
      </c>
      <c r="Q1306" s="181">
        <v>0.0073000000000000001</v>
      </c>
      <c r="R1306" s="181">
        <f>Q1306*H1306</f>
        <v>0.62290900000000005</v>
      </c>
      <c r="S1306" s="181">
        <v>0</v>
      </c>
      <c r="T1306" s="182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183" t="s">
        <v>280</v>
      </c>
      <c r="AT1306" s="183" t="s">
        <v>152</v>
      </c>
      <c r="AU1306" s="183" t="s">
        <v>86</v>
      </c>
      <c r="AY1306" s="19" t="s">
        <v>149</v>
      </c>
      <c r="BE1306" s="184">
        <f>IF(N1306="základní",J1306,0)</f>
        <v>0</v>
      </c>
      <c r="BF1306" s="184">
        <f>IF(N1306="snížená",J1306,0)</f>
        <v>0</v>
      </c>
      <c r="BG1306" s="184">
        <f>IF(N1306="zákl. přenesená",J1306,0)</f>
        <v>0</v>
      </c>
      <c r="BH1306" s="184">
        <f>IF(N1306="sníž. přenesená",J1306,0)</f>
        <v>0</v>
      </c>
      <c r="BI1306" s="184">
        <f>IF(N1306="nulová",J1306,0)</f>
        <v>0</v>
      </c>
      <c r="BJ1306" s="19" t="s">
        <v>84</v>
      </c>
      <c r="BK1306" s="184">
        <f>ROUND(I1306*H1306,2)</f>
        <v>0</v>
      </c>
      <c r="BL1306" s="19" t="s">
        <v>280</v>
      </c>
      <c r="BM1306" s="183" t="s">
        <v>1388</v>
      </c>
    </row>
    <row r="1307" s="13" customFormat="1">
      <c r="A1307" s="13"/>
      <c r="B1307" s="185"/>
      <c r="C1307" s="13"/>
      <c r="D1307" s="186" t="s">
        <v>163</v>
      </c>
      <c r="E1307" s="187" t="s">
        <v>1</v>
      </c>
      <c r="F1307" s="188" t="s">
        <v>1389</v>
      </c>
      <c r="G1307" s="13"/>
      <c r="H1307" s="187" t="s">
        <v>1</v>
      </c>
      <c r="I1307" s="189"/>
      <c r="J1307" s="13"/>
      <c r="K1307" s="13"/>
      <c r="L1307" s="185"/>
      <c r="M1307" s="190"/>
      <c r="N1307" s="191"/>
      <c r="O1307" s="191"/>
      <c r="P1307" s="191"/>
      <c r="Q1307" s="191"/>
      <c r="R1307" s="191"/>
      <c r="S1307" s="191"/>
      <c r="T1307" s="19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87" t="s">
        <v>163</v>
      </c>
      <c r="AU1307" s="187" t="s">
        <v>86</v>
      </c>
      <c r="AV1307" s="13" t="s">
        <v>84</v>
      </c>
      <c r="AW1307" s="13" t="s">
        <v>32</v>
      </c>
      <c r="AX1307" s="13" t="s">
        <v>76</v>
      </c>
      <c r="AY1307" s="187" t="s">
        <v>149</v>
      </c>
    </row>
    <row r="1308" s="13" customFormat="1">
      <c r="A1308" s="13"/>
      <c r="B1308" s="185"/>
      <c r="C1308" s="13"/>
      <c r="D1308" s="186" t="s">
        <v>163</v>
      </c>
      <c r="E1308" s="187" t="s">
        <v>1</v>
      </c>
      <c r="F1308" s="188" t="s">
        <v>391</v>
      </c>
      <c r="G1308" s="13"/>
      <c r="H1308" s="187" t="s">
        <v>1</v>
      </c>
      <c r="I1308" s="189"/>
      <c r="J1308" s="13"/>
      <c r="K1308" s="13"/>
      <c r="L1308" s="185"/>
      <c r="M1308" s="190"/>
      <c r="N1308" s="191"/>
      <c r="O1308" s="191"/>
      <c r="P1308" s="191"/>
      <c r="Q1308" s="191"/>
      <c r="R1308" s="191"/>
      <c r="S1308" s="191"/>
      <c r="T1308" s="19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87" t="s">
        <v>163</v>
      </c>
      <c r="AU1308" s="187" t="s">
        <v>86</v>
      </c>
      <c r="AV1308" s="13" t="s">
        <v>84</v>
      </c>
      <c r="AW1308" s="13" t="s">
        <v>32</v>
      </c>
      <c r="AX1308" s="13" t="s">
        <v>76</v>
      </c>
      <c r="AY1308" s="187" t="s">
        <v>149</v>
      </c>
    </row>
    <row r="1309" s="14" customFormat="1">
      <c r="A1309" s="14"/>
      <c r="B1309" s="193"/>
      <c r="C1309" s="14"/>
      <c r="D1309" s="186" t="s">
        <v>163</v>
      </c>
      <c r="E1309" s="194" t="s">
        <v>1</v>
      </c>
      <c r="F1309" s="195" t="s">
        <v>1390</v>
      </c>
      <c r="G1309" s="14"/>
      <c r="H1309" s="196">
        <v>3.2400000000000002</v>
      </c>
      <c r="I1309" s="197"/>
      <c r="J1309" s="14"/>
      <c r="K1309" s="14"/>
      <c r="L1309" s="193"/>
      <c r="M1309" s="198"/>
      <c r="N1309" s="199"/>
      <c r="O1309" s="199"/>
      <c r="P1309" s="199"/>
      <c r="Q1309" s="199"/>
      <c r="R1309" s="199"/>
      <c r="S1309" s="199"/>
      <c r="T1309" s="20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194" t="s">
        <v>163</v>
      </c>
      <c r="AU1309" s="194" t="s">
        <v>86</v>
      </c>
      <c r="AV1309" s="14" t="s">
        <v>86</v>
      </c>
      <c r="AW1309" s="14" t="s">
        <v>32</v>
      </c>
      <c r="AX1309" s="14" t="s">
        <v>76</v>
      </c>
      <c r="AY1309" s="194" t="s">
        <v>149</v>
      </c>
    </row>
    <row r="1310" s="13" customFormat="1">
      <c r="A1310" s="13"/>
      <c r="B1310" s="185"/>
      <c r="C1310" s="13"/>
      <c r="D1310" s="186" t="s">
        <v>163</v>
      </c>
      <c r="E1310" s="187" t="s">
        <v>1</v>
      </c>
      <c r="F1310" s="188" t="s">
        <v>397</v>
      </c>
      <c r="G1310" s="13"/>
      <c r="H1310" s="187" t="s">
        <v>1</v>
      </c>
      <c r="I1310" s="189"/>
      <c r="J1310" s="13"/>
      <c r="K1310" s="13"/>
      <c r="L1310" s="185"/>
      <c r="M1310" s="190"/>
      <c r="N1310" s="191"/>
      <c r="O1310" s="191"/>
      <c r="P1310" s="191"/>
      <c r="Q1310" s="191"/>
      <c r="R1310" s="191"/>
      <c r="S1310" s="191"/>
      <c r="T1310" s="19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187" t="s">
        <v>163</v>
      </c>
      <c r="AU1310" s="187" t="s">
        <v>86</v>
      </c>
      <c r="AV1310" s="13" t="s">
        <v>84</v>
      </c>
      <c r="AW1310" s="13" t="s">
        <v>32</v>
      </c>
      <c r="AX1310" s="13" t="s">
        <v>76</v>
      </c>
      <c r="AY1310" s="187" t="s">
        <v>149</v>
      </c>
    </row>
    <row r="1311" s="14" customFormat="1">
      <c r="A1311" s="14"/>
      <c r="B1311" s="193"/>
      <c r="C1311" s="14"/>
      <c r="D1311" s="186" t="s">
        <v>163</v>
      </c>
      <c r="E1311" s="194" t="s">
        <v>1</v>
      </c>
      <c r="F1311" s="195" t="s">
        <v>1391</v>
      </c>
      <c r="G1311" s="14"/>
      <c r="H1311" s="196">
        <v>14.25</v>
      </c>
      <c r="I1311" s="197"/>
      <c r="J1311" s="14"/>
      <c r="K1311" s="14"/>
      <c r="L1311" s="193"/>
      <c r="M1311" s="198"/>
      <c r="N1311" s="199"/>
      <c r="O1311" s="199"/>
      <c r="P1311" s="199"/>
      <c r="Q1311" s="199"/>
      <c r="R1311" s="199"/>
      <c r="S1311" s="199"/>
      <c r="T1311" s="20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194" t="s">
        <v>163</v>
      </c>
      <c r="AU1311" s="194" t="s">
        <v>86</v>
      </c>
      <c r="AV1311" s="14" t="s">
        <v>86</v>
      </c>
      <c r="AW1311" s="14" t="s">
        <v>32</v>
      </c>
      <c r="AX1311" s="14" t="s">
        <v>76</v>
      </c>
      <c r="AY1311" s="194" t="s">
        <v>149</v>
      </c>
    </row>
    <row r="1312" s="14" customFormat="1">
      <c r="A1312" s="14"/>
      <c r="B1312" s="193"/>
      <c r="C1312" s="14"/>
      <c r="D1312" s="186" t="s">
        <v>163</v>
      </c>
      <c r="E1312" s="194" t="s">
        <v>1</v>
      </c>
      <c r="F1312" s="195" t="s">
        <v>1392</v>
      </c>
      <c r="G1312" s="14"/>
      <c r="H1312" s="196">
        <v>13.25</v>
      </c>
      <c r="I1312" s="197"/>
      <c r="J1312" s="14"/>
      <c r="K1312" s="14"/>
      <c r="L1312" s="193"/>
      <c r="M1312" s="198"/>
      <c r="N1312" s="199"/>
      <c r="O1312" s="199"/>
      <c r="P1312" s="199"/>
      <c r="Q1312" s="199"/>
      <c r="R1312" s="199"/>
      <c r="S1312" s="199"/>
      <c r="T1312" s="20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194" t="s">
        <v>163</v>
      </c>
      <c r="AU1312" s="194" t="s">
        <v>86</v>
      </c>
      <c r="AV1312" s="14" t="s">
        <v>86</v>
      </c>
      <c r="AW1312" s="14" t="s">
        <v>32</v>
      </c>
      <c r="AX1312" s="14" t="s">
        <v>76</v>
      </c>
      <c r="AY1312" s="194" t="s">
        <v>149</v>
      </c>
    </row>
    <row r="1313" s="13" customFormat="1">
      <c r="A1313" s="13"/>
      <c r="B1313" s="185"/>
      <c r="C1313" s="13"/>
      <c r="D1313" s="186" t="s">
        <v>163</v>
      </c>
      <c r="E1313" s="187" t="s">
        <v>1</v>
      </c>
      <c r="F1313" s="188" t="s">
        <v>401</v>
      </c>
      <c r="G1313" s="13"/>
      <c r="H1313" s="187" t="s">
        <v>1</v>
      </c>
      <c r="I1313" s="189"/>
      <c r="J1313" s="13"/>
      <c r="K1313" s="13"/>
      <c r="L1313" s="185"/>
      <c r="M1313" s="190"/>
      <c r="N1313" s="191"/>
      <c r="O1313" s="191"/>
      <c r="P1313" s="191"/>
      <c r="Q1313" s="191"/>
      <c r="R1313" s="191"/>
      <c r="S1313" s="191"/>
      <c r="T1313" s="19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187" t="s">
        <v>163</v>
      </c>
      <c r="AU1313" s="187" t="s">
        <v>86</v>
      </c>
      <c r="AV1313" s="13" t="s">
        <v>84</v>
      </c>
      <c r="AW1313" s="13" t="s">
        <v>32</v>
      </c>
      <c r="AX1313" s="13" t="s">
        <v>76</v>
      </c>
      <c r="AY1313" s="187" t="s">
        <v>149</v>
      </c>
    </row>
    <row r="1314" s="14" customFormat="1">
      <c r="A1314" s="14"/>
      <c r="B1314" s="193"/>
      <c r="C1314" s="14"/>
      <c r="D1314" s="186" t="s">
        <v>163</v>
      </c>
      <c r="E1314" s="194" t="s">
        <v>1</v>
      </c>
      <c r="F1314" s="195" t="s">
        <v>1393</v>
      </c>
      <c r="G1314" s="14"/>
      <c r="H1314" s="196">
        <v>12.5</v>
      </c>
      <c r="I1314" s="197"/>
      <c r="J1314" s="14"/>
      <c r="K1314" s="14"/>
      <c r="L1314" s="193"/>
      <c r="M1314" s="198"/>
      <c r="N1314" s="199"/>
      <c r="O1314" s="199"/>
      <c r="P1314" s="199"/>
      <c r="Q1314" s="199"/>
      <c r="R1314" s="199"/>
      <c r="S1314" s="199"/>
      <c r="T1314" s="20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194" t="s">
        <v>163</v>
      </c>
      <c r="AU1314" s="194" t="s">
        <v>86</v>
      </c>
      <c r="AV1314" s="14" t="s">
        <v>86</v>
      </c>
      <c r="AW1314" s="14" t="s">
        <v>32</v>
      </c>
      <c r="AX1314" s="14" t="s">
        <v>76</v>
      </c>
      <c r="AY1314" s="194" t="s">
        <v>149</v>
      </c>
    </row>
    <row r="1315" s="14" customFormat="1">
      <c r="A1315" s="14"/>
      <c r="B1315" s="193"/>
      <c r="C1315" s="14"/>
      <c r="D1315" s="186" t="s">
        <v>163</v>
      </c>
      <c r="E1315" s="194" t="s">
        <v>1</v>
      </c>
      <c r="F1315" s="195" t="s">
        <v>1394</v>
      </c>
      <c r="G1315" s="14"/>
      <c r="H1315" s="196">
        <v>23.25</v>
      </c>
      <c r="I1315" s="197"/>
      <c r="J1315" s="14"/>
      <c r="K1315" s="14"/>
      <c r="L1315" s="193"/>
      <c r="M1315" s="198"/>
      <c r="N1315" s="199"/>
      <c r="O1315" s="199"/>
      <c r="P1315" s="199"/>
      <c r="Q1315" s="199"/>
      <c r="R1315" s="199"/>
      <c r="S1315" s="199"/>
      <c r="T1315" s="20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194" t="s">
        <v>163</v>
      </c>
      <c r="AU1315" s="194" t="s">
        <v>86</v>
      </c>
      <c r="AV1315" s="14" t="s">
        <v>86</v>
      </c>
      <c r="AW1315" s="14" t="s">
        <v>32</v>
      </c>
      <c r="AX1315" s="14" t="s">
        <v>76</v>
      </c>
      <c r="AY1315" s="194" t="s">
        <v>149</v>
      </c>
    </row>
    <row r="1316" s="13" customFormat="1">
      <c r="A1316" s="13"/>
      <c r="B1316" s="185"/>
      <c r="C1316" s="13"/>
      <c r="D1316" s="186" t="s">
        <v>163</v>
      </c>
      <c r="E1316" s="187" t="s">
        <v>1</v>
      </c>
      <c r="F1316" s="188" t="s">
        <v>405</v>
      </c>
      <c r="G1316" s="13"/>
      <c r="H1316" s="187" t="s">
        <v>1</v>
      </c>
      <c r="I1316" s="189"/>
      <c r="J1316" s="13"/>
      <c r="K1316" s="13"/>
      <c r="L1316" s="185"/>
      <c r="M1316" s="190"/>
      <c r="N1316" s="191"/>
      <c r="O1316" s="191"/>
      <c r="P1316" s="191"/>
      <c r="Q1316" s="191"/>
      <c r="R1316" s="191"/>
      <c r="S1316" s="191"/>
      <c r="T1316" s="19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87" t="s">
        <v>163</v>
      </c>
      <c r="AU1316" s="187" t="s">
        <v>86</v>
      </c>
      <c r="AV1316" s="13" t="s">
        <v>84</v>
      </c>
      <c r="AW1316" s="13" t="s">
        <v>32</v>
      </c>
      <c r="AX1316" s="13" t="s">
        <v>76</v>
      </c>
      <c r="AY1316" s="187" t="s">
        <v>149</v>
      </c>
    </row>
    <row r="1317" s="14" customFormat="1">
      <c r="A1317" s="14"/>
      <c r="B1317" s="193"/>
      <c r="C1317" s="14"/>
      <c r="D1317" s="186" t="s">
        <v>163</v>
      </c>
      <c r="E1317" s="194" t="s">
        <v>1</v>
      </c>
      <c r="F1317" s="195" t="s">
        <v>1395</v>
      </c>
      <c r="G1317" s="14"/>
      <c r="H1317" s="196">
        <v>16.5</v>
      </c>
      <c r="I1317" s="197"/>
      <c r="J1317" s="14"/>
      <c r="K1317" s="14"/>
      <c r="L1317" s="193"/>
      <c r="M1317" s="198"/>
      <c r="N1317" s="199"/>
      <c r="O1317" s="199"/>
      <c r="P1317" s="199"/>
      <c r="Q1317" s="199"/>
      <c r="R1317" s="199"/>
      <c r="S1317" s="199"/>
      <c r="T1317" s="20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194" t="s">
        <v>163</v>
      </c>
      <c r="AU1317" s="194" t="s">
        <v>86</v>
      </c>
      <c r="AV1317" s="14" t="s">
        <v>86</v>
      </c>
      <c r="AW1317" s="14" t="s">
        <v>32</v>
      </c>
      <c r="AX1317" s="14" t="s">
        <v>76</v>
      </c>
      <c r="AY1317" s="194" t="s">
        <v>149</v>
      </c>
    </row>
    <row r="1318" s="13" customFormat="1">
      <c r="A1318" s="13"/>
      <c r="B1318" s="185"/>
      <c r="C1318" s="13"/>
      <c r="D1318" s="186" t="s">
        <v>163</v>
      </c>
      <c r="E1318" s="187" t="s">
        <v>1</v>
      </c>
      <c r="F1318" s="188" t="s">
        <v>1396</v>
      </c>
      <c r="G1318" s="13"/>
      <c r="H1318" s="187" t="s">
        <v>1</v>
      </c>
      <c r="I1318" s="189"/>
      <c r="J1318" s="13"/>
      <c r="K1318" s="13"/>
      <c r="L1318" s="185"/>
      <c r="M1318" s="190"/>
      <c r="N1318" s="191"/>
      <c r="O1318" s="191"/>
      <c r="P1318" s="191"/>
      <c r="Q1318" s="191"/>
      <c r="R1318" s="191"/>
      <c r="S1318" s="191"/>
      <c r="T1318" s="19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87" t="s">
        <v>163</v>
      </c>
      <c r="AU1318" s="187" t="s">
        <v>86</v>
      </c>
      <c r="AV1318" s="13" t="s">
        <v>84</v>
      </c>
      <c r="AW1318" s="13" t="s">
        <v>32</v>
      </c>
      <c r="AX1318" s="13" t="s">
        <v>76</v>
      </c>
      <c r="AY1318" s="187" t="s">
        <v>149</v>
      </c>
    </row>
    <row r="1319" s="14" customFormat="1">
      <c r="A1319" s="14"/>
      <c r="B1319" s="193"/>
      <c r="C1319" s="14"/>
      <c r="D1319" s="186" t="s">
        <v>163</v>
      </c>
      <c r="E1319" s="194" t="s">
        <v>1</v>
      </c>
      <c r="F1319" s="195" t="s">
        <v>1397</v>
      </c>
      <c r="G1319" s="14"/>
      <c r="H1319" s="196">
        <v>2.3399999999999999</v>
      </c>
      <c r="I1319" s="197"/>
      <c r="J1319" s="14"/>
      <c r="K1319" s="14"/>
      <c r="L1319" s="193"/>
      <c r="M1319" s="198"/>
      <c r="N1319" s="199"/>
      <c r="O1319" s="199"/>
      <c r="P1319" s="199"/>
      <c r="Q1319" s="199"/>
      <c r="R1319" s="199"/>
      <c r="S1319" s="199"/>
      <c r="T1319" s="20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194" t="s">
        <v>163</v>
      </c>
      <c r="AU1319" s="194" t="s">
        <v>86</v>
      </c>
      <c r="AV1319" s="14" t="s">
        <v>86</v>
      </c>
      <c r="AW1319" s="14" t="s">
        <v>32</v>
      </c>
      <c r="AX1319" s="14" t="s">
        <v>76</v>
      </c>
      <c r="AY1319" s="194" t="s">
        <v>149</v>
      </c>
    </row>
    <row r="1320" s="15" customFormat="1">
      <c r="A1320" s="15"/>
      <c r="B1320" s="201"/>
      <c r="C1320" s="15"/>
      <c r="D1320" s="186" t="s">
        <v>163</v>
      </c>
      <c r="E1320" s="202" t="s">
        <v>1</v>
      </c>
      <c r="F1320" s="203" t="s">
        <v>170</v>
      </c>
      <c r="G1320" s="15"/>
      <c r="H1320" s="204">
        <v>85.330000000000013</v>
      </c>
      <c r="I1320" s="205"/>
      <c r="J1320" s="15"/>
      <c r="K1320" s="15"/>
      <c r="L1320" s="201"/>
      <c r="M1320" s="206"/>
      <c r="N1320" s="207"/>
      <c r="O1320" s="207"/>
      <c r="P1320" s="207"/>
      <c r="Q1320" s="207"/>
      <c r="R1320" s="207"/>
      <c r="S1320" s="207"/>
      <c r="T1320" s="20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02" t="s">
        <v>163</v>
      </c>
      <c r="AU1320" s="202" t="s">
        <v>86</v>
      </c>
      <c r="AV1320" s="15" t="s">
        <v>150</v>
      </c>
      <c r="AW1320" s="15" t="s">
        <v>32</v>
      </c>
      <c r="AX1320" s="15" t="s">
        <v>76</v>
      </c>
      <c r="AY1320" s="202" t="s">
        <v>149</v>
      </c>
    </row>
    <row r="1321" s="16" customFormat="1">
      <c r="A1321" s="16"/>
      <c r="B1321" s="209"/>
      <c r="C1321" s="16"/>
      <c r="D1321" s="186" t="s">
        <v>163</v>
      </c>
      <c r="E1321" s="210" t="s">
        <v>1</v>
      </c>
      <c r="F1321" s="211" t="s">
        <v>171</v>
      </c>
      <c r="G1321" s="16"/>
      <c r="H1321" s="212">
        <v>85.330000000000013</v>
      </c>
      <c r="I1321" s="213"/>
      <c r="J1321" s="16"/>
      <c r="K1321" s="16"/>
      <c r="L1321" s="209"/>
      <c r="M1321" s="214"/>
      <c r="N1321" s="215"/>
      <c r="O1321" s="215"/>
      <c r="P1321" s="215"/>
      <c r="Q1321" s="215"/>
      <c r="R1321" s="215"/>
      <c r="S1321" s="215"/>
      <c r="T1321" s="2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10" t="s">
        <v>163</v>
      </c>
      <c r="AU1321" s="210" t="s">
        <v>86</v>
      </c>
      <c r="AV1321" s="16" t="s">
        <v>157</v>
      </c>
      <c r="AW1321" s="16" t="s">
        <v>32</v>
      </c>
      <c r="AX1321" s="16" t="s">
        <v>84</v>
      </c>
      <c r="AY1321" s="210" t="s">
        <v>149</v>
      </c>
    </row>
    <row r="1322" s="2" customFormat="1" ht="33" customHeight="1">
      <c r="A1322" s="38"/>
      <c r="B1322" s="171"/>
      <c r="C1322" s="217" t="s">
        <v>1398</v>
      </c>
      <c r="D1322" s="217" t="s">
        <v>273</v>
      </c>
      <c r="E1322" s="218" t="s">
        <v>1399</v>
      </c>
      <c r="F1322" s="219" t="s">
        <v>1400</v>
      </c>
      <c r="G1322" s="220" t="s">
        <v>205</v>
      </c>
      <c r="H1322" s="221">
        <v>93.863</v>
      </c>
      <c r="I1322" s="222"/>
      <c r="J1322" s="223">
        <f>ROUND(I1322*H1322,2)</f>
        <v>0</v>
      </c>
      <c r="K1322" s="219" t="s">
        <v>156</v>
      </c>
      <c r="L1322" s="224"/>
      <c r="M1322" s="225" t="s">
        <v>1</v>
      </c>
      <c r="N1322" s="226" t="s">
        <v>41</v>
      </c>
      <c r="O1322" s="77"/>
      <c r="P1322" s="181">
        <f>O1322*H1322</f>
        <v>0</v>
      </c>
      <c r="Q1322" s="181">
        <v>0.019199999999999998</v>
      </c>
      <c r="R1322" s="181">
        <f>Q1322*H1322</f>
        <v>1.8021695999999998</v>
      </c>
      <c r="S1322" s="181">
        <v>0</v>
      </c>
      <c r="T1322" s="18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83" t="s">
        <v>382</v>
      </c>
      <c r="AT1322" s="183" t="s">
        <v>273</v>
      </c>
      <c r="AU1322" s="183" t="s">
        <v>86</v>
      </c>
      <c r="AY1322" s="19" t="s">
        <v>149</v>
      </c>
      <c r="BE1322" s="184">
        <f>IF(N1322="základní",J1322,0)</f>
        <v>0</v>
      </c>
      <c r="BF1322" s="184">
        <f>IF(N1322="snížená",J1322,0)</f>
        <v>0</v>
      </c>
      <c r="BG1322" s="184">
        <f>IF(N1322="zákl. přenesená",J1322,0)</f>
        <v>0</v>
      </c>
      <c r="BH1322" s="184">
        <f>IF(N1322="sníž. přenesená",J1322,0)</f>
        <v>0</v>
      </c>
      <c r="BI1322" s="184">
        <f>IF(N1322="nulová",J1322,0)</f>
        <v>0</v>
      </c>
      <c r="BJ1322" s="19" t="s">
        <v>84</v>
      </c>
      <c r="BK1322" s="184">
        <f>ROUND(I1322*H1322,2)</f>
        <v>0</v>
      </c>
      <c r="BL1322" s="19" t="s">
        <v>280</v>
      </c>
      <c r="BM1322" s="183" t="s">
        <v>1401</v>
      </c>
    </row>
    <row r="1323" s="13" customFormat="1">
      <c r="A1323" s="13"/>
      <c r="B1323" s="185"/>
      <c r="C1323" s="13"/>
      <c r="D1323" s="186" t="s">
        <v>163</v>
      </c>
      <c r="E1323" s="187" t="s">
        <v>1</v>
      </c>
      <c r="F1323" s="188" t="s">
        <v>279</v>
      </c>
      <c r="G1323" s="13"/>
      <c r="H1323" s="187" t="s">
        <v>1</v>
      </c>
      <c r="I1323" s="189"/>
      <c r="J1323" s="13"/>
      <c r="K1323" s="13"/>
      <c r="L1323" s="185"/>
      <c r="M1323" s="190"/>
      <c r="N1323" s="191"/>
      <c r="O1323" s="191"/>
      <c r="P1323" s="191"/>
      <c r="Q1323" s="191"/>
      <c r="R1323" s="191"/>
      <c r="S1323" s="191"/>
      <c r="T1323" s="19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187" t="s">
        <v>163</v>
      </c>
      <c r="AU1323" s="187" t="s">
        <v>86</v>
      </c>
      <c r="AV1323" s="13" t="s">
        <v>84</v>
      </c>
      <c r="AW1323" s="13" t="s">
        <v>32</v>
      </c>
      <c r="AX1323" s="13" t="s">
        <v>76</v>
      </c>
      <c r="AY1323" s="187" t="s">
        <v>149</v>
      </c>
    </row>
    <row r="1324" s="14" customFormat="1">
      <c r="A1324" s="14"/>
      <c r="B1324" s="193"/>
      <c r="C1324" s="14"/>
      <c r="D1324" s="186" t="s">
        <v>163</v>
      </c>
      <c r="E1324" s="194" t="s">
        <v>1</v>
      </c>
      <c r="F1324" s="195" t="s">
        <v>1402</v>
      </c>
      <c r="G1324" s="14"/>
      <c r="H1324" s="196">
        <v>93.863</v>
      </c>
      <c r="I1324" s="197"/>
      <c r="J1324" s="14"/>
      <c r="K1324" s="14"/>
      <c r="L1324" s="193"/>
      <c r="M1324" s="198"/>
      <c r="N1324" s="199"/>
      <c r="O1324" s="199"/>
      <c r="P1324" s="199"/>
      <c r="Q1324" s="199"/>
      <c r="R1324" s="199"/>
      <c r="S1324" s="199"/>
      <c r="T1324" s="20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194" t="s">
        <v>163</v>
      </c>
      <c r="AU1324" s="194" t="s">
        <v>86</v>
      </c>
      <c r="AV1324" s="14" t="s">
        <v>86</v>
      </c>
      <c r="AW1324" s="14" t="s">
        <v>32</v>
      </c>
      <c r="AX1324" s="14" t="s">
        <v>76</v>
      </c>
      <c r="AY1324" s="194" t="s">
        <v>149</v>
      </c>
    </row>
    <row r="1325" s="15" customFormat="1">
      <c r="A1325" s="15"/>
      <c r="B1325" s="201"/>
      <c r="C1325" s="15"/>
      <c r="D1325" s="186" t="s">
        <v>163</v>
      </c>
      <c r="E1325" s="202" t="s">
        <v>1</v>
      </c>
      <c r="F1325" s="203" t="s">
        <v>170</v>
      </c>
      <c r="G1325" s="15"/>
      <c r="H1325" s="204">
        <v>93.863</v>
      </c>
      <c r="I1325" s="205"/>
      <c r="J1325" s="15"/>
      <c r="K1325" s="15"/>
      <c r="L1325" s="201"/>
      <c r="M1325" s="206"/>
      <c r="N1325" s="207"/>
      <c r="O1325" s="207"/>
      <c r="P1325" s="207"/>
      <c r="Q1325" s="207"/>
      <c r="R1325" s="207"/>
      <c r="S1325" s="207"/>
      <c r="T1325" s="208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02" t="s">
        <v>163</v>
      </c>
      <c r="AU1325" s="202" t="s">
        <v>86</v>
      </c>
      <c r="AV1325" s="15" t="s">
        <v>150</v>
      </c>
      <c r="AW1325" s="15" t="s">
        <v>32</v>
      </c>
      <c r="AX1325" s="15" t="s">
        <v>76</v>
      </c>
      <c r="AY1325" s="202" t="s">
        <v>149</v>
      </c>
    </row>
    <row r="1326" s="16" customFormat="1">
      <c r="A1326" s="16"/>
      <c r="B1326" s="209"/>
      <c r="C1326" s="16"/>
      <c r="D1326" s="186" t="s">
        <v>163</v>
      </c>
      <c r="E1326" s="210" t="s">
        <v>1</v>
      </c>
      <c r="F1326" s="211" t="s">
        <v>171</v>
      </c>
      <c r="G1326" s="16"/>
      <c r="H1326" s="212">
        <v>93.863</v>
      </c>
      <c r="I1326" s="213"/>
      <c r="J1326" s="16"/>
      <c r="K1326" s="16"/>
      <c r="L1326" s="209"/>
      <c r="M1326" s="214"/>
      <c r="N1326" s="215"/>
      <c r="O1326" s="215"/>
      <c r="P1326" s="215"/>
      <c r="Q1326" s="215"/>
      <c r="R1326" s="215"/>
      <c r="S1326" s="215"/>
      <c r="T1326" s="2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10" t="s">
        <v>163</v>
      </c>
      <c r="AU1326" s="210" t="s">
        <v>86</v>
      </c>
      <c r="AV1326" s="16" t="s">
        <v>157</v>
      </c>
      <c r="AW1326" s="16" t="s">
        <v>32</v>
      </c>
      <c r="AX1326" s="16" t="s">
        <v>84</v>
      </c>
      <c r="AY1326" s="210" t="s">
        <v>149</v>
      </c>
    </row>
    <row r="1327" s="2" customFormat="1" ht="24.15" customHeight="1">
      <c r="A1327" s="38"/>
      <c r="B1327" s="171"/>
      <c r="C1327" s="172" t="s">
        <v>1403</v>
      </c>
      <c r="D1327" s="172" t="s">
        <v>152</v>
      </c>
      <c r="E1327" s="173" t="s">
        <v>1404</v>
      </c>
      <c r="F1327" s="174" t="s">
        <v>1405</v>
      </c>
      <c r="G1327" s="175" t="s">
        <v>205</v>
      </c>
      <c r="H1327" s="176">
        <v>85.329999999999998</v>
      </c>
      <c r="I1327" s="177"/>
      <c r="J1327" s="178">
        <f>ROUND(I1327*H1327,2)</f>
        <v>0</v>
      </c>
      <c r="K1327" s="174" t="s">
        <v>156</v>
      </c>
      <c r="L1327" s="39"/>
      <c r="M1327" s="179" t="s">
        <v>1</v>
      </c>
      <c r="N1327" s="180" t="s">
        <v>41</v>
      </c>
      <c r="O1327" s="77"/>
      <c r="P1327" s="181">
        <f>O1327*H1327</f>
        <v>0</v>
      </c>
      <c r="Q1327" s="181">
        <v>0.00093000000000000005</v>
      </c>
      <c r="R1327" s="181">
        <f>Q1327*H1327</f>
        <v>0.079356900000000008</v>
      </c>
      <c r="S1327" s="181">
        <v>0</v>
      </c>
      <c r="T1327" s="182">
        <f>S1327*H1327</f>
        <v>0</v>
      </c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R1327" s="183" t="s">
        <v>280</v>
      </c>
      <c r="AT1327" s="183" t="s">
        <v>152</v>
      </c>
      <c r="AU1327" s="183" t="s">
        <v>86</v>
      </c>
      <c r="AY1327" s="19" t="s">
        <v>149</v>
      </c>
      <c r="BE1327" s="184">
        <f>IF(N1327="základní",J1327,0)</f>
        <v>0</v>
      </c>
      <c r="BF1327" s="184">
        <f>IF(N1327="snížená",J1327,0)</f>
        <v>0</v>
      </c>
      <c r="BG1327" s="184">
        <f>IF(N1327="zákl. přenesená",J1327,0)</f>
        <v>0</v>
      </c>
      <c r="BH1327" s="184">
        <f>IF(N1327="sníž. přenesená",J1327,0)</f>
        <v>0</v>
      </c>
      <c r="BI1327" s="184">
        <f>IF(N1327="nulová",J1327,0)</f>
        <v>0</v>
      </c>
      <c r="BJ1327" s="19" t="s">
        <v>84</v>
      </c>
      <c r="BK1327" s="184">
        <f>ROUND(I1327*H1327,2)</f>
        <v>0</v>
      </c>
      <c r="BL1327" s="19" t="s">
        <v>280</v>
      </c>
      <c r="BM1327" s="183" t="s">
        <v>1406</v>
      </c>
    </row>
    <row r="1328" s="2" customFormat="1" ht="21.75" customHeight="1">
      <c r="A1328" s="38"/>
      <c r="B1328" s="171"/>
      <c r="C1328" s="172" t="s">
        <v>1407</v>
      </c>
      <c r="D1328" s="172" t="s">
        <v>152</v>
      </c>
      <c r="E1328" s="173" t="s">
        <v>1408</v>
      </c>
      <c r="F1328" s="174" t="s">
        <v>1409</v>
      </c>
      <c r="G1328" s="175" t="s">
        <v>227</v>
      </c>
      <c r="H1328" s="176">
        <v>12</v>
      </c>
      <c r="I1328" s="177"/>
      <c r="J1328" s="178">
        <f>ROUND(I1328*H1328,2)</f>
        <v>0</v>
      </c>
      <c r="K1328" s="174" t="s">
        <v>156</v>
      </c>
      <c r="L1328" s="39"/>
      <c r="M1328" s="179" t="s">
        <v>1</v>
      </c>
      <c r="N1328" s="180" t="s">
        <v>41</v>
      </c>
      <c r="O1328" s="77"/>
      <c r="P1328" s="181">
        <f>O1328*H1328</f>
        <v>0</v>
      </c>
      <c r="Q1328" s="181">
        <v>0.00055000000000000003</v>
      </c>
      <c r="R1328" s="181">
        <f>Q1328*H1328</f>
        <v>0.0066</v>
      </c>
      <c r="S1328" s="181">
        <v>0</v>
      </c>
      <c r="T1328" s="18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83" t="s">
        <v>280</v>
      </c>
      <c r="AT1328" s="183" t="s">
        <v>152</v>
      </c>
      <c r="AU1328" s="183" t="s">
        <v>86</v>
      </c>
      <c r="AY1328" s="19" t="s">
        <v>149</v>
      </c>
      <c r="BE1328" s="184">
        <f>IF(N1328="základní",J1328,0)</f>
        <v>0</v>
      </c>
      <c r="BF1328" s="184">
        <f>IF(N1328="snížená",J1328,0)</f>
        <v>0</v>
      </c>
      <c r="BG1328" s="184">
        <f>IF(N1328="zákl. přenesená",J1328,0)</f>
        <v>0</v>
      </c>
      <c r="BH1328" s="184">
        <f>IF(N1328="sníž. přenesená",J1328,0)</f>
        <v>0</v>
      </c>
      <c r="BI1328" s="184">
        <f>IF(N1328="nulová",J1328,0)</f>
        <v>0</v>
      </c>
      <c r="BJ1328" s="19" t="s">
        <v>84</v>
      </c>
      <c r="BK1328" s="184">
        <f>ROUND(I1328*H1328,2)</f>
        <v>0</v>
      </c>
      <c r="BL1328" s="19" t="s">
        <v>280</v>
      </c>
      <c r="BM1328" s="183" t="s">
        <v>1410</v>
      </c>
    </row>
    <row r="1329" s="2" customFormat="1" ht="16.5" customHeight="1">
      <c r="A1329" s="38"/>
      <c r="B1329" s="171"/>
      <c r="C1329" s="172" t="s">
        <v>1411</v>
      </c>
      <c r="D1329" s="172" t="s">
        <v>152</v>
      </c>
      <c r="E1329" s="173" t="s">
        <v>1412</v>
      </c>
      <c r="F1329" s="174" t="s">
        <v>1413</v>
      </c>
      <c r="G1329" s="175" t="s">
        <v>227</v>
      </c>
      <c r="H1329" s="176">
        <v>89.400000000000006</v>
      </c>
      <c r="I1329" s="177"/>
      <c r="J1329" s="178">
        <f>ROUND(I1329*H1329,2)</f>
        <v>0</v>
      </c>
      <c r="K1329" s="174" t="s">
        <v>156</v>
      </c>
      <c r="L1329" s="39"/>
      <c r="M1329" s="179" t="s">
        <v>1</v>
      </c>
      <c r="N1329" s="180" t="s">
        <v>41</v>
      </c>
      <c r="O1329" s="77"/>
      <c r="P1329" s="181">
        <f>O1329*H1329</f>
        <v>0</v>
      </c>
      <c r="Q1329" s="181">
        <v>3.0000000000000001E-05</v>
      </c>
      <c r="R1329" s="181">
        <f>Q1329*H1329</f>
        <v>0.0026820000000000004</v>
      </c>
      <c r="S1329" s="181">
        <v>0</v>
      </c>
      <c r="T1329" s="18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83" t="s">
        <v>280</v>
      </c>
      <c r="AT1329" s="183" t="s">
        <v>152</v>
      </c>
      <c r="AU1329" s="183" t="s">
        <v>86</v>
      </c>
      <c r="AY1329" s="19" t="s">
        <v>149</v>
      </c>
      <c r="BE1329" s="184">
        <f>IF(N1329="základní",J1329,0)</f>
        <v>0</v>
      </c>
      <c r="BF1329" s="184">
        <f>IF(N1329="snížená",J1329,0)</f>
        <v>0</v>
      </c>
      <c r="BG1329" s="184">
        <f>IF(N1329="zákl. přenesená",J1329,0)</f>
        <v>0</v>
      </c>
      <c r="BH1329" s="184">
        <f>IF(N1329="sníž. přenesená",J1329,0)</f>
        <v>0</v>
      </c>
      <c r="BI1329" s="184">
        <f>IF(N1329="nulová",J1329,0)</f>
        <v>0</v>
      </c>
      <c r="BJ1329" s="19" t="s">
        <v>84</v>
      </c>
      <c r="BK1329" s="184">
        <f>ROUND(I1329*H1329,2)</f>
        <v>0</v>
      </c>
      <c r="BL1329" s="19" t="s">
        <v>280</v>
      </c>
      <c r="BM1329" s="183" t="s">
        <v>1414</v>
      </c>
    </row>
    <row r="1330" s="13" customFormat="1">
      <c r="A1330" s="13"/>
      <c r="B1330" s="185"/>
      <c r="C1330" s="13"/>
      <c r="D1330" s="186" t="s">
        <v>163</v>
      </c>
      <c r="E1330" s="187" t="s">
        <v>1</v>
      </c>
      <c r="F1330" s="188" t="s">
        <v>1293</v>
      </c>
      <c r="G1330" s="13"/>
      <c r="H1330" s="187" t="s">
        <v>1</v>
      </c>
      <c r="I1330" s="189"/>
      <c r="J1330" s="13"/>
      <c r="K1330" s="13"/>
      <c r="L1330" s="185"/>
      <c r="M1330" s="190"/>
      <c r="N1330" s="191"/>
      <c r="O1330" s="191"/>
      <c r="P1330" s="191"/>
      <c r="Q1330" s="191"/>
      <c r="R1330" s="191"/>
      <c r="S1330" s="191"/>
      <c r="T1330" s="19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87" t="s">
        <v>163</v>
      </c>
      <c r="AU1330" s="187" t="s">
        <v>86</v>
      </c>
      <c r="AV1330" s="13" t="s">
        <v>84</v>
      </c>
      <c r="AW1330" s="13" t="s">
        <v>32</v>
      </c>
      <c r="AX1330" s="13" t="s">
        <v>76</v>
      </c>
      <c r="AY1330" s="187" t="s">
        <v>149</v>
      </c>
    </row>
    <row r="1331" s="13" customFormat="1">
      <c r="A1331" s="13"/>
      <c r="B1331" s="185"/>
      <c r="C1331" s="13"/>
      <c r="D1331" s="186" t="s">
        <v>163</v>
      </c>
      <c r="E1331" s="187" t="s">
        <v>1</v>
      </c>
      <c r="F1331" s="188" t="s">
        <v>397</v>
      </c>
      <c r="G1331" s="13"/>
      <c r="H1331" s="187" t="s">
        <v>1</v>
      </c>
      <c r="I1331" s="189"/>
      <c r="J1331" s="13"/>
      <c r="K1331" s="13"/>
      <c r="L1331" s="185"/>
      <c r="M1331" s="190"/>
      <c r="N1331" s="191"/>
      <c r="O1331" s="191"/>
      <c r="P1331" s="191"/>
      <c r="Q1331" s="191"/>
      <c r="R1331" s="191"/>
      <c r="S1331" s="191"/>
      <c r="T1331" s="19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87" t="s">
        <v>163</v>
      </c>
      <c r="AU1331" s="187" t="s">
        <v>86</v>
      </c>
      <c r="AV1331" s="13" t="s">
        <v>84</v>
      </c>
      <c r="AW1331" s="13" t="s">
        <v>32</v>
      </c>
      <c r="AX1331" s="13" t="s">
        <v>76</v>
      </c>
      <c r="AY1331" s="187" t="s">
        <v>149</v>
      </c>
    </row>
    <row r="1332" s="14" customFormat="1">
      <c r="A1332" s="14"/>
      <c r="B1332" s="193"/>
      <c r="C1332" s="14"/>
      <c r="D1332" s="186" t="s">
        <v>163</v>
      </c>
      <c r="E1332" s="194" t="s">
        <v>1</v>
      </c>
      <c r="F1332" s="195" t="s">
        <v>1294</v>
      </c>
      <c r="G1332" s="14"/>
      <c r="H1332" s="196">
        <v>5.7000000000000002</v>
      </c>
      <c r="I1332" s="197"/>
      <c r="J1332" s="14"/>
      <c r="K1332" s="14"/>
      <c r="L1332" s="193"/>
      <c r="M1332" s="198"/>
      <c r="N1332" s="199"/>
      <c r="O1332" s="199"/>
      <c r="P1332" s="199"/>
      <c r="Q1332" s="199"/>
      <c r="R1332" s="199"/>
      <c r="S1332" s="199"/>
      <c r="T1332" s="20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194" t="s">
        <v>163</v>
      </c>
      <c r="AU1332" s="194" t="s">
        <v>86</v>
      </c>
      <c r="AV1332" s="14" t="s">
        <v>86</v>
      </c>
      <c r="AW1332" s="14" t="s">
        <v>32</v>
      </c>
      <c r="AX1332" s="14" t="s">
        <v>76</v>
      </c>
      <c r="AY1332" s="194" t="s">
        <v>149</v>
      </c>
    </row>
    <row r="1333" s="14" customFormat="1">
      <c r="A1333" s="14"/>
      <c r="B1333" s="193"/>
      <c r="C1333" s="14"/>
      <c r="D1333" s="186" t="s">
        <v>163</v>
      </c>
      <c r="E1333" s="194" t="s">
        <v>1</v>
      </c>
      <c r="F1333" s="195" t="s">
        <v>1415</v>
      </c>
      <c r="G1333" s="14"/>
      <c r="H1333" s="196">
        <v>10</v>
      </c>
      <c r="I1333" s="197"/>
      <c r="J1333" s="14"/>
      <c r="K1333" s="14"/>
      <c r="L1333" s="193"/>
      <c r="M1333" s="198"/>
      <c r="N1333" s="199"/>
      <c r="O1333" s="199"/>
      <c r="P1333" s="199"/>
      <c r="Q1333" s="199"/>
      <c r="R1333" s="199"/>
      <c r="S1333" s="199"/>
      <c r="T1333" s="20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194" t="s">
        <v>163</v>
      </c>
      <c r="AU1333" s="194" t="s">
        <v>86</v>
      </c>
      <c r="AV1333" s="14" t="s">
        <v>86</v>
      </c>
      <c r="AW1333" s="14" t="s">
        <v>32</v>
      </c>
      <c r="AX1333" s="14" t="s">
        <v>76</v>
      </c>
      <c r="AY1333" s="194" t="s">
        <v>149</v>
      </c>
    </row>
    <row r="1334" s="14" customFormat="1">
      <c r="A1334" s="14"/>
      <c r="B1334" s="193"/>
      <c r="C1334" s="14"/>
      <c r="D1334" s="186" t="s">
        <v>163</v>
      </c>
      <c r="E1334" s="194" t="s">
        <v>1</v>
      </c>
      <c r="F1334" s="195" t="s">
        <v>1295</v>
      </c>
      <c r="G1334" s="14"/>
      <c r="H1334" s="196">
        <v>5.2999999999999998</v>
      </c>
      <c r="I1334" s="197"/>
      <c r="J1334" s="14"/>
      <c r="K1334" s="14"/>
      <c r="L1334" s="193"/>
      <c r="M1334" s="198"/>
      <c r="N1334" s="199"/>
      <c r="O1334" s="199"/>
      <c r="P1334" s="199"/>
      <c r="Q1334" s="199"/>
      <c r="R1334" s="199"/>
      <c r="S1334" s="199"/>
      <c r="T1334" s="20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194" t="s">
        <v>163</v>
      </c>
      <c r="AU1334" s="194" t="s">
        <v>86</v>
      </c>
      <c r="AV1334" s="14" t="s">
        <v>86</v>
      </c>
      <c r="AW1334" s="14" t="s">
        <v>32</v>
      </c>
      <c r="AX1334" s="14" t="s">
        <v>76</v>
      </c>
      <c r="AY1334" s="194" t="s">
        <v>149</v>
      </c>
    </row>
    <row r="1335" s="14" customFormat="1">
      <c r="A1335" s="14"/>
      <c r="B1335" s="193"/>
      <c r="C1335" s="14"/>
      <c r="D1335" s="186" t="s">
        <v>163</v>
      </c>
      <c r="E1335" s="194" t="s">
        <v>1</v>
      </c>
      <c r="F1335" s="195" t="s">
        <v>1415</v>
      </c>
      <c r="G1335" s="14"/>
      <c r="H1335" s="196">
        <v>10</v>
      </c>
      <c r="I1335" s="197"/>
      <c r="J1335" s="14"/>
      <c r="K1335" s="14"/>
      <c r="L1335" s="193"/>
      <c r="M1335" s="198"/>
      <c r="N1335" s="199"/>
      <c r="O1335" s="199"/>
      <c r="P1335" s="199"/>
      <c r="Q1335" s="199"/>
      <c r="R1335" s="199"/>
      <c r="S1335" s="199"/>
      <c r="T1335" s="20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194" t="s">
        <v>163</v>
      </c>
      <c r="AU1335" s="194" t="s">
        <v>86</v>
      </c>
      <c r="AV1335" s="14" t="s">
        <v>86</v>
      </c>
      <c r="AW1335" s="14" t="s">
        <v>32</v>
      </c>
      <c r="AX1335" s="14" t="s">
        <v>76</v>
      </c>
      <c r="AY1335" s="194" t="s">
        <v>149</v>
      </c>
    </row>
    <row r="1336" s="13" customFormat="1">
      <c r="A1336" s="13"/>
      <c r="B1336" s="185"/>
      <c r="C1336" s="13"/>
      <c r="D1336" s="186" t="s">
        <v>163</v>
      </c>
      <c r="E1336" s="187" t="s">
        <v>1</v>
      </c>
      <c r="F1336" s="188" t="s">
        <v>401</v>
      </c>
      <c r="G1336" s="13"/>
      <c r="H1336" s="187" t="s">
        <v>1</v>
      </c>
      <c r="I1336" s="189"/>
      <c r="J1336" s="13"/>
      <c r="K1336" s="13"/>
      <c r="L1336" s="185"/>
      <c r="M1336" s="190"/>
      <c r="N1336" s="191"/>
      <c r="O1336" s="191"/>
      <c r="P1336" s="191"/>
      <c r="Q1336" s="191"/>
      <c r="R1336" s="191"/>
      <c r="S1336" s="191"/>
      <c r="T1336" s="19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187" t="s">
        <v>163</v>
      </c>
      <c r="AU1336" s="187" t="s">
        <v>86</v>
      </c>
      <c r="AV1336" s="13" t="s">
        <v>84</v>
      </c>
      <c r="AW1336" s="13" t="s">
        <v>32</v>
      </c>
      <c r="AX1336" s="13" t="s">
        <v>76</v>
      </c>
      <c r="AY1336" s="187" t="s">
        <v>149</v>
      </c>
    </row>
    <row r="1337" s="14" customFormat="1">
      <c r="A1337" s="14"/>
      <c r="B1337" s="193"/>
      <c r="C1337" s="14"/>
      <c r="D1337" s="186" t="s">
        <v>163</v>
      </c>
      <c r="E1337" s="194" t="s">
        <v>1</v>
      </c>
      <c r="F1337" s="195" t="s">
        <v>1296</v>
      </c>
      <c r="G1337" s="14"/>
      <c r="H1337" s="196">
        <v>5</v>
      </c>
      <c r="I1337" s="197"/>
      <c r="J1337" s="14"/>
      <c r="K1337" s="14"/>
      <c r="L1337" s="193"/>
      <c r="M1337" s="198"/>
      <c r="N1337" s="199"/>
      <c r="O1337" s="199"/>
      <c r="P1337" s="199"/>
      <c r="Q1337" s="199"/>
      <c r="R1337" s="199"/>
      <c r="S1337" s="199"/>
      <c r="T1337" s="20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194" t="s">
        <v>163</v>
      </c>
      <c r="AU1337" s="194" t="s">
        <v>86</v>
      </c>
      <c r="AV1337" s="14" t="s">
        <v>86</v>
      </c>
      <c r="AW1337" s="14" t="s">
        <v>32</v>
      </c>
      <c r="AX1337" s="14" t="s">
        <v>76</v>
      </c>
      <c r="AY1337" s="194" t="s">
        <v>149</v>
      </c>
    </row>
    <row r="1338" s="14" customFormat="1">
      <c r="A1338" s="14"/>
      <c r="B1338" s="193"/>
      <c r="C1338" s="14"/>
      <c r="D1338" s="186" t="s">
        <v>163</v>
      </c>
      <c r="E1338" s="194" t="s">
        <v>1</v>
      </c>
      <c r="F1338" s="195" t="s">
        <v>1416</v>
      </c>
      <c r="G1338" s="14"/>
      <c r="H1338" s="196">
        <v>10</v>
      </c>
      <c r="I1338" s="197"/>
      <c r="J1338" s="14"/>
      <c r="K1338" s="14"/>
      <c r="L1338" s="193"/>
      <c r="M1338" s="198"/>
      <c r="N1338" s="199"/>
      <c r="O1338" s="199"/>
      <c r="P1338" s="199"/>
      <c r="Q1338" s="199"/>
      <c r="R1338" s="199"/>
      <c r="S1338" s="199"/>
      <c r="T1338" s="200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194" t="s">
        <v>163</v>
      </c>
      <c r="AU1338" s="194" t="s">
        <v>86</v>
      </c>
      <c r="AV1338" s="14" t="s">
        <v>86</v>
      </c>
      <c r="AW1338" s="14" t="s">
        <v>32</v>
      </c>
      <c r="AX1338" s="14" t="s">
        <v>76</v>
      </c>
      <c r="AY1338" s="194" t="s">
        <v>149</v>
      </c>
    </row>
    <row r="1339" s="14" customFormat="1">
      <c r="A1339" s="14"/>
      <c r="B1339" s="193"/>
      <c r="C1339" s="14"/>
      <c r="D1339" s="186" t="s">
        <v>163</v>
      </c>
      <c r="E1339" s="194" t="s">
        <v>1</v>
      </c>
      <c r="F1339" s="195" t="s">
        <v>1297</v>
      </c>
      <c r="G1339" s="14"/>
      <c r="H1339" s="196">
        <v>9.3000000000000007</v>
      </c>
      <c r="I1339" s="197"/>
      <c r="J1339" s="14"/>
      <c r="K1339" s="14"/>
      <c r="L1339" s="193"/>
      <c r="M1339" s="198"/>
      <c r="N1339" s="199"/>
      <c r="O1339" s="199"/>
      <c r="P1339" s="199"/>
      <c r="Q1339" s="199"/>
      <c r="R1339" s="199"/>
      <c r="S1339" s="199"/>
      <c r="T1339" s="20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194" t="s">
        <v>163</v>
      </c>
      <c r="AU1339" s="194" t="s">
        <v>86</v>
      </c>
      <c r="AV1339" s="14" t="s">
        <v>86</v>
      </c>
      <c r="AW1339" s="14" t="s">
        <v>32</v>
      </c>
      <c r="AX1339" s="14" t="s">
        <v>76</v>
      </c>
      <c r="AY1339" s="194" t="s">
        <v>149</v>
      </c>
    </row>
    <row r="1340" s="14" customFormat="1">
      <c r="A1340" s="14"/>
      <c r="B1340" s="193"/>
      <c r="C1340" s="14"/>
      <c r="D1340" s="186" t="s">
        <v>163</v>
      </c>
      <c r="E1340" s="194" t="s">
        <v>1</v>
      </c>
      <c r="F1340" s="195" t="s">
        <v>1417</v>
      </c>
      <c r="G1340" s="14"/>
      <c r="H1340" s="196">
        <v>17.5</v>
      </c>
      <c r="I1340" s="197"/>
      <c r="J1340" s="14"/>
      <c r="K1340" s="14"/>
      <c r="L1340" s="193"/>
      <c r="M1340" s="198"/>
      <c r="N1340" s="199"/>
      <c r="O1340" s="199"/>
      <c r="P1340" s="199"/>
      <c r="Q1340" s="199"/>
      <c r="R1340" s="199"/>
      <c r="S1340" s="199"/>
      <c r="T1340" s="20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194" t="s">
        <v>163</v>
      </c>
      <c r="AU1340" s="194" t="s">
        <v>86</v>
      </c>
      <c r="AV1340" s="14" t="s">
        <v>86</v>
      </c>
      <c r="AW1340" s="14" t="s">
        <v>32</v>
      </c>
      <c r="AX1340" s="14" t="s">
        <v>76</v>
      </c>
      <c r="AY1340" s="194" t="s">
        <v>149</v>
      </c>
    </row>
    <row r="1341" s="13" customFormat="1">
      <c r="A1341" s="13"/>
      <c r="B1341" s="185"/>
      <c r="C1341" s="13"/>
      <c r="D1341" s="186" t="s">
        <v>163</v>
      </c>
      <c r="E1341" s="187" t="s">
        <v>1</v>
      </c>
      <c r="F1341" s="188" t="s">
        <v>405</v>
      </c>
      <c r="G1341" s="13"/>
      <c r="H1341" s="187" t="s">
        <v>1</v>
      </c>
      <c r="I1341" s="189"/>
      <c r="J1341" s="13"/>
      <c r="K1341" s="13"/>
      <c r="L1341" s="185"/>
      <c r="M1341" s="190"/>
      <c r="N1341" s="191"/>
      <c r="O1341" s="191"/>
      <c r="P1341" s="191"/>
      <c r="Q1341" s="191"/>
      <c r="R1341" s="191"/>
      <c r="S1341" s="191"/>
      <c r="T1341" s="19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187" t="s">
        <v>163</v>
      </c>
      <c r="AU1341" s="187" t="s">
        <v>86</v>
      </c>
      <c r="AV1341" s="13" t="s">
        <v>84</v>
      </c>
      <c r="AW1341" s="13" t="s">
        <v>32</v>
      </c>
      <c r="AX1341" s="13" t="s">
        <v>76</v>
      </c>
      <c r="AY1341" s="187" t="s">
        <v>149</v>
      </c>
    </row>
    <row r="1342" s="14" customFormat="1">
      <c r="A1342" s="14"/>
      <c r="B1342" s="193"/>
      <c r="C1342" s="14"/>
      <c r="D1342" s="186" t="s">
        <v>163</v>
      </c>
      <c r="E1342" s="194" t="s">
        <v>1</v>
      </c>
      <c r="F1342" s="195" t="s">
        <v>1298</v>
      </c>
      <c r="G1342" s="14"/>
      <c r="H1342" s="196">
        <v>6.5999999999999996</v>
      </c>
      <c r="I1342" s="197"/>
      <c r="J1342" s="14"/>
      <c r="K1342" s="14"/>
      <c r="L1342" s="193"/>
      <c r="M1342" s="198"/>
      <c r="N1342" s="199"/>
      <c r="O1342" s="199"/>
      <c r="P1342" s="199"/>
      <c r="Q1342" s="199"/>
      <c r="R1342" s="199"/>
      <c r="S1342" s="199"/>
      <c r="T1342" s="20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194" t="s">
        <v>163</v>
      </c>
      <c r="AU1342" s="194" t="s">
        <v>86</v>
      </c>
      <c r="AV1342" s="14" t="s">
        <v>86</v>
      </c>
      <c r="AW1342" s="14" t="s">
        <v>32</v>
      </c>
      <c r="AX1342" s="14" t="s">
        <v>76</v>
      </c>
      <c r="AY1342" s="194" t="s">
        <v>149</v>
      </c>
    </row>
    <row r="1343" s="14" customFormat="1">
      <c r="A1343" s="14"/>
      <c r="B1343" s="193"/>
      <c r="C1343" s="14"/>
      <c r="D1343" s="186" t="s">
        <v>163</v>
      </c>
      <c r="E1343" s="194" t="s">
        <v>1</v>
      </c>
      <c r="F1343" s="195" t="s">
        <v>1416</v>
      </c>
      <c r="G1343" s="14"/>
      <c r="H1343" s="196">
        <v>10</v>
      </c>
      <c r="I1343" s="197"/>
      <c r="J1343" s="14"/>
      <c r="K1343" s="14"/>
      <c r="L1343" s="193"/>
      <c r="M1343" s="198"/>
      <c r="N1343" s="199"/>
      <c r="O1343" s="199"/>
      <c r="P1343" s="199"/>
      <c r="Q1343" s="199"/>
      <c r="R1343" s="199"/>
      <c r="S1343" s="199"/>
      <c r="T1343" s="20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194" t="s">
        <v>163</v>
      </c>
      <c r="AU1343" s="194" t="s">
        <v>86</v>
      </c>
      <c r="AV1343" s="14" t="s">
        <v>86</v>
      </c>
      <c r="AW1343" s="14" t="s">
        <v>32</v>
      </c>
      <c r="AX1343" s="14" t="s">
        <v>76</v>
      </c>
      <c r="AY1343" s="194" t="s">
        <v>149</v>
      </c>
    </row>
    <row r="1344" s="15" customFormat="1">
      <c r="A1344" s="15"/>
      <c r="B1344" s="201"/>
      <c r="C1344" s="15"/>
      <c r="D1344" s="186" t="s">
        <v>163</v>
      </c>
      <c r="E1344" s="202" t="s">
        <v>1</v>
      </c>
      <c r="F1344" s="203" t="s">
        <v>170</v>
      </c>
      <c r="G1344" s="15"/>
      <c r="H1344" s="204">
        <v>89.399999999999991</v>
      </c>
      <c r="I1344" s="205"/>
      <c r="J1344" s="15"/>
      <c r="K1344" s="15"/>
      <c r="L1344" s="201"/>
      <c r="M1344" s="206"/>
      <c r="N1344" s="207"/>
      <c r="O1344" s="207"/>
      <c r="P1344" s="207"/>
      <c r="Q1344" s="207"/>
      <c r="R1344" s="207"/>
      <c r="S1344" s="207"/>
      <c r="T1344" s="208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02" t="s">
        <v>163</v>
      </c>
      <c r="AU1344" s="202" t="s">
        <v>86</v>
      </c>
      <c r="AV1344" s="15" t="s">
        <v>150</v>
      </c>
      <c r="AW1344" s="15" t="s">
        <v>32</v>
      </c>
      <c r="AX1344" s="15" t="s">
        <v>76</v>
      </c>
      <c r="AY1344" s="202" t="s">
        <v>149</v>
      </c>
    </row>
    <row r="1345" s="16" customFormat="1">
      <c r="A1345" s="16"/>
      <c r="B1345" s="209"/>
      <c r="C1345" s="16"/>
      <c r="D1345" s="186" t="s">
        <v>163</v>
      </c>
      <c r="E1345" s="210" t="s">
        <v>1</v>
      </c>
      <c r="F1345" s="211" t="s">
        <v>171</v>
      </c>
      <c r="G1345" s="16"/>
      <c r="H1345" s="212">
        <v>89.399999999999991</v>
      </c>
      <c r="I1345" s="213"/>
      <c r="J1345" s="16"/>
      <c r="K1345" s="16"/>
      <c r="L1345" s="209"/>
      <c r="M1345" s="214"/>
      <c r="N1345" s="215"/>
      <c r="O1345" s="215"/>
      <c r="P1345" s="215"/>
      <c r="Q1345" s="215"/>
      <c r="R1345" s="215"/>
      <c r="S1345" s="215"/>
      <c r="T1345" s="2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T1345" s="210" t="s">
        <v>163</v>
      </c>
      <c r="AU1345" s="210" t="s">
        <v>86</v>
      </c>
      <c r="AV1345" s="16" t="s">
        <v>157</v>
      </c>
      <c r="AW1345" s="16" t="s">
        <v>32</v>
      </c>
      <c r="AX1345" s="16" t="s">
        <v>84</v>
      </c>
      <c r="AY1345" s="210" t="s">
        <v>149</v>
      </c>
    </row>
    <row r="1346" s="2" customFormat="1" ht="24.15" customHeight="1">
      <c r="A1346" s="38"/>
      <c r="B1346" s="171"/>
      <c r="C1346" s="172" t="s">
        <v>1418</v>
      </c>
      <c r="D1346" s="172" t="s">
        <v>152</v>
      </c>
      <c r="E1346" s="173" t="s">
        <v>1419</v>
      </c>
      <c r="F1346" s="174" t="s">
        <v>1420</v>
      </c>
      <c r="G1346" s="175" t="s">
        <v>192</v>
      </c>
      <c r="H1346" s="176">
        <v>2.5640000000000001</v>
      </c>
      <c r="I1346" s="177"/>
      <c r="J1346" s="178">
        <f>ROUND(I1346*H1346,2)</f>
        <v>0</v>
      </c>
      <c r="K1346" s="174" t="s">
        <v>156</v>
      </c>
      <c r="L1346" s="39"/>
      <c r="M1346" s="179" t="s">
        <v>1</v>
      </c>
      <c r="N1346" s="180" t="s">
        <v>41</v>
      </c>
      <c r="O1346" s="77"/>
      <c r="P1346" s="181">
        <f>O1346*H1346</f>
        <v>0</v>
      </c>
      <c r="Q1346" s="181">
        <v>0</v>
      </c>
      <c r="R1346" s="181">
        <f>Q1346*H1346</f>
        <v>0</v>
      </c>
      <c r="S1346" s="181">
        <v>0</v>
      </c>
      <c r="T1346" s="18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83" t="s">
        <v>280</v>
      </c>
      <c r="AT1346" s="183" t="s">
        <v>152</v>
      </c>
      <c r="AU1346" s="183" t="s">
        <v>86</v>
      </c>
      <c r="AY1346" s="19" t="s">
        <v>149</v>
      </c>
      <c r="BE1346" s="184">
        <f>IF(N1346="základní",J1346,0)</f>
        <v>0</v>
      </c>
      <c r="BF1346" s="184">
        <f>IF(N1346="snížená",J1346,0)</f>
        <v>0</v>
      </c>
      <c r="BG1346" s="184">
        <f>IF(N1346="zákl. přenesená",J1346,0)</f>
        <v>0</v>
      </c>
      <c r="BH1346" s="184">
        <f>IF(N1346="sníž. přenesená",J1346,0)</f>
        <v>0</v>
      </c>
      <c r="BI1346" s="184">
        <f>IF(N1346="nulová",J1346,0)</f>
        <v>0</v>
      </c>
      <c r="BJ1346" s="19" t="s">
        <v>84</v>
      </c>
      <c r="BK1346" s="184">
        <f>ROUND(I1346*H1346,2)</f>
        <v>0</v>
      </c>
      <c r="BL1346" s="19" t="s">
        <v>280</v>
      </c>
      <c r="BM1346" s="183" t="s">
        <v>1421</v>
      </c>
    </row>
    <row r="1347" s="12" customFormat="1" ht="22.8" customHeight="1">
      <c r="A1347" s="12"/>
      <c r="B1347" s="158"/>
      <c r="C1347" s="12"/>
      <c r="D1347" s="159" t="s">
        <v>75</v>
      </c>
      <c r="E1347" s="169" t="s">
        <v>1422</v>
      </c>
      <c r="F1347" s="169" t="s">
        <v>1423</v>
      </c>
      <c r="G1347" s="12"/>
      <c r="H1347" s="12"/>
      <c r="I1347" s="161"/>
      <c r="J1347" s="170">
        <f>BK1347</f>
        <v>0</v>
      </c>
      <c r="K1347" s="12"/>
      <c r="L1347" s="158"/>
      <c r="M1347" s="163"/>
      <c r="N1347" s="164"/>
      <c r="O1347" s="164"/>
      <c r="P1347" s="165">
        <f>SUM(P1348:P1357)</f>
        <v>0</v>
      </c>
      <c r="Q1347" s="164"/>
      <c r="R1347" s="165">
        <f>SUM(R1348:R1357)</f>
        <v>0.28957500000000003</v>
      </c>
      <c r="S1347" s="164"/>
      <c r="T1347" s="166">
        <f>SUM(T1348:T1357)</f>
        <v>0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159" t="s">
        <v>86</v>
      </c>
      <c r="AT1347" s="167" t="s">
        <v>75</v>
      </c>
      <c r="AU1347" s="167" t="s">
        <v>84</v>
      </c>
      <c r="AY1347" s="159" t="s">
        <v>149</v>
      </c>
      <c r="BK1347" s="168">
        <f>SUM(BK1348:BK1357)</f>
        <v>0</v>
      </c>
    </row>
    <row r="1348" s="2" customFormat="1" ht="21.75" customHeight="1">
      <c r="A1348" s="38"/>
      <c r="B1348" s="171"/>
      <c r="C1348" s="172" t="s">
        <v>1424</v>
      </c>
      <c r="D1348" s="172" t="s">
        <v>152</v>
      </c>
      <c r="E1348" s="173" t="s">
        <v>1425</v>
      </c>
      <c r="F1348" s="174" t="s">
        <v>1426</v>
      </c>
      <c r="G1348" s="175" t="s">
        <v>205</v>
      </c>
      <c r="H1348" s="176">
        <v>1316.25</v>
      </c>
      <c r="I1348" s="177"/>
      <c r="J1348" s="178">
        <f>ROUND(I1348*H1348,2)</f>
        <v>0</v>
      </c>
      <c r="K1348" s="174" t="s">
        <v>156</v>
      </c>
      <c r="L1348" s="39"/>
      <c r="M1348" s="179" t="s">
        <v>1</v>
      </c>
      <c r="N1348" s="180" t="s">
        <v>41</v>
      </c>
      <c r="O1348" s="77"/>
      <c r="P1348" s="181">
        <f>O1348*H1348</f>
        <v>0</v>
      </c>
      <c r="Q1348" s="181">
        <v>0</v>
      </c>
      <c r="R1348" s="181">
        <f>Q1348*H1348</f>
        <v>0</v>
      </c>
      <c r="S1348" s="181">
        <v>0</v>
      </c>
      <c r="T1348" s="182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183" t="s">
        <v>280</v>
      </c>
      <c r="AT1348" s="183" t="s">
        <v>152</v>
      </c>
      <c r="AU1348" s="183" t="s">
        <v>86</v>
      </c>
      <c r="AY1348" s="19" t="s">
        <v>149</v>
      </c>
      <c r="BE1348" s="184">
        <f>IF(N1348="základní",J1348,0)</f>
        <v>0</v>
      </c>
      <c r="BF1348" s="184">
        <f>IF(N1348="snížená",J1348,0)</f>
        <v>0</v>
      </c>
      <c r="BG1348" s="184">
        <f>IF(N1348="zákl. přenesená",J1348,0)</f>
        <v>0</v>
      </c>
      <c r="BH1348" s="184">
        <f>IF(N1348="sníž. přenesená",J1348,0)</f>
        <v>0</v>
      </c>
      <c r="BI1348" s="184">
        <f>IF(N1348="nulová",J1348,0)</f>
        <v>0</v>
      </c>
      <c r="BJ1348" s="19" t="s">
        <v>84</v>
      </c>
      <c r="BK1348" s="184">
        <f>ROUND(I1348*H1348,2)</f>
        <v>0</v>
      </c>
      <c r="BL1348" s="19" t="s">
        <v>280</v>
      </c>
      <c r="BM1348" s="183" t="s">
        <v>1427</v>
      </c>
    </row>
    <row r="1349" s="13" customFormat="1">
      <c r="A1349" s="13"/>
      <c r="B1349" s="185"/>
      <c r="C1349" s="13"/>
      <c r="D1349" s="186" t="s">
        <v>163</v>
      </c>
      <c r="E1349" s="187" t="s">
        <v>1</v>
      </c>
      <c r="F1349" s="188" t="s">
        <v>1428</v>
      </c>
      <c r="G1349" s="13"/>
      <c r="H1349" s="187" t="s">
        <v>1</v>
      </c>
      <c r="I1349" s="189"/>
      <c r="J1349" s="13"/>
      <c r="K1349" s="13"/>
      <c r="L1349" s="185"/>
      <c r="M1349" s="190"/>
      <c r="N1349" s="191"/>
      <c r="O1349" s="191"/>
      <c r="P1349" s="191"/>
      <c r="Q1349" s="191"/>
      <c r="R1349" s="191"/>
      <c r="S1349" s="191"/>
      <c r="T1349" s="19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187" t="s">
        <v>163</v>
      </c>
      <c r="AU1349" s="187" t="s">
        <v>86</v>
      </c>
      <c r="AV1349" s="13" t="s">
        <v>84</v>
      </c>
      <c r="AW1349" s="13" t="s">
        <v>32</v>
      </c>
      <c r="AX1349" s="13" t="s">
        <v>76</v>
      </c>
      <c r="AY1349" s="187" t="s">
        <v>149</v>
      </c>
    </row>
    <row r="1350" s="14" customFormat="1">
      <c r="A1350" s="14"/>
      <c r="B1350" s="193"/>
      <c r="C1350" s="14"/>
      <c r="D1350" s="186" t="s">
        <v>163</v>
      </c>
      <c r="E1350" s="194" t="s">
        <v>1</v>
      </c>
      <c r="F1350" s="195" t="s">
        <v>1429</v>
      </c>
      <c r="G1350" s="14"/>
      <c r="H1350" s="196">
        <v>1316.25</v>
      </c>
      <c r="I1350" s="197"/>
      <c r="J1350" s="14"/>
      <c r="K1350" s="14"/>
      <c r="L1350" s="193"/>
      <c r="M1350" s="198"/>
      <c r="N1350" s="199"/>
      <c r="O1350" s="199"/>
      <c r="P1350" s="199"/>
      <c r="Q1350" s="199"/>
      <c r="R1350" s="199"/>
      <c r="S1350" s="199"/>
      <c r="T1350" s="20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194" t="s">
        <v>163</v>
      </c>
      <c r="AU1350" s="194" t="s">
        <v>86</v>
      </c>
      <c r="AV1350" s="14" t="s">
        <v>86</v>
      </c>
      <c r="AW1350" s="14" t="s">
        <v>32</v>
      </c>
      <c r="AX1350" s="14" t="s">
        <v>76</v>
      </c>
      <c r="AY1350" s="194" t="s">
        <v>149</v>
      </c>
    </row>
    <row r="1351" s="15" customFormat="1">
      <c r="A1351" s="15"/>
      <c r="B1351" s="201"/>
      <c r="C1351" s="15"/>
      <c r="D1351" s="186" t="s">
        <v>163</v>
      </c>
      <c r="E1351" s="202" t="s">
        <v>1</v>
      </c>
      <c r="F1351" s="203" t="s">
        <v>170</v>
      </c>
      <c r="G1351" s="15"/>
      <c r="H1351" s="204">
        <v>1316.25</v>
      </c>
      <c r="I1351" s="205"/>
      <c r="J1351" s="15"/>
      <c r="K1351" s="15"/>
      <c r="L1351" s="201"/>
      <c r="M1351" s="206"/>
      <c r="N1351" s="207"/>
      <c r="O1351" s="207"/>
      <c r="P1351" s="207"/>
      <c r="Q1351" s="207"/>
      <c r="R1351" s="207"/>
      <c r="S1351" s="207"/>
      <c r="T1351" s="20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02" t="s">
        <v>163</v>
      </c>
      <c r="AU1351" s="202" t="s">
        <v>86</v>
      </c>
      <c r="AV1351" s="15" t="s">
        <v>150</v>
      </c>
      <c r="AW1351" s="15" t="s">
        <v>32</v>
      </c>
      <c r="AX1351" s="15" t="s">
        <v>76</v>
      </c>
      <c r="AY1351" s="202" t="s">
        <v>149</v>
      </c>
    </row>
    <row r="1352" s="16" customFormat="1">
      <c r="A1352" s="16"/>
      <c r="B1352" s="209"/>
      <c r="C1352" s="16"/>
      <c r="D1352" s="186" t="s">
        <v>163</v>
      </c>
      <c r="E1352" s="210" t="s">
        <v>1</v>
      </c>
      <c r="F1352" s="211" t="s">
        <v>171</v>
      </c>
      <c r="G1352" s="16"/>
      <c r="H1352" s="212">
        <v>1316.25</v>
      </c>
      <c r="I1352" s="213"/>
      <c r="J1352" s="16"/>
      <c r="K1352" s="16"/>
      <c r="L1352" s="209"/>
      <c r="M1352" s="214"/>
      <c r="N1352" s="215"/>
      <c r="O1352" s="215"/>
      <c r="P1352" s="215"/>
      <c r="Q1352" s="215"/>
      <c r="R1352" s="215"/>
      <c r="S1352" s="215"/>
      <c r="T1352" s="2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10" t="s">
        <v>163</v>
      </c>
      <c r="AU1352" s="210" t="s">
        <v>86</v>
      </c>
      <c r="AV1352" s="16" t="s">
        <v>157</v>
      </c>
      <c r="AW1352" s="16" t="s">
        <v>32</v>
      </c>
      <c r="AX1352" s="16" t="s">
        <v>84</v>
      </c>
      <c r="AY1352" s="210" t="s">
        <v>149</v>
      </c>
    </row>
    <row r="1353" s="2" customFormat="1" ht="24.15" customHeight="1">
      <c r="A1353" s="38"/>
      <c r="B1353" s="171"/>
      <c r="C1353" s="172" t="s">
        <v>1430</v>
      </c>
      <c r="D1353" s="172" t="s">
        <v>152</v>
      </c>
      <c r="E1353" s="173" t="s">
        <v>1431</v>
      </c>
      <c r="F1353" s="174" t="s">
        <v>1432</v>
      </c>
      <c r="G1353" s="175" t="s">
        <v>205</v>
      </c>
      <c r="H1353" s="176">
        <v>1316.25</v>
      </c>
      <c r="I1353" s="177"/>
      <c r="J1353" s="178">
        <f>ROUND(I1353*H1353,2)</f>
        <v>0</v>
      </c>
      <c r="K1353" s="174" t="s">
        <v>156</v>
      </c>
      <c r="L1353" s="39"/>
      <c r="M1353" s="179" t="s">
        <v>1</v>
      </c>
      <c r="N1353" s="180" t="s">
        <v>41</v>
      </c>
      <c r="O1353" s="77"/>
      <c r="P1353" s="181">
        <f>O1353*H1353</f>
        <v>0</v>
      </c>
      <c r="Q1353" s="181">
        <v>0.00022000000000000001</v>
      </c>
      <c r="R1353" s="181">
        <f>Q1353*H1353</f>
        <v>0.28957500000000003</v>
      </c>
      <c r="S1353" s="181">
        <v>0</v>
      </c>
      <c r="T1353" s="182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183" t="s">
        <v>280</v>
      </c>
      <c r="AT1353" s="183" t="s">
        <v>152</v>
      </c>
      <c r="AU1353" s="183" t="s">
        <v>86</v>
      </c>
      <c r="AY1353" s="19" t="s">
        <v>149</v>
      </c>
      <c r="BE1353" s="184">
        <f>IF(N1353="základní",J1353,0)</f>
        <v>0</v>
      </c>
      <c r="BF1353" s="184">
        <f>IF(N1353="snížená",J1353,0)</f>
        <v>0</v>
      </c>
      <c r="BG1353" s="184">
        <f>IF(N1353="zákl. přenesená",J1353,0)</f>
        <v>0</v>
      </c>
      <c r="BH1353" s="184">
        <f>IF(N1353="sníž. přenesená",J1353,0)</f>
        <v>0</v>
      </c>
      <c r="BI1353" s="184">
        <f>IF(N1353="nulová",J1353,0)</f>
        <v>0</v>
      </c>
      <c r="BJ1353" s="19" t="s">
        <v>84</v>
      </c>
      <c r="BK1353" s="184">
        <f>ROUND(I1353*H1353,2)</f>
        <v>0</v>
      </c>
      <c r="BL1353" s="19" t="s">
        <v>280</v>
      </c>
      <c r="BM1353" s="183" t="s">
        <v>1433</v>
      </c>
    </row>
    <row r="1354" s="13" customFormat="1">
      <c r="A1354" s="13"/>
      <c r="B1354" s="185"/>
      <c r="C1354" s="13"/>
      <c r="D1354" s="186" t="s">
        <v>163</v>
      </c>
      <c r="E1354" s="187" t="s">
        <v>1</v>
      </c>
      <c r="F1354" s="188" t="s">
        <v>1434</v>
      </c>
      <c r="G1354" s="13"/>
      <c r="H1354" s="187" t="s">
        <v>1</v>
      </c>
      <c r="I1354" s="189"/>
      <c r="J1354" s="13"/>
      <c r="K1354" s="13"/>
      <c r="L1354" s="185"/>
      <c r="M1354" s="190"/>
      <c r="N1354" s="191"/>
      <c r="O1354" s="191"/>
      <c r="P1354" s="191"/>
      <c r="Q1354" s="191"/>
      <c r="R1354" s="191"/>
      <c r="S1354" s="191"/>
      <c r="T1354" s="19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87" t="s">
        <v>163</v>
      </c>
      <c r="AU1354" s="187" t="s">
        <v>86</v>
      </c>
      <c r="AV1354" s="13" t="s">
        <v>84</v>
      </c>
      <c r="AW1354" s="13" t="s">
        <v>32</v>
      </c>
      <c r="AX1354" s="13" t="s">
        <v>76</v>
      </c>
      <c r="AY1354" s="187" t="s">
        <v>149</v>
      </c>
    </row>
    <row r="1355" s="14" customFormat="1">
      <c r="A1355" s="14"/>
      <c r="B1355" s="193"/>
      <c r="C1355" s="14"/>
      <c r="D1355" s="186" t="s">
        <v>163</v>
      </c>
      <c r="E1355" s="194" t="s">
        <v>1</v>
      </c>
      <c r="F1355" s="195" t="s">
        <v>1429</v>
      </c>
      <c r="G1355" s="14"/>
      <c r="H1355" s="196">
        <v>1316.25</v>
      </c>
      <c r="I1355" s="197"/>
      <c r="J1355" s="14"/>
      <c r="K1355" s="14"/>
      <c r="L1355" s="193"/>
      <c r="M1355" s="198"/>
      <c r="N1355" s="199"/>
      <c r="O1355" s="199"/>
      <c r="P1355" s="199"/>
      <c r="Q1355" s="199"/>
      <c r="R1355" s="199"/>
      <c r="S1355" s="199"/>
      <c r="T1355" s="20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194" t="s">
        <v>163</v>
      </c>
      <c r="AU1355" s="194" t="s">
        <v>86</v>
      </c>
      <c r="AV1355" s="14" t="s">
        <v>86</v>
      </c>
      <c r="AW1355" s="14" t="s">
        <v>32</v>
      </c>
      <c r="AX1355" s="14" t="s">
        <v>76</v>
      </c>
      <c r="AY1355" s="194" t="s">
        <v>149</v>
      </c>
    </row>
    <row r="1356" s="15" customFormat="1">
      <c r="A1356" s="15"/>
      <c r="B1356" s="201"/>
      <c r="C1356" s="15"/>
      <c r="D1356" s="186" t="s">
        <v>163</v>
      </c>
      <c r="E1356" s="202" t="s">
        <v>1</v>
      </c>
      <c r="F1356" s="203" t="s">
        <v>170</v>
      </c>
      <c r="G1356" s="15"/>
      <c r="H1356" s="204">
        <v>1316.25</v>
      </c>
      <c r="I1356" s="205"/>
      <c r="J1356" s="15"/>
      <c r="K1356" s="15"/>
      <c r="L1356" s="201"/>
      <c r="M1356" s="206"/>
      <c r="N1356" s="207"/>
      <c r="O1356" s="207"/>
      <c r="P1356" s="207"/>
      <c r="Q1356" s="207"/>
      <c r="R1356" s="207"/>
      <c r="S1356" s="207"/>
      <c r="T1356" s="208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02" t="s">
        <v>163</v>
      </c>
      <c r="AU1356" s="202" t="s">
        <v>86</v>
      </c>
      <c r="AV1356" s="15" t="s">
        <v>150</v>
      </c>
      <c r="AW1356" s="15" t="s">
        <v>32</v>
      </c>
      <c r="AX1356" s="15" t="s">
        <v>76</v>
      </c>
      <c r="AY1356" s="202" t="s">
        <v>149</v>
      </c>
    </row>
    <row r="1357" s="16" customFormat="1">
      <c r="A1357" s="16"/>
      <c r="B1357" s="209"/>
      <c r="C1357" s="16"/>
      <c r="D1357" s="186" t="s">
        <v>163</v>
      </c>
      <c r="E1357" s="210" t="s">
        <v>1</v>
      </c>
      <c r="F1357" s="211" t="s">
        <v>171</v>
      </c>
      <c r="G1357" s="16"/>
      <c r="H1357" s="212">
        <v>1316.25</v>
      </c>
      <c r="I1357" s="213"/>
      <c r="J1357" s="16"/>
      <c r="K1357" s="16"/>
      <c r="L1357" s="209"/>
      <c r="M1357" s="214"/>
      <c r="N1357" s="215"/>
      <c r="O1357" s="215"/>
      <c r="P1357" s="215"/>
      <c r="Q1357" s="215"/>
      <c r="R1357" s="215"/>
      <c r="S1357" s="215"/>
      <c r="T1357" s="2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10" t="s">
        <v>163</v>
      </c>
      <c r="AU1357" s="210" t="s">
        <v>86</v>
      </c>
      <c r="AV1357" s="16" t="s">
        <v>157</v>
      </c>
      <c r="AW1357" s="16" t="s">
        <v>32</v>
      </c>
      <c r="AX1357" s="16" t="s">
        <v>84</v>
      </c>
      <c r="AY1357" s="210" t="s">
        <v>149</v>
      </c>
    </row>
    <row r="1358" s="12" customFormat="1" ht="22.8" customHeight="1">
      <c r="A1358" s="12"/>
      <c r="B1358" s="158"/>
      <c r="C1358" s="12"/>
      <c r="D1358" s="159" t="s">
        <v>75</v>
      </c>
      <c r="E1358" s="169" t="s">
        <v>1435</v>
      </c>
      <c r="F1358" s="169" t="s">
        <v>1436</v>
      </c>
      <c r="G1358" s="12"/>
      <c r="H1358" s="12"/>
      <c r="I1358" s="161"/>
      <c r="J1358" s="170">
        <f>BK1358</f>
        <v>0</v>
      </c>
      <c r="K1358" s="12"/>
      <c r="L1358" s="158"/>
      <c r="M1358" s="163"/>
      <c r="N1358" s="164"/>
      <c r="O1358" s="164"/>
      <c r="P1358" s="165">
        <f>SUM(P1359:P1378)</f>
        <v>0</v>
      </c>
      <c r="Q1358" s="164"/>
      <c r="R1358" s="165">
        <f>SUM(R1359:R1378)</f>
        <v>1.3806525999999999</v>
      </c>
      <c r="S1358" s="164"/>
      <c r="T1358" s="166">
        <f>SUM(T1359:T1378)</f>
        <v>0.2553067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159" t="s">
        <v>86</v>
      </c>
      <c r="AT1358" s="167" t="s">
        <v>75</v>
      </c>
      <c r="AU1358" s="167" t="s">
        <v>84</v>
      </c>
      <c r="AY1358" s="159" t="s">
        <v>149</v>
      </c>
      <c r="BK1358" s="168">
        <f>SUM(BK1359:BK1378)</f>
        <v>0</v>
      </c>
    </row>
    <row r="1359" s="2" customFormat="1" ht="21.75" customHeight="1">
      <c r="A1359" s="38"/>
      <c r="B1359" s="171"/>
      <c r="C1359" s="172" t="s">
        <v>1437</v>
      </c>
      <c r="D1359" s="172" t="s">
        <v>152</v>
      </c>
      <c r="E1359" s="173" t="s">
        <v>1438</v>
      </c>
      <c r="F1359" s="174" t="s">
        <v>1439</v>
      </c>
      <c r="G1359" s="175" t="s">
        <v>205</v>
      </c>
      <c r="H1359" s="176">
        <v>823.57000000000005</v>
      </c>
      <c r="I1359" s="177"/>
      <c r="J1359" s="178">
        <f>ROUND(I1359*H1359,2)</f>
        <v>0</v>
      </c>
      <c r="K1359" s="174" t="s">
        <v>156</v>
      </c>
      <c r="L1359" s="39"/>
      <c r="M1359" s="179" t="s">
        <v>1</v>
      </c>
      <c r="N1359" s="180" t="s">
        <v>41</v>
      </c>
      <c r="O1359" s="77"/>
      <c r="P1359" s="181">
        <f>O1359*H1359</f>
        <v>0</v>
      </c>
      <c r="Q1359" s="181">
        <v>0.001</v>
      </c>
      <c r="R1359" s="181">
        <f>Q1359*H1359</f>
        <v>0.82357000000000002</v>
      </c>
      <c r="S1359" s="181">
        <v>0.00031</v>
      </c>
      <c r="T1359" s="182">
        <f>S1359*H1359</f>
        <v>0.2553067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83" t="s">
        <v>280</v>
      </c>
      <c r="AT1359" s="183" t="s">
        <v>152</v>
      </c>
      <c r="AU1359" s="183" t="s">
        <v>86</v>
      </c>
      <c r="AY1359" s="19" t="s">
        <v>149</v>
      </c>
      <c r="BE1359" s="184">
        <f>IF(N1359="základní",J1359,0)</f>
        <v>0</v>
      </c>
      <c r="BF1359" s="184">
        <f>IF(N1359="snížená",J1359,0)</f>
        <v>0</v>
      </c>
      <c r="BG1359" s="184">
        <f>IF(N1359="zákl. přenesená",J1359,0)</f>
        <v>0</v>
      </c>
      <c r="BH1359" s="184">
        <f>IF(N1359="sníž. přenesená",J1359,0)</f>
        <v>0</v>
      </c>
      <c r="BI1359" s="184">
        <f>IF(N1359="nulová",J1359,0)</f>
        <v>0</v>
      </c>
      <c r="BJ1359" s="19" t="s">
        <v>84</v>
      </c>
      <c r="BK1359" s="184">
        <f>ROUND(I1359*H1359,2)</f>
        <v>0</v>
      </c>
      <c r="BL1359" s="19" t="s">
        <v>280</v>
      </c>
      <c r="BM1359" s="183" t="s">
        <v>1440</v>
      </c>
    </row>
    <row r="1360" s="13" customFormat="1">
      <c r="A1360" s="13"/>
      <c r="B1360" s="185"/>
      <c r="C1360" s="13"/>
      <c r="D1360" s="186" t="s">
        <v>163</v>
      </c>
      <c r="E1360" s="187" t="s">
        <v>1</v>
      </c>
      <c r="F1360" s="188" t="s">
        <v>1441</v>
      </c>
      <c r="G1360" s="13"/>
      <c r="H1360" s="187" t="s">
        <v>1</v>
      </c>
      <c r="I1360" s="189"/>
      <c r="J1360" s="13"/>
      <c r="K1360" s="13"/>
      <c r="L1360" s="185"/>
      <c r="M1360" s="190"/>
      <c r="N1360" s="191"/>
      <c r="O1360" s="191"/>
      <c r="P1360" s="191"/>
      <c r="Q1360" s="191"/>
      <c r="R1360" s="191"/>
      <c r="S1360" s="191"/>
      <c r="T1360" s="19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87" t="s">
        <v>163</v>
      </c>
      <c r="AU1360" s="187" t="s">
        <v>86</v>
      </c>
      <c r="AV1360" s="13" t="s">
        <v>84</v>
      </c>
      <c r="AW1360" s="13" t="s">
        <v>32</v>
      </c>
      <c r="AX1360" s="13" t="s">
        <v>76</v>
      </c>
      <c r="AY1360" s="187" t="s">
        <v>149</v>
      </c>
    </row>
    <row r="1361" s="14" customFormat="1">
      <c r="A1361" s="14"/>
      <c r="B1361" s="193"/>
      <c r="C1361" s="14"/>
      <c r="D1361" s="186" t="s">
        <v>163</v>
      </c>
      <c r="E1361" s="194" t="s">
        <v>1</v>
      </c>
      <c r="F1361" s="195" t="s">
        <v>1442</v>
      </c>
      <c r="G1361" s="14"/>
      <c r="H1361" s="196">
        <v>823.57000000000005</v>
      </c>
      <c r="I1361" s="197"/>
      <c r="J1361" s="14"/>
      <c r="K1361" s="14"/>
      <c r="L1361" s="193"/>
      <c r="M1361" s="198"/>
      <c r="N1361" s="199"/>
      <c r="O1361" s="199"/>
      <c r="P1361" s="199"/>
      <c r="Q1361" s="199"/>
      <c r="R1361" s="199"/>
      <c r="S1361" s="199"/>
      <c r="T1361" s="20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194" t="s">
        <v>163</v>
      </c>
      <c r="AU1361" s="194" t="s">
        <v>86</v>
      </c>
      <c r="AV1361" s="14" t="s">
        <v>86</v>
      </c>
      <c r="AW1361" s="14" t="s">
        <v>32</v>
      </c>
      <c r="AX1361" s="14" t="s">
        <v>76</v>
      </c>
      <c r="AY1361" s="194" t="s">
        <v>149</v>
      </c>
    </row>
    <row r="1362" s="15" customFormat="1">
      <c r="A1362" s="15"/>
      <c r="B1362" s="201"/>
      <c r="C1362" s="15"/>
      <c r="D1362" s="186" t="s">
        <v>163</v>
      </c>
      <c r="E1362" s="202" t="s">
        <v>1</v>
      </c>
      <c r="F1362" s="203" t="s">
        <v>170</v>
      </c>
      <c r="G1362" s="15"/>
      <c r="H1362" s="204">
        <v>823.57000000000005</v>
      </c>
      <c r="I1362" s="205"/>
      <c r="J1362" s="15"/>
      <c r="K1362" s="15"/>
      <c r="L1362" s="201"/>
      <c r="M1362" s="206"/>
      <c r="N1362" s="207"/>
      <c r="O1362" s="207"/>
      <c r="P1362" s="207"/>
      <c r="Q1362" s="207"/>
      <c r="R1362" s="207"/>
      <c r="S1362" s="207"/>
      <c r="T1362" s="208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02" t="s">
        <v>163</v>
      </c>
      <c r="AU1362" s="202" t="s">
        <v>86</v>
      </c>
      <c r="AV1362" s="15" t="s">
        <v>150</v>
      </c>
      <c r="AW1362" s="15" t="s">
        <v>32</v>
      </c>
      <c r="AX1362" s="15" t="s">
        <v>76</v>
      </c>
      <c r="AY1362" s="202" t="s">
        <v>149</v>
      </c>
    </row>
    <row r="1363" s="16" customFormat="1">
      <c r="A1363" s="16"/>
      <c r="B1363" s="209"/>
      <c r="C1363" s="16"/>
      <c r="D1363" s="186" t="s">
        <v>163</v>
      </c>
      <c r="E1363" s="210" t="s">
        <v>1</v>
      </c>
      <c r="F1363" s="211" t="s">
        <v>171</v>
      </c>
      <c r="G1363" s="16"/>
      <c r="H1363" s="212">
        <v>823.57000000000005</v>
      </c>
      <c r="I1363" s="213"/>
      <c r="J1363" s="16"/>
      <c r="K1363" s="16"/>
      <c r="L1363" s="209"/>
      <c r="M1363" s="214"/>
      <c r="N1363" s="215"/>
      <c r="O1363" s="215"/>
      <c r="P1363" s="215"/>
      <c r="Q1363" s="215"/>
      <c r="R1363" s="215"/>
      <c r="S1363" s="215"/>
      <c r="T1363" s="2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10" t="s">
        <v>163</v>
      </c>
      <c r="AU1363" s="210" t="s">
        <v>86</v>
      </c>
      <c r="AV1363" s="16" t="s">
        <v>157</v>
      </c>
      <c r="AW1363" s="16" t="s">
        <v>32</v>
      </c>
      <c r="AX1363" s="16" t="s">
        <v>84</v>
      </c>
      <c r="AY1363" s="210" t="s">
        <v>149</v>
      </c>
    </row>
    <row r="1364" s="2" customFormat="1" ht="24.15" customHeight="1">
      <c r="A1364" s="38"/>
      <c r="B1364" s="171"/>
      <c r="C1364" s="172" t="s">
        <v>1443</v>
      </c>
      <c r="D1364" s="172" t="s">
        <v>152</v>
      </c>
      <c r="E1364" s="173" t="s">
        <v>1444</v>
      </c>
      <c r="F1364" s="174" t="s">
        <v>1445</v>
      </c>
      <c r="G1364" s="175" t="s">
        <v>205</v>
      </c>
      <c r="H1364" s="176">
        <v>1210.51</v>
      </c>
      <c r="I1364" s="177"/>
      <c r="J1364" s="178">
        <f>ROUND(I1364*H1364,2)</f>
        <v>0</v>
      </c>
      <c r="K1364" s="174" t="s">
        <v>156</v>
      </c>
      <c r="L1364" s="39"/>
      <c r="M1364" s="179" t="s">
        <v>1</v>
      </c>
      <c r="N1364" s="180" t="s">
        <v>41</v>
      </c>
      <c r="O1364" s="77"/>
      <c r="P1364" s="181">
        <f>O1364*H1364</f>
        <v>0</v>
      </c>
      <c r="Q1364" s="181">
        <v>0.00020000000000000001</v>
      </c>
      <c r="R1364" s="181">
        <f>Q1364*H1364</f>
        <v>0.24210200000000001</v>
      </c>
      <c r="S1364" s="181">
        <v>0</v>
      </c>
      <c r="T1364" s="18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83" t="s">
        <v>280</v>
      </c>
      <c r="AT1364" s="183" t="s">
        <v>152</v>
      </c>
      <c r="AU1364" s="183" t="s">
        <v>86</v>
      </c>
      <c r="AY1364" s="19" t="s">
        <v>149</v>
      </c>
      <c r="BE1364" s="184">
        <f>IF(N1364="základní",J1364,0)</f>
        <v>0</v>
      </c>
      <c r="BF1364" s="184">
        <f>IF(N1364="snížená",J1364,0)</f>
        <v>0</v>
      </c>
      <c r="BG1364" s="184">
        <f>IF(N1364="zákl. přenesená",J1364,0)</f>
        <v>0</v>
      </c>
      <c r="BH1364" s="184">
        <f>IF(N1364="sníž. přenesená",J1364,0)</f>
        <v>0</v>
      </c>
      <c r="BI1364" s="184">
        <f>IF(N1364="nulová",J1364,0)</f>
        <v>0</v>
      </c>
      <c r="BJ1364" s="19" t="s">
        <v>84</v>
      </c>
      <c r="BK1364" s="184">
        <f>ROUND(I1364*H1364,2)</f>
        <v>0</v>
      </c>
      <c r="BL1364" s="19" t="s">
        <v>280</v>
      </c>
      <c r="BM1364" s="183" t="s">
        <v>1446</v>
      </c>
    </row>
    <row r="1365" s="13" customFormat="1">
      <c r="A1365" s="13"/>
      <c r="B1365" s="185"/>
      <c r="C1365" s="13"/>
      <c r="D1365" s="186" t="s">
        <v>163</v>
      </c>
      <c r="E1365" s="187" t="s">
        <v>1</v>
      </c>
      <c r="F1365" s="188" t="s">
        <v>1447</v>
      </c>
      <c r="G1365" s="13"/>
      <c r="H1365" s="187" t="s">
        <v>1</v>
      </c>
      <c r="I1365" s="189"/>
      <c r="J1365" s="13"/>
      <c r="K1365" s="13"/>
      <c r="L1365" s="185"/>
      <c r="M1365" s="190"/>
      <c r="N1365" s="191"/>
      <c r="O1365" s="191"/>
      <c r="P1365" s="191"/>
      <c r="Q1365" s="191"/>
      <c r="R1365" s="191"/>
      <c r="S1365" s="191"/>
      <c r="T1365" s="19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87" t="s">
        <v>163</v>
      </c>
      <c r="AU1365" s="187" t="s">
        <v>86</v>
      </c>
      <c r="AV1365" s="13" t="s">
        <v>84</v>
      </c>
      <c r="AW1365" s="13" t="s">
        <v>32</v>
      </c>
      <c r="AX1365" s="13" t="s">
        <v>76</v>
      </c>
      <c r="AY1365" s="187" t="s">
        <v>149</v>
      </c>
    </row>
    <row r="1366" s="14" customFormat="1">
      <c r="A1366" s="14"/>
      <c r="B1366" s="193"/>
      <c r="C1366" s="14"/>
      <c r="D1366" s="186" t="s">
        <v>163</v>
      </c>
      <c r="E1366" s="194" t="s">
        <v>1</v>
      </c>
      <c r="F1366" s="195" t="s">
        <v>1448</v>
      </c>
      <c r="G1366" s="14"/>
      <c r="H1366" s="196">
        <v>1210.51</v>
      </c>
      <c r="I1366" s="197"/>
      <c r="J1366" s="14"/>
      <c r="K1366" s="14"/>
      <c r="L1366" s="193"/>
      <c r="M1366" s="198"/>
      <c r="N1366" s="199"/>
      <c r="O1366" s="199"/>
      <c r="P1366" s="199"/>
      <c r="Q1366" s="199"/>
      <c r="R1366" s="199"/>
      <c r="S1366" s="199"/>
      <c r="T1366" s="20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194" t="s">
        <v>163</v>
      </c>
      <c r="AU1366" s="194" t="s">
        <v>86</v>
      </c>
      <c r="AV1366" s="14" t="s">
        <v>86</v>
      </c>
      <c r="AW1366" s="14" t="s">
        <v>32</v>
      </c>
      <c r="AX1366" s="14" t="s">
        <v>76</v>
      </c>
      <c r="AY1366" s="194" t="s">
        <v>149</v>
      </c>
    </row>
    <row r="1367" s="15" customFormat="1">
      <c r="A1367" s="15"/>
      <c r="B1367" s="201"/>
      <c r="C1367" s="15"/>
      <c r="D1367" s="186" t="s">
        <v>163</v>
      </c>
      <c r="E1367" s="202" t="s">
        <v>1</v>
      </c>
      <c r="F1367" s="203" t="s">
        <v>170</v>
      </c>
      <c r="G1367" s="15"/>
      <c r="H1367" s="204">
        <v>1210.51</v>
      </c>
      <c r="I1367" s="205"/>
      <c r="J1367" s="15"/>
      <c r="K1367" s="15"/>
      <c r="L1367" s="201"/>
      <c r="M1367" s="206"/>
      <c r="N1367" s="207"/>
      <c r="O1367" s="207"/>
      <c r="P1367" s="207"/>
      <c r="Q1367" s="207"/>
      <c r="R1367" s="207"/>
      <c r="S1367" s="207"/>
      <c r="T1367" s="20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02" t="s">
        <v>163</v>
      </c>
      <c r="AU1367" s="202" t="s">
        <v>86</v>
      </c>
      <c r="AV1367" s="15" t="s">
        <v>150</v>
      </c>
      <c r="AW1367" s="15" t="s">
        <v>32</v>
      </c>
      <c r="AX1367" s="15" t="s">
        <v>76</v>
      </c>
      <c r="AY1367" s="202" t="s">
        <v>149</v>
      </c>
    </row>
    <row r="1368" s="16" customFormat="1">
      <c r="A1368" s="16"/>
      <c r="B1368" s="209"/>
      <c r="C1368" s="16"/>
      <c r="D1368" s="186" t="s">
        <v>163</v>
      </c>
      <c r="E1368" s="210" t="s">
        <v>1</v>
      </c>
      <c r="F1368" s="211" t="s">
        <v>171</v>
      </c>
      <c r="G1368" s="16"/>
      <c r="H1368" s="212">
        <v>1210.51</v>
      </c>
      <c r="I1368" s="213"/>
      <c r="J1368" s="16"/>
      <c r="K1368" s="16"/>
      <c r="L1368" s="209"/>
      <c r="M1368" s="214"/>
      <c r="N1368" s="215"/>
      <c r="O1368" s="215"/>
      <c r="P1368" s="215"/>
      <c r="Q1368" s="215"/>
      <c r="R1368" s="215"/>
      <c r="S1368" s="215"/>
      <c r="T1368" s="2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10" t="s">
        <v>163</v>
      </c>
      <c r="AU1368" s="210" t="s">
        <v>86</v>
      </c>
      <c r="AV1368" s="16" t="s">
        <v>157</v>
      </c>
      <c r="AW1368" s="16" t="s">
        <v>32</v>
      </c>
      <c r="AX1368" s="16" t="s">
        <v>84</v>
      </c>
      <c r="AY1368" s="210" t="s">
        <v>149</v>
      </c>
    </row>
    <row r="1369" s="2" customFormat="1" ht="33" customHeight="1">
      <c r="A1369" s="38"/>
      <c r="B1369" s="171"/>
      <c r="C1369" s="172" t="s">
        <v>1449</v>
      </c>
      <c r="D1369" s="172" t="s">
        <v>152</v>
      </c>
      <c r="E1369" s="173" t="s">
        <v>1450</v>
      </c>
      <c r="F1369" s="174" t="s">
        <v>1451</v>
      </c>
      <c r="G1369" s="175" t="s">
        <v>205</v>
      </c>
      <c r="H1369" s="176">
        <v>1210.51</v>
      </c>
      <c r="I1369" s="177"/>
      <c r="J1369" s="178">
        <f>ROUND(I1369*H1369,2)</f>
        <v>0</v>
      </c>
      <c r="K1369" s="174" t="s">
        <v>156</v>
      </c>
      <c r="L1369" s="39"/>
      <c r="M1369" s="179" t="s">
        <v>1</v>
      </c>
      <c r="N1369" s="180" t="s">
        <v>41</v>
      </c>
      <c r="O1369" s="77"/>
      <c r="P1369" s="181">
        <f>O1369*H1369</f>
        <v>0</v>
      </c>
      <c r="Q1369" s="181">
        <v>0.00025999999999999998</v>
      </c>
      <c r="R1369" s="181">
        <f>Q1369*H1369</f>
        <v>0.31473259999999997</v>
      </c>
      <c r="S1369" s="181">
        <v>0</v>
      </c>
      <c r="T1369" s="182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83" t="s">
        <v>280</v>
      </c>
      <c r="AT1369" s="183" t="s">
        <v>152</v>
      </c>
      <c r="AU1369" s="183" t="s">
        <v>86</v>
      </c>
      <c r="AY1369" s="19" t="s">
        <v>149</v>
      </c>
      <c r="BE1369" s="184">
        <f>IF(N1369="základní",J1369,0)</f>
        <v>0</v>
      </c>
      <c r="BF1369" s="184">
        <f>IF(N1369="snížená",J1369,0)</f>
        <v>0</v>
      </c>
      <c r="BG1369" s="184">
        <f>IF(N1369="zákl. přenesená",J1369,0)</f>
        <v>0</v>
      </c>
      <c r="BH1369" s="184">
        <f>IF(N1369="sníž. přenesená",J1369,0)</f>
        <v>0</v>
      </c>
      <c r="BI1369" s="184">
        <f>IF(N1369="nulová",J1369,0)</f>
        <v>0</v>
      </c>
      <c r="BJ1369" s="19" t="s">
        <v>84</v>
      </c>
      <c r="BK1369" s="184">
        <f>ROUND(I1369*H1369,2)</f>
        <v>0</v>
      </c>
      <c r="BL1369" s="19" t="s">
        <v>280</v>
      </c>
      <c r="BM1369" s="183" t="s">
        <v>1452</v>
      </c>
    </row>
    <row r="1370" s="13" customFormat="1">
      <c r="A1370" s="13"/>
      <c r="B1370" s="185"/>
      <c r="C1370" s="13"/>
      <c r="D1370" s="186" t="s">
        <v>163</v>
      </c>
      <c r="E1370" s="187" t="s">
        <v>1</v>
      </c>
      <c r="F1370" s="188" t="s">
        <v>1447</v>
      </c>
      <c r="G1370" s="13"/>
      <c r="H1370" s="187" t="s">
        <v>1</v>
      </c>
      <c r="I1370" s="189"/>
      <c r="J1370" s="13"/>
      <c r="K1370" s="13"/>
      <c r="L1370" s="185"/>
      <c r="M1370" s="190"/>
      <c r="N1370" s="191"/>
      <c r="O1370" s="191"/>
      <c r="P1370" s="191"/>
      <c r="Q1370" s="191"/>
      <c r="R1370" s="191"/>
      <c r="S1370" s="191"/>
      <c r="T1370" s="19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87" t="s">
        <v>163</v>
      </c>
      <c r="AU1370" s="187" t="s">
        <v>86</v>
      </c>
      <c r="AV1370" s="13" t="s">
        <v>84</v>
      </c>
      <c r="AW1370" s="13" t="s">
        <v>32</v>
      </c>
      <c r="AX1370" s="13" t="s">
        <v>76</v>
      </c>
      <c r="AY1370" s="187" t="s">
        <v>149</v>
      </c>
    </row>
    <row r="1371" s="14" customFormat="1">
      <c r="A1371" s="14"/>
      <c r="B1371" s="193"/>
      <c r="C1371" s="14"/>
      <c r="D1371" s="186" t="s">
        <v>163</v>
      </c>
      <c r="E1371" s="194" t="s">
        <v>1</v>
      </c>
      <c r="F1371" s="195" t="s">
        <v>1448</v>
      </c>
      <c r="G1371" s="14"/>
      <c r="H1371" s="196">
        <v>1210.51</v>
      </c>
      <c r="I1371" s="197"/>
      <c r="J1371" s="14"/>
      <c r="K1371" s="14"/>
      <c r="L1371" s="193"/>
      <c r="M1371" s="198"/>
      <c r="N1371" s="199"/>
      <c r="O1371" s="199"/>
      <c r="P1371" s="199"/>
      <c r="Q1371" s="199"/>
      <c r="R1371" s="199"/>
      <c r="S1371" s="199"/>
      <c r="T1371" s="20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194" t="s">
        <v>163</v>
      </c>
      <c r="AU1371" s="194" t="s">
        <v>86</v>
      </c>
      <c r="AV1371" s="14" t="s">
        <v>86</v>
      </c>
      <c r="AW1371" s="14" t="s">
        <v>32</v>
      </c>
      <c r="AX1371" s="14" t="s">
        <v>76</v>
      </c>
      <c r="AY1371" s="194" t="s">
        <v>149</v>
      </c>
    </row>
    <row r="1372" s="15" customFormat="1">
      <c r="A1372" s="15"/>
      <c r="B1372" s="201"/>
      <c r="C1372" s="15"/>
      <c r="D1372" s="186" t="s">
        <v>163</v>
      </c>
      <c r="E1372" s="202" t="s">
        <v>1</v>
      </c>
      <c r="F1372" s="203" t="s">
        <v>170</v>
      </c>
      <c r="G1372" s="15"/>
      <c r="H1372" s="204">
        <v>1210.51</v>
      </c>
      <c r="I1372" s="205"/>
      <c r="J1372" s="15"/>
      <c r="K1372" s="15"/>
      <c r="L1372" s="201"/>
      <c r="M1372" s="206"/>
      <c r="N1372" s="207"/>
      <c r="O1372" s="207"/>
      <c r="P1372" s="207"/>
      <c r="Q1372" s="207"/>
      <c r="R1372" s="207"/>
      <c r="S1372" s="207"/>
      <c r="T1372" s="20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02" t="s">
        <v>163</v>
      </c>
      <c r="AU1372" s="202" t="s">
        <v>86</v>
      </c>
      <c r="AV1372" s="15" t="s">
        <v>150</v>
      </c>
      <c r="AW1372" s="15" t="s">
        <v>32</v>
      </c>
      <c r="AX1372" s="15" t="s">
        <v>76</v>
      </c>
      <c r="AY1372" s="202" t="s">
        <v>149</v>
      </c>
    </row>
    <row r="1373" s="16" customFormat="1">
      <c r="A1373" s="16"/>
      <c r="B1373" s="209"/>
      <c r="C1373" s="16"/>
      <c r="D1373" s="186" t="s">
        <v>163</v>
      </c>
      <c r="E1373" s="210" t="s">
        <v>1</v>
      </c>
      <c r="F1373" s="211" t="s">
        <v>171</v>
      </c>
      <c r="G1373" s="16"/>
      <c r="H1373" s="212">
        <v>1210.51</v>
      </c>
      <c r="I1373" s="213"/>
      <c r="J1373" s="16"/>
      <c r="K1373" s="16"/>
      <c r="L1373" s="209"/>
      <c r="M1373" s="214"/>
      <c r="N1373" s="215"/>
      <c r="O1373" s="215"/>
      <c r="P1373" s="215"/>
      <c r="Q1373" s="215"/>
      <c r="R1373" s="215"/>
      <c r="S1373" s="215"/>
      <c r="T1373" s="2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10" t="s">
        <v>163</v>
      </c>
      <c r="AU1373" s="210" t="s">
        <v>86</v>
      </c>
      <c r="AV1373" s="16" t="s">
        <v>157</v>
      </c>
      <c r="AW1373" s="16" t="s">
        <v>32</v>
      </c>
      <c r="AX1373" s="16" t="s">
        <v>84</v>
      </c>
      <c r="AY1373" s="210" t="s">
        <v>149</v>
      </c>
    </row>
    <row r="1374" s="2" customFormat="1" ht="33" customHeight="1">
      <c r="A1374" s="38"/>
      <c r="B1374" s="171"/>
      <c r="C1374" s="172" t="s">
        <v>1453</v>
      </c>
      <c r="D1374" s="172" t="s">
        <v>152</v>
      </c>
      <c r="E1374" s="173" t="s">
        <v>1454</v>
      </c>
      <c r="F1374" s="174" t="s">
        <v>1455</v>
      </c>
      <c r="G1374" s="175" t="s">
        <v>205</v>
      </c>
      <c r="H1374" s="176">
        <v>24.800000000000001</v>
      </c>
      <c r="I1374" s="177"/>
      <c r="J1374" s="178">
        <f>ROUND(I1374*H1374,2)</f>
        <v>0</v>
      </c>
      <c r="K1374" s="174" t="s">
        <v>156</v>
      </c>
      <c r="L1374" s="39"/>
      <c r="M1374" s="179" t="s">
        <v>1</v>
      </c>
      <c r="N1374" s="180" t="s">
        <v>41</v>
      </c>
      <c r="O1374" s="77"/>
      <c r="P1374" s="181">
        <f>O1374*H1374</f>
        <v>0</v>
      </c>
      <c r="Q1374" s="181">
        <v>1.0000000000000001E-05</v>
      </c>
      <c r="R1374" s="181">
        <f>Q1374*H1374</f>
        <v>0.00024800000000000001</v>
      </c>
      <c r="S1374" s="181">
        <v>0</v>
      </c>
      <c r="T1374" s="182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83" t="s">
        <v>280</v>
      </c>
      <c r="AT1374" s="183" t="s">
        <v>152</v>
      </c>
      <c r="AU1374" s="183" t="s">
        <v>86</v>
      </c>
      <c r="AY1374" s="19" t="s">
        <v>149</v>
      </c>
      <c r="BE1374" s="184">
        <f>IF(N1374="základní",J1374,0)</f>
        <v>0</v>
      </c>
      <c r="BF1374" s="184">
        <f>IF(N1374="snížená",J1374,0)</f>
        <v>0</v>
      </c>
      <c r="BG1374" s="184">
        <f>IF(N1374="zákl. přenesená",J1374,0)</f>
        <v>0</v>
      </c>
      <c r="BH1374" s="184">
        <f>IF(N1374="sníž. přenesená",J1374,0)</f>
        <v>0</v>
      </c>
      <c r="BI1374" s="184">
        <f>IF(N1374="nulová",J1374,0)</f>
        <v>0</v>
      </c>
      <c r="BJ1374" s="19" t="s">
        <v>84</v>
      </c>
      <c r="BK1374" s="184">
        <f>ROUND(I1374*H1374,2)</f>
        <v>0</v>
      </c>
      <c r="BL1374" s="19" t="s">
        <v>280</v>
      </c>
      <c r="BM1374" s="183" t="s">
        <v>1456</v>
      </c>
    </row>
    <row r="1375" s="13" customFormat="1">
      <c r="A1375" s="13"/>
      <c r="B1375" s="185"/>
      <c r="C1375" s="13"/>
      <c r="D1375" s="186" t="s">
        <v>163</v>
      </c>
      <c r="E1375" s="187" t="s">
        <v>1</v>
      </c>
      <c r="F1375" s="188" t="s">
        <v>1457</v>
      </c>
      <c r="G1375" s="13"/>
      <c r="H1375" s="187" t="s">
        <v>1</v>
      </c>
      <c r="I1375" s="189"/>
      <c r="J1375" s="13"/>
      <c r="K1375" s="13"/>
      <c r="L1375" s="185"/>
      <c r="M1375" s="190"/>
      <c r="N1375" s="191"/>
      <c r="O1375" s="191"/>
      <c r="P1375" s="191"/>
      <c r="Q1375" s="191"/>
      <c r="R1375" s="191"/>
      <c r="S1375" s="191"/>
      <c r="T1375" s="19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187" t="s">
        <v>163</v>
      </c>
      <c r="AU1375" s="187" t="s">
        <v>86</v>
      </c>
      <c r="AV1375" s="13" t="s">
        <v>84</v>
      </c>
      <c r="AW1375" s="13" t="s">
        <v>32</v>
      </c>
      <c r="AX1375" s="13" t="s">
        <v>76</v>
      </c>
      <c r="AY1375" s="187" t="s">
        <v>149</v>
      </c>
    </row>
    <row r="1376" s="14" customFormat="1">
      <c r="A1376" s="14"/>
      <c r="B1376" s="193"/>
      <c r="C1376" s="14"/>
      <c r="D1376" s="186" t="s">
        <v>163</v>
      </c>
      <c r="E1376" s="194" t="s">
        <v>1</v>
      </c>
      <c r="F1376" s="195" t="s">
        <v>1458</v>
      </c>
      <c r="G1376" s="14"/>
      <c r="H1376" s="196">
        <v>24.800000000000001</v>
      </c>
      <c r="I1376" s="197"/>
      <c r="J1376" s="14"/>
      <c r="K1376" s="14"/>
      <c r="L1376" s="193"/>
      <c r="M1376" s="198"/>
      <c r="N1376" s="199"/>
      <c r="O1376" s="199"/>
      <c r="P1376" s="199"/>
      <c r="Q1376" s="199"/>
      <c r="R1376" s="199"/>
      <c r="S1376" s="199"/>
      <c r="T1376" s="20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194" t="s">
        <v>163</v>
      </c>
      <c r="AU1376" s="194" t="s">
        <v>86</v>
      </c>
      <c r="AV1376" s="14" t="s">
        <v>86</v>
      </c>
      <c r="AW1376" s="14" t="s">
        <v>32</v>
      </c>
      <c r="AX1376" s="14" t="s">
        <v>76</v>
      </c>
      <c r="AY1376" s="194" t="s">
        <v>149</v>
      </c>
    </row>
    <row r="1377" s="15" customFormat="1">
      <c r="A1377" s="15"/>
      <c r="B1377" s="201"/>
      <c r="C1377" s="15"/>
      <c r="D1377" s="186" t="s">
        <v>163</v>
      </c>
      <c r="E1377" s="202" t="s">
        <v>1</v>
      </c>
      <c r="F1377" s="203" t="s">
        <v>170</v>
      </c>
      <c r="G1377" s="15"/>
      <c r="H1377" s="204">
        <v>24.800000000000001</v>
      </c>
      <c r="I1377" s="205"/>
      <c r="J1377" s="15"/>
      <c r="K1377" s="15"/>
      <c r="L1377" s="201"/>
      <c r="M1377" s="206"/>
      <c r="N1377" s="207"/>
      <c r="O1377" s="207"/>
      <c r="P1377" s="207"/>
      <c r="Q1377" s="207"/>
      <c r="R1377" s="207"/>
      <c r="S1377" s="207"/>
      <c r="T1377" s="208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02" t="s">
        <v>163</v>
      </c>
      <c r="AU1377" s="202" t="s">
        <v>86</v>
      </c>
      <c r="AV1377" s="15" t="s">
        <v>150</v>
      </c>
      <c r="AW1377" s="15" t="s">
        <v>32</v>
      </c>
      <c r="AX1377" s="15" t="s">
        <v>76</v>
      </c>
      <c r="AY1377" s="202" t="s">
        <v>149</v>
      </c>
    </row>
    <row r="1378" s="16" customFormat="1">
      <c r="A1378" s="16"/>
      <c r="B1378" s="209"/>
      <c r="C1378" s="16"/>
      <c r="D1378" s="186" t="s">
        <v>163</v>
      </c>
      <c r="E1378" s="210" t="s">
        <v>1</v>
      </c>
      <c r="F1378" s="211" t="s">
        <v>171</v>
      </c>
      <c r="G1378" s="16"/>
      <c r="H1378" s="212">
        <v>24.800000000000001</v>
      </c>
      <c r="I1378" s="213"/>
      <c r="J1378" s="16"/>
      <c r="K1378" s="16"/>
      <c r="L1378" s="209"/>
      <c r="M1378" s="231"/>
      <c r="N1378" s="232"/>
      <c r="O1378" s="232"/>
      <c r="P1378" s="232"/>
      <c r="Q1378" s="232"/>
      <c r="R1378" s="232"/>
      <c r="S1378" s="232"/>
      <c r="T1378" s="233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10" t="s">
        <v>163</v>
      </c>
      <c r="AU1378" s="210" t="s">
        <v>86</v>
      </c>
      <c r="AV1378" s="16" t="s">
        <v>157</v>
      </c>
      <c r="AW1378" s="16" t="s">
        <v>32</v>
      </c>
      <c r="AX1378" s="16" t="s">
        <v>84</v>
      </c>
      <c r="AY1378" s="210" t="s">
        <v>149</v>
      </c>
    </row>
    <row r="1379" s="2" customFormat="1" ht="6.96" customHeight="1">
      <c r="A1379" s="38"/>
      <c r="B1379" s="60"/>
      <c r="C1379" s="61"/>
      <c r="D1379" s="61"/>
      <c r="E1379" s="61"/>
      <c r="F1379" s="61"/>
      <c r="G1379" s="61"/>
      <c r="H1379" s="61"/>
      <c r="I1379" s="61"/>
      <c r="J1379" s="61"/>
      <c r="K1379" s="61"/>
      <c r="L1379" s="39"/>
      <c r="M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</sheetData>
  <autoFilter ref="C136:K137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1459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ROUND((SUM(BE125:BE312)),  2)</f>
        <v>0</v>
      </c>
      <c r="G33" s="38"/>
      <c r="H33" s="38"/>
      <c r="I33" s="128">
        <v>0.20999999999999999</v>
      </c>
      <c r="J33" s="127">
        <f>ROUND(((SUM(BE125:BE312))*I33),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ROUND((SUM(BF125:BF312)),  2)</f>
        <v>0</v>
      </c>
      <c r="G34" s="38"/>
      <c r="H34" s="38"/>
      <c r="I34" s="128">
        <v>0.14999999999999999</v>
      </c>
      <c r="J34" s="127">
        <f>ROUND(((SUM(BF125:BF312))*I34),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ROUND((SUM(BG125:BG312)),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ROUND((SUM(BH125:BH312)),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ROUND((SUM(BI125:BI312)),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Zdravotechnické 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113</v>
      </c>
      <c r="E97" s="142"/>
      <c r="F97" s="142"/>
      <c r="G97" s="142"/>
      <c r="H97" s="142"/>
      <c r="I97" s="142"/>
      <c r="J97" s="143">
        <f>J126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117</v>
      </c>
      <c r="E98" s="146"/>
      <c r="F98" s="146"/>
      <c r="G98" s="146"/>
      <c r="H98" s="146"/>
      <c r="I98" s="146"/>
      <c r="J98" s="147">
        <f>J127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0"/>
      <c r="C99" s="9"/>
      <c r="D99" s="141" t="s">
        <v>120</v>
      </c>
      <c r="E99" s="142"/>
      <c r="F99" s="142"/>
      <c r="G99" s="142"/>
      <c r="H99" s="142"/>
      <c r="I99" s="142"/>
      <c r="J99" s="143">
        <f>J143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4"/>
      <c r="C100" s="10"/>
      <c r="D100" s="145" t="s">
        <v>1460</v>
      </c>
      <c r="E100" s="146"/>
      <c r="F100" s="146"/>
      <c r="G100" s="146"/>
      <c r="H100" s="146"/>
      <c r="I100" s="146"/>
      <c r="J100" s="147">
        <f>J144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1461</v>
      </c>
      <c r="E101" s="146"/>
      <c r="F101" s="146"/>
      <c r="G101" s="146"/>
      <c r="H101" s="146"/>
      <c r="I101" s="146"/>
      <c r="J101" s="147">
        <f>J197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1462</v>
      </c>
      <c r="E102" s="146"/>
      <c r="F102" s="146"/>
      <c r="G102" s="146"/>
      <c r="H102" s="146"/>
      <c r="I102" s="146"/>
      <c r="J102" s="147">
        <f>J244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1463</v>
      </c>
      <c r="E103" s="146"/>
      <c r="F103" s="146"/>
      <c r="G103" s="146"/>
      <c r="H103" s="146"/>
      <c r="I103" s="146"/>
      <c r="J103" s="147">
        <f>J291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128</v>
      </c>
      <c r="E104" s="146"/>
      <c r="F104" s="146"/>
      <c r="G104" s="146"/>
      <c r="H104" s="146"/>
      <c r="I104" s="146"/>
      <c r="J104" s="147">
        <f>J301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1464</v>
      </c>
      <c r="E105" s="146"/>
      <c r="F105" s="146"/>
      <c r="G105" s="146"/>
      <c r="H105" s="146"/>
      <c r="I105" s="146"/>
      <c r="J105" s="147">
        <f>J306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134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1" t="str">
        <f>E7</f>
        <v>Kino OKO - vestavba malého sálu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02 - Zdravotechnické instalace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F12</f>
        <v>Šumperk</v>
      </c>
      <c r="G119" s="38"/>
      <c r="H119" s="38"/>
      <c r="I119" s="32" t="s">
        <v>22</v>
      </c>
      <c r="J119" s="69" t="str">
        <f>IF(J12="","",J12)</f>
        <v>22. 1. 2023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E15</f>
        <v>Město Šumperk</v>
      </c>
      <c r="G121" s="38"/>
      <c r="H121" s="38"/>
      <c r="I121" s="32" t="s">
        <v>30</v>
      </c>
      <c r="J121" s="36" t="str">
        <f>E21</f>
        <v>m-atelier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IF(E18="","",E18)</f>
        <v>Vyplň údaj</v>
      </c>
      <c r="G122" s="38"/>
      <c r="H122" s="38"/>
      <c r="I122" s="32" t="s">
        <v>33</v>
      </c>
      <c r="J122" s="36" t="str">
        <f>E24</f>
        <v>Zdeněk Závodník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48"/>
      <c r="B124" s="149"/>
      <c r="C124" s="150" t="s">
        <v>135</v>
      </c>
      <c r="D124" s="151" t="s">
        <v>61</v>
      </c>
      <c r="E124" s="151" t="s">
        <v>57</v>
      </c>
      <c r="F124" s="151" t="s">
        <v>58</v>
      </c>
      <c r="G124" s="151" t="s">
        <v>136</v>
      </c>
      <c r="H124" s="151" t="s">
        <v>137</v>
      </c>
      <c r="I124" s="151" t="s">
        <v>138</v>
      </c>
      <c r="J124" s="151" t="s">
        <v>110</v>
      </c>
      <c r="K124" s="152" t="s">
        <v>139</v>
      </c>
      <c r="L124" s="153"/>
      <c r="M124" s="86" t="s">
        <v>1</v>
      </c>
      <c r="N124" s="87" t="s">
        <v>40</v>
      </c>
      <c r="O124" s="87" t="s">
        <v>140</v>
      </c>
      <c r="P124" s="87" t="s">
        <v>141</v>
      </c>
      <c r="Q124" s="87" t="s">
        <v>142</v>
      </c>
      <c r="R124" s="87" t="s">
        <v>143</v>
      </c>
      <c r="S124" s="87" t="s">
        <v>144</v>
      </c>
      <c r="T124" s="88" t="s">
        <v>145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</row>
    <row r="125" s="2" customFormat="1" ht="22.8" customHeight="1">
      <c r="A125" s="38"/>
      <c r="B125" s="39"/>
      <c r="C125" s="93" t="s">
        <v>146</v>
      </c>
      <c r="D125" s="38"/>
      <c r="E125" s="38"/>
      <c r="F125" s="38"/>
      <c r="G125" s="38"/>
      <c r="H125" s="38"/>
      <c r="I125" s="38"/>
      <c r="J125" s="154">
        <f>BK125</f>
        <v>0</v>
      </c>
      <c r="K125" s="38"/>
      <c r="L125" s="39"/>
      <c r="M125" s="89"/>
      <c r="N125" s="73"/>
      <c r="O125" s="90"/>
      <c r="P125" s="155">
        <f>P126+P143</f>
        <v>0</v>
      </c>
      <c r="Q125" s="90"/>
      <c r="R125" s="155">
        <f>R126+R143</f>
        <v>0.34691399999999994</v>
      </c>
      <c r="S125" s="90"/>
      <c r="T125" s="156">
        <f>T126+T143</f>
        <v>0.92399999999999993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112</v>
      </c>
      <c r="BK125" s="157">
        <f>BK126+BK143</f>
        <v>0</v>
      </c>
    </row>
    <row r="126" s="12" customFormat="1" ht="25.92" customHeight="1">
      <c r="A126" s="12"/>
      <c r="B126" s="158"/>
      <c r="C126" s="12"/>
      <c r="D126" s="159" t="s">
        <v>75</v>
      </c>
      <c r="E126" s="160" t="s">
        <v>147</v>
      </c>
      <c r="F126" s="160" t="s">
        <v>148</v>
      </c>
      <c r="G126" s="12"/>
      <c r="H126" s="12"/>
      <c r="I126" s="161"/>
      <c r="J126" s="162">
        <f>BK126</f>
        <v>0</v>
      </c>
      <c r="K126" s="12"/>
      <c r="L126" s="158"/>
      <c r="M126" s="163"/>
      <c r="N126" s="164"/>
      <c r="O126" s="164"/>
      <c r="P126" s="165">
        <f>P127</f>
        <v>0</v>
      </c>
      <c r="Q126" s="164"/>
      <c r="R126" s="165">
        <f>R127</f>
        <v>0</v>
      </c>
      <c r="S126" s="164"/>
      <c r="T126" s="166">
        <f>T127</f>
        <v>0.92399999999999993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84</v>
      </c>
      <c r="AT126" s="167" t="s">
        <v>75</v>
      </c>
      <c r="AU126" s="167" t="s">
        <v>76</v>
      </c>
      <c r="AY126" s="159" t="s">
        <v>149</v>
      </c>
      <c r="BK126" s="168">
        <f>BK127</f>
        <v>0</v>
      </c>
    </row>
    <row r="127" s="12" customFormat="1" ht="22.8" customHeight="1">
      <c r="A127" s="12"/>
      <c r="B127" s="158"/>
      <c r="C127" s="12"/>
      <c r="D127" s="159" t="s">
        <v>75</v>
      </c>
      <c r="E127" s="169" t="s">
        <v>224</v>
      </c>
      <c r="F127" s="169" t="s">
        <v>596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SUM(P128:P142)</f>
        <v>0</v>
      </c>
      <c r="Q127" s="164"/>
      <c r="R127" s="165">
        <f>SUM(R128:R142)</f>
        <v>0</v>
      </c>
      <c r="S127" s="164"/>
      <c r="T127" s="166">
        <f>SUM(T128:T142)</f>
        <v>0.92399999999999993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84</v>
      </c>
      <c r="AT127" s="167" t="s">
        <v>75</v>
      </c>
      <c r="AU127" s="167" t="s">
        <v>84</v>
      </c>
      <c r="AY127" s="159" t="s">
        <v>149</v>
      </c>
      <c r="BK127" s="168">
        <f>SUM(BK128:BK142)</f>
        <v>0</v>
      </c>
    </row>
    <row r="128" s="2" customFormat="1" ht="24.15" customHeight="1">
      <c r="A128" s="38"/>
      <c r="B128" s="171"/>
      <c r="C128" s="172" t="s">
        <v>84</v>
      </c>
      <c r="D128" s="172" t="s">
        <v>152</v>
      </c>
      <c r="E128" s="173" t="s">
        <v>1465</v>
      </c>
      <c r="F128" s="174" t="s">
        <v>1466</v>
      </c>
      <c r="G128" s="175" t="s">
        <v>155</v>
      </c>
      <c r="H128" s="176">
        <v>3</v>
      </c>
      <c r="I128" s="177"/>
      <c r="J128" s="178">
        <f>ROUND(I128*H128,2)</f>
        <v>0</v>
      </c>
      <c r="K128" s="174" t="s">
        <v>156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0.053999999999999999</v>
      </c>
      <c r="T128" s="182">
        <f>S128*H128</f>
        <v>0.16200000000000001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157</v>
      </c>
      <c r="AT128" s="183" t="s">
        <v>152</v>
      </c>
      <c r="AU128" s="183" t="s">
        <v>86</v>
      </c>
      <c r="AY128" s="19" t="s">
        <v>149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157</v>
      </c>
      <c r="BM128" s="183" t="s">
        <v>1467</v>
      </c>
    </row>
    <row r="129" s="14" customFormat="1">
      <c r="A129" s="14"/>
      <c r="B129" s="193"/>
      <c r="C129" s="14"/>
      <c r="D129" s="186" t="s">
        <v>163</v>
      </c>
      <c r="E129" s="194" t="s">
        <v>1</v>
      </c>
      <c r="F129" s="195" t="s">
        <v>1468</v>
      </c>
      <c r="G129" s="14"/>
      <c r="H129" s="196">
        <v>3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163</v>
      </c>
      <c r="AU129" s="194" t="s">
        <v>86</v>
      </c>
      <c r="AV129" s="14" t="s">
        <v>86</v>
      </c>
      <c r="AW129" s="14" t="s">
        <v>32</v>
      </c>
      <c r="AX129" s="14" t="s">
        <v>76</v>
      </c>
      <c r="AY129" s="194" t="s">
        <v>149</v>
      </c>
    </row>
    <row r="130" s="16" customFormat="1">
      <c r="A130" s="16"/>
      <c r="B130" s="209"/>
      <c r="C130" s="16"/>
      <c r="D130" s="186" t="s">
        <v>163</v>
      </c>
      <c r="E130" s="210" t="s">
        <v>1</v>
      </c>
      <c r="F130" s="211" t="s">
        <v>171</v>
      </c>
      <c r="G130" s="16"/>
      <c r="H130" s="212">
        <v>3</v>
      </c>
      <c r="I130" s="213"/>
      <c r="J130" s="16"/>
      <c r="K130" s="16"/>
      <c r="L130" s="209"/>
      <c r="M130" s="214"/>
      <c r="N130" s="215"/>
      <c r="O130" s="215"/>
      <c r="P130" s="215"/>
      <c r="Q130" s="215"/>
      <c r="R130" s="215"/>
      <c r="S130" s="215"/>
      <c r="T130" s="2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10" t="s">
        <v>163</v>
      </c>
      <c r="AU130" s="210" t="s">
        <v>86</v>
      </c>
      <c r="AV130" s="16" t="s">
        <v>157</v>
      </c>
      <c r="AW130" s="16" t="s">
        <v>32</v>
      </c>
      <c r="AX130" s="16" t="s">
        <v>84</v>
      </c>
      <c r="AY130" s="210" t="s">
        <v>149</v>
      </c>
    </row>
    <row r="131" s="2" customFormat="1" ht="24.15" customHeight="1">
      <c r="A131" s="38"/>
      <c r="B131" s="171"/>
      <c r="C131" s="172" t="s">
        <v>86</v>
      </c>
      <c r="D131" s="172" t="s">
        <v>152</v>
      </c>
      <c r="E131" s="173" t="s">
        <v>1469</v>
      </c>
      <c r="F131" s="174" t="s">
        <v>1470</v>
      </c>
      <c r="G131" s="175" t="s">
        <v>227</v>
      </c>
      <c r="H131" s="176">
        <v>15</v>
      </c>
      <c r="I131" s="177"/>
      <c r="J131" s="178">
        <f>ROUND(I131*H131,2)</f>
        <v>0</v>
      </c>
      <c r="K131" s="174" t="s">
        <v>156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0.0089999999999999993</v>
      </c>
      <c r="T131" s="182">
        <f>S131*H131</f>
        <v>0.13499999999999998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157</v>
      </c>
      <c r="AT131" s="183" t="s">
        <v>152</v>
      </c>
      <c r="AU131" s="183" t="s">
        <v>86</v>
      </c>
      <c r="AY131" s="19" t="s">
        <v>149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157</v>
      </c>
      <c r="BM131" s="183" t="s">
        <v>1471</v>
      </c>
    </row>
    <row r="132" s="14" customFormat="1">
      <c r="A132" s="14"/>
      <c r="B132" s="193"/>
      <c r="C132" s="14"/>
      <c r="D132" s="186" t="s">
        <v>163</v>
      </c>
      <c r="E132" s="194" t="s">
        <v>1</v>
      </c>
      <c r="F132" s="195" t="s">
        <v>1472</v>
      </c>
      <c r="G132" s="14"/>
      <c r="H132" s="196">
        <v>15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163</v>
      </c>
      <c r="AU132" s="194" t="s">
        <v>86</v>
      </c>
      <c r="AV132" s="14" t="s">
        <v>86</v>
      </c>
      <c r="AW132" s="14" t="s">
        <v>32</v>
      </c>
      <c r="AX132" s="14" t="s">
        <v>76</v>
      </c>
      <c r="AY132" s="194" t="s">
        <v>149</v>
      </c>
    </row>
    <row r="133" s="16" customFormat="1">
      <c r="A133" s="16"/>
      <c r="B133" s="209"/>
      <c r="C133" s="16"/>
      <c r="D133" s="186" t="s">
        <v>163</v>
      </c>
      <c r="E133" s="210" t="s">
        <v>1</v>
      </c>
      <c r="F133" s="211" t="s">
        <v>171</v>
      </c>
      <c r="G133" s="16"/>
      <c r="H133" s="212">
        <v>15</v>
      </c>
      <c r="I133" s="213"/>
      <c r="J133" s="16"/>
      <c r="K133" s="16"/>
      <c r="L133" s="209"/>
      <c r="M133" s="214"/>
      <c r="N133" s="215"/>
      <c r="O133" s="215"/>
      <c r="P133" s="215"/>
      <c r="Q133" s="215"/>
      <c r="R133" s="215"/>
      <c r="S133" s="215"/>
      <c r="T133" s="2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10" t="s">
        <v>163</v>
      </c>
      <c r="AU133" s="210" t="s">
        <v>86</v>
      </c>
      <c r="AV133" s="16" t="s">
        <v>157</v>
      </c>
      <c r="AW133" s="16" t="s">
        <v>32</v>
      </c>
      <c r="AX133" s="16" t="s">
        <v>84</v>
      </c>
      <c r="AY133" s="210" t="s">
        <v>149</v>
      </c>
    </row>
    <row r="134" s="2" customFormat="1" ht="24.15" customHeight="1">
      <c r="A134" s="38"/>
      <c r="B134" s="171"/>
      <c r="C134" s="172" t="s">
        <v>150</v>
      </c>
      <c r="D134" s="172" t="s">
        <v>152</v>
      </c>
      <c r="E134" s="173" t="s">
        <v>1473</v>
      </c>
      <c r="F134" s="174" t="s">
        <v>1474</v>
      </c>
      <c r="G134" s="175" t="s">
        <v>227</v>
      </c>
      <c r="H134" s="176">
        <v>9</v>
      </c>
      <c r="I134" s="177"/>
      <c r="J134" s="178">
        <f>ROUND(I134*H134,2)</f>
        <v>0</v>
      </c>
      <c r="K134" s="174" t="s">
        <v>156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0.012999999999999999</v>
      </c>
      <c r="T134" s="182">
        <f>S134*H134</f>
        <v>0.11699999999999999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157</v>
      </c>
      <c r="AT134" s="183" t="s">
        <v>152</v>
      </c>
      <c r="AU134" s="183" t="s">
        <v>86</v>
      </c>
      <c r="AY134" s="19" t="s">
        <v>149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157</v>
      </c>
      <c r="BM134" s="183" t="s">
        <v>1475</v>
      </c>
    </row>
    <row r="135" s="14" customFormat="1">
      <c r="A135" s="14"/>
      <c r="B135" s="193"/>
      <c r="C135" s="14"/>
      <c r="D135" s="186" t="s">
        <v>163</v>
      </c>
      <c r="E135" s="194" t="s">
        <v>1</v>
      </c>
      <c r="F135" s="195" t="s">
        <v>1476</v>
      </c>
      <c r="G135" s="14"/>
      <c r="H135" s="196">
        <v>9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163</v>
      </c>
      <c r="AU135" s="194" t="s">
        <v>86</v>
      </c>
      <c r="AV135" s="14" t="s">
        <v>86</v>
      </c>
      <c r="AW135" s="14" t="s">
        <v>32</v>
      </c>
      <c r="AX135" s="14" t="s">
        <v>76</v>
      </c>
      <c r="AY135" s="194" t="s">
        <v>149</v>
      </c>
    </row>
    <row r="136" s="16" customFormat="1">
      <c r="A136" s="16"/>
      <c r="B136" s="209"/>
      <c r="C136" s="16"/>
      <c r="D136" s="186" t="s">
        <v>163</v>
      </c>
      <c r="E136" s="210" t="s">
        <v>1</v>
      </c>
      <c r="F136" s="211" t="s">
        <v>171</v>
      </c>
      <c r="G136" s="16"/>
      <c r="H136" s="212">
        <v>9</v>
      </c>
      <c r="I136" s="213"/>
      <c r="J136" s="16"/>
      <c r="K136" s="16"/>
      <c r="L136" s="209"/>
      <c r="M136" s="214"/>
      <c r="N136" s="215"/>
      <c r="O136" s="215"/>
      <c r="P136" s="215"/>
      <c r="Q136" s="215"/>
      <c r="R136" s="215"/>
      <c r="S136" s="215"/>
      <c r="T136" s="2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10" t="s">
        <v>163</v>
      </c>
      <c r="AU136" s="210" t="s">
        <v>86</v>
      </c>
      <c r="AV136" s="16" t="s">
        <v>157</v>
      </c>
      <c r="AW136" s="16" t="s">
        <v>32</v>
      </c>
      <c r="AX136" s="16" t="s">
        <v>84</v>
      </c>
      <c r="AY136" s="210" t="s">
        <v>149</v>
      </c>
    </row>
    <row r="137" s="2" customFormat="1" ht="24.15" customHeight="1">
      <c r="A137" s="38"/>
      <c r="B137" s="171"/>
      <c r="C137" s="172" t="s">
        <v>157</v>
      </c>
      <c r="D137" s="172" t="s">
        <v>152</v>
      </c>
      <c r="E137" s="173" t="s">
        <v>1477</v>
      </c>
      <c r="F137" s="174" t="s">
        <v>1478</v>
      </c>
      <c r="G137" s="175" t="s">
        <v>227</v>
      </c>
      <c r="H137" s="176">
        <v>15</v>
      </c>
      <c r="I137" s="177"/>
      <c r="J137" s="178">
        <f>ROUND(I137*H137,2)</f>
        <v>0</v>
      </c>
      <c r="K137" s="174" t="s">
        <v>156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0.017999999999999999</v>
      </c>
      <c r="T137" s="182">
        <f>S137*H137</f>
        <v>0.26999999999999996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157</v>
      </c>
      <c r="AT137" s="183" t="s">
        <v>152</v>
      </c>
      <c r="AU137" s="183" t="s">
        <v>86</v>
      </c>
      <c r="AY137" s="19" t="s">
        <v>149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157</v>
      </c>
      <c r="BM137" s="183" t="s">
        <v>1479</v>
      </c>
    </row>
    <row r="138" s="14" customFormat="1">
      <c r="A138" s="14"/>
      <c r="B138" s="193"/>
      <c r="C138" s="14"/>
      <c r="D138" s="186" t="s">
        <v>163</v>
      </c>
      <c r="E138" s="194" t="s">
        <v>1</v>
      </c>
      <c r="F138" s="195" t="s">
        <v>1472</v>
      </c>
      <c r="G138" s="14"/>
      <c r="H138" s="196">
        <v>15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163</v>
      </c>
      <c r="AU138" s="194" t="s">
        <v>86</v>
      </c>
      <c r="AV138" s="14" t="s">
        <v>86</v>
      </c>
      <c r="AW138" s="14" t="s">
        <v>32</v>
      </c>
      <c r="AX138" s="14" t="s">
        <v>76</v>
      </c>
      <c r="AY138" s="194" t="s">
        <v>149</v>
      </c>
    </row>
    <row r="139" s="16" customFormat="1">
      <c r="A139" s="16"/>
      <c r="B139" s="209"/>
      <c r="C139" s="16"/>
      <c r="D139" s="186" t="s">
        <v>163</v>
      </c>
      <c r="E139" s="210" t="s">
        <v>1</v>
      </c>
      <c r="F139" s="211" t="s">
        <v>171</v>
      </c>
      <c r="G139" s="16"/>
      <c r="H139" s="212">
        <v>15</v>
      </c>
      <c r="I139" s="213"/>
      <c r="J139" s="16"/>
      <c r="K139" s="16"/>
      <c r="L139" s="209"/>
      <c r="M139" s="214"/>
      <c r="N139" s="215"/>
      <c r="O139" s="215"/>
      <c r="P139" s="215"/>
      <c r="Q139" s="215"/>
      <c r="R139" s="215"/>
      <c r="S139" s="215"/>
      <c r="T139" s="2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10" t="s">
        <v>163</v>
      </c>
      <c r="AU139" s="210" t="s">
        <v>86</v>
      </c>
      <c r="AV139" s="16" t="s">
        <v>157</v>
      </c>
      <c r="AW139" s="16" t="s">
        <v>32</v>
      </c>
      <c r="AX139" s="16" t="s">
        <v>84</v>
      </c>
      <c r="AY139" s="210" t="s">
        <v>149</v>
      </c>
    </row>
    <row r="140" s="2" customFormat="1" ht="24.15" customHeight="1">
      <c r="A140" s="38"/>
      <c r="B140" s="171"/>
      <c r="C140" s="172" t="s">
        <v>189</v>
      </c>
      <c r="D140" s="172" t="s">
        <v>152</v>
      </c>
      <c r="E140" s="173" t="s">
        <v>1480</v>
      </c>
      <c r="F140" s="174" t="s">
        <v>1481</v>
      </c>
      <c r="G140" s="175" t="s">
        <v>227</v>
      </c>
      <c r="H140" s="176">
        <v>6</v>
      </c>
      <c r="I140" s="177"/>
      <c r="J140" s="178">
        <f>ROUND(I140*H140,2)</f>
        <v>0</v>
      </c>
      <c r="K140" s="174" t="s">
        <v>156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0.040000000000000001</v>
      </c>
      <c r="T140" s="182">
        <f>S140*H140</f>
        <v>0.23999999999999999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157</v>
      </c>
      <c r="AT140" s="183" t="s">
        <v>152</v>
      </c>
      <c r="AU140" s="183" t="s">
        <v>86</v>
      </c>
      <c r="AY140" s="19" t="s">
        <v>149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157</v>
      </c>
      <c r="BM140" s="183" t="s">
        <v>1482</v>
      </c>
    </row>
    <row r="141" s="14" customFormat="1">
      <c r="A141" s="14"/>
      <c r="B141" s="193"/>
      <c r="C141" s="14"/>
      <c r="D141" s="186" t="s">
        <v>163</v>
      </c>
      <c r="E141" s="194" t="s">
        <v>1</v>
      </c>
      <c r="F141" s="195" t="s">
        <v>1483</v>
      </c>
      <c r="G141" s="14"/>
      <c r="H141" s="196">
        <v>6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163</v>
      </c>
      <c r="AU141" s="194" t="s">
        <v>86</v>
      </c>
      <c r="AV141" s="14" t="s">
        <v>86</v>
      </c>
      <c r="AW141" s="14" t="s">
        <v>32</v>
      </c>
      <c r="AX141" s="14" t="s">
        <v>76</v>
      </c>
      <c r="AY141" s="194" t="s">
        <v>149</v>
      </c>
    </row>
    <row r="142" s="16" customFormat="1">
      <c r="A142" s="16"/>
      <c r="B142" s="209"/>
      <c r="C142" s="16"/>
      <c r="D142" s="186" t="s">
        <v>163</v>
      </c>
      <c r="E142" s="210" t="s">
        <v>1</v>
      </c>
      <c r="F142" s="211" t="s">
        <v>171</v>
      </c>
      <c r="G142" s="16"/>
      <c r="H142" s="212">
        <v>6</v>
      </c>
      <c r="I142" s="213"/>
      <c r="J142" s="16"/>
      <c r="K142" s="16"/>
      <c r="L142" s="209"/>
      <c r="M142" s="214"/>
      <c r="N142" s="215"/>
      <c r="O142" s="215"/>
      <c r="P142" s="215"/>
      <c r="Q142" s="215"/>
      <c r="R142" s="215"/>
      <c r="S142" s="215"/>
      <c r="T142" s="2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10" t="s">
        <v>163</v>
      </c>
      <c r="AU142" s="210" t="s">
        <v>86</v>
      </c>
      <c r="AV142" s="16" t="s">
        <v>157</v>
      </c>
      <c r="AW142" s="16" t="s">
        <v>32</v>
      </c>
      <c r="AX142" s="16" t="s">
        <v>84</v>
      </c>
      <c r="AY142" s="210" t="s">
        <v>149</v>
      </c>
    </row>
    <row r="143" s="12" customFormat="1" ht="25.92" customHeight="1">
      <c r="A143" s="12"/>
      <c r="B143" s="158"/>
      <c r="C143" s="12"/>
      <c r="D143" s="159" t="s">
        <v>75</v>
      </c>
      <c r="E143" s="160" t="s">
        <v>756</v>
      </c>
      <c r="F143" s="160" t="s">
        <v>757</v>
      </c>
      <c r="G143" s="12"/>
      <c r="H143" s="12"/>
      <c r="I143" s="161"/>
      <c r="J143" s="162">
        <f>BK143</f>
        <v>0</v>
      </c>
      <c r="K143" s="12"/>
      <c r="L143" s="158"/>
      <c r="M143" s="163"/>
      <c r="N143" s="164"/>
      <c r="O143" s="164"/>
      <c r="P143" s="165">
        <f>P144+P197+P244+P291+P301+P306</f>
        <v>0</v>
      </c>
      <c r="Q143" s="164"/>
      <c r="R143" s="165">
        <f>R144+R197+R244+R291+R301+R306</f>
        <v>0.34691399999999994</v>
      </c>
      <c r="S143" s="164"/>
      <c r="T143" s="166">
        <f>T144+T197+T244+T291+T301+T306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86</v>
      </c>
      <c r="AT143" s="167" t="s">
        <v>75</v>
      </c>
      <c r="AU143" s="167" t="s">
        <v>76</v>
      </c>
      <c r="AY143" s="159" t="s">
        <v>149</v>
      </c>
      <c r="BK143" s="168">
        <f>BK144+BK197+BK244+BK291+BK301+BK306</f>
        <v>0</v>
      </c>
    </row>
    <row r="144" s="12" customFormat="1" ht="22.8" customHeight="1">
      <c r="A144" s="12"/>
      <c r="B144" s="158"/>
      <c r="C144" s="12"/>
      <c r="D144" s="159" t="s">
        <v>75</v>
      </c>
      <c r="E144" s="169" t="s">
        <v>1484</v>
      </c>
      <c r="F144" s="169" t="s">
        <v>1485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SUM(P145:P196)</f>
        <v>0</v>
      </c>
      <c r="Q144" s="164"/>
      <c r="R144" s="165">
        <f>SUM(R145:R196)</f>
        <v>0.062229999999999994</v>
      </c>
      <c r="S144" s="164"/>
      <c r="T144" s="166">
        <f>SUM(T145:T196)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86</v>
      </c>
      <c r="AT144" s="167" t="s">
        <v>75</v>
      </c>
      <c r="AU144" s="167" t="s">
        <v>84</v>
      </c>
      <c r="AY144" s="159" t="s">
        <v>149</v>
      </c>
      <c r="BK144" s="168">
        <f>SUM(BK145:BK196)</f>
        <v>0</v>
      </c>
    </row>
    <row r="145" s="2" customFormat="1" ht="16.5" customHeight="1">
      <c r="A145" s="38"/>
      <c r="B145" s="171"/>
      <c r="C145" s="172" t="s">
        <v>202</v>
      </c>
      <c r="D145" s="172" t="s">
        <v>152</v>
      </c>
      <c r="E145" s="173" t="s">
        <v>1486</v>
      </c>
      <c r="F145" s="174" t="s">
        <v>1487</v>
      </c>
      <c r="G145" s="175" t="s">
        <v>155</v>
      </c>
      <c r="H145" s="176">
        <v>2</v>
      </c>
      <c r="I145" s="177"/>
      <c r="J145" s="178">
        <f>ROUND(I145*H145,2)</f>
        <v>0</v>
      </c>
      <c r="K145" s="174" t="s">
        <v>156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280</v>
      </c>
      <c r="AT145" s="183" t="s">
        <v>152</v>
      </c>
      <c r="AU145" s="183" t="s">
        <v>86</v>
      </c>
      <c r="AY145" s="19" t="s">
        <v>149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280</v>
      </c>
      <c r="BM145" s="183" t="s">
        <v>1488</v>
      </c>
    </row>
    <row r="146" s="14" customFormat="1">
      <c r="A146" s="14"/>
      <c r="B146" s="193"/>
      <c r="C146" s="14"/>
      <c r="D146" s="186" t="s">
        <v>163</v>
      </c>
      <c r="E146" s="194" t="s">
        <v>1</v>
      </c>
      <c r="F146" s="195" t="s">
        <v>86</v>
      </c>
      <c r="G146" s="14"/>
      <c r="H146" s="196">
        <v>2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163</v>
      </c>
      <c r="AU146" s="194" t="s">
        <v>86</v>
      </c>
      <c r="AV146" s="14" t="s">
        <v>86</v>
      </c>
      <c r="AW146" s="14" t="s">
        <v>32</v>
      </c>
      <c r="AX146" s="14" t="s">
        <v>76</v>
      </c>
      <c r="AY146" s="194" t="s">
        <v>149</v>
      </c>
    </row>
    <row r="147" s="16" customFormat="1">
      <c r="A147" s="16"/>
      <c r="B147" s="209"/>
      <c r="C147" s="16"/>
      <c r="D147" s="186" t="s">
        <v>163</v>
      </c>
      <c r="E147" s="210" t="s">
        <v>1</v>
      </c>
      <c r="F147" s="211" t="s">
        <v>171</v>
      </c>
      <c r="G147" s="16"/>
      <c r="H147" s="212">
        <v>2</v>
      </c>
      <c r="I147" s="213"/>
      <c r="J147" s="16"/>
      <c r="K147" s="16"/>
      <c r="L147" s="209"/>
      <c r="M147" s="214"/>
      <c r="N147" s="215"/>
      <c r="O147" s="215"/>
      <c r="P147" s="215"/>
      <c r="Q147" s="215"/>
      <c r="R147" s="215"/>
      <c r="S147" s="215"/>
      <c r="T147" s="2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10" t="s">
        <v>163</v>
      </c>
      <c r="AU147" s="210" t="s">
        <v>86</v>
      </c>
      <c r="AV147" s="16" t="s">
        <v>157</v>
      </c>
      <c r="AW147" s="16" t="s">
        <v>32</v>
      </c>
      <c r="AX147" s="16" t="s">
        <v>84</v>
      </c>
      <c r="AY147" s="210" t="s">
        <v>149</v>
      </c>
    </row>
    <row r="148" s="2" customFormat="1" ht="16.5" customHeight="1">
      <c r="A148" s="38"/>
      <c r="B148" s="171"/>
      <c r="C148" s="172" t="s">
        <v>178</v>
      </c>
      <c r="D148" s="172" t="s">
        <v>152</v>
      </c>
      <c r="E148" s="173" t="s">
        <v>1489</v>
      </c>
      <c r="F148" s="174" t="s">
        <v>1490</v>
      </c>
      <c r="G148" s="175" t="s">
        <v>155</v>
      </c>
      <c r="H148" s="176">
        <v>9</v>
      </c>
      <c r="I148" s="177"/>
      <c r="J148" s="178">
        <f>ROUND(I148*H148,2)</f>
        <v>0</v>
      </c>
      <c r="K148" s="174" t="s">
        <v>156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280</v>
      </c>
      <c r="AT148" s="183" t="s">
        <v>152</v>
      </c>
      <c r="AU148" s="183" t="s">
        <v>86</v>
      </c>
      <c r="AY148" s="19" t="s">
        <v>149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280</v>
      </c>
      <c r="BM148" s="183" t="s">
        <v>1491</v>
      </c>
    </row>
    <row r="149" s="14" customFormat="1">
      <c r="A149" s="14"/>
      <c r="B149" s="193"/>
      <c r="C149" s="14"/>
      <c r="D149" s="186" t="s">
        <v>163</v>
      </c>
      <c r="E149" s="194" t="s">
        <v>1</v>
      </c>
      <c r="F149" s="195" t="s">
        <v>1476</v>
      </c>
      <c r="G149" s="14"/>
      <c r="H149" s="196">
        <v>9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163</v>
      </c>
      <c r="AU149" s="194" t="s">
        <v>86</v>
      </c>
      <c r="AV149" s="14" t="s">
        <v>86</v>
      </c>
      <c r="AW149" s="14" t="s">
        <v>32</v>
      </c>
      <c r="AX149" s="14" t="s">
        <v>76</v>
      </c>
      <c r="AY149" s="194" t="s">
        <v>149</v>
      </c>
    </row>
    <row r="150" s="15" customFormat="1">
      <c r="A150" s="15"/>
      <c r="B150" s="201"/>
      <c r="C150" s="15"/>
      <c r="D150" s="186" t="s">
        <v>163</v>
      </c>
      <c r="E150" s="202" t="s">
        <v>1</v>
      </c>
      <c r="F150" s="203" t="s">
        <v>170</v>
      </c>
      <c r="G150" s="15"/>
      <c r="H150" s="204">
        <v>9</v>
      </c>
      <c r="I150" s="205"/>
      <c r="J150" s="15"/>
      <c r="K150" s="15"/>
      <c r="L150" s="201"/>
      <c r="M150" s="206"/>
      <c r="N150" s="207"/>
      <c r="O150" s="207"/>
      <c r="P150" s="207"/>
      <c r="Q150" s="207"/>
      <c r="R150" s="207"/>
      <c r="S150" s="207"/>
      <c r="T150" s="2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2" t="s">
        <v>163</v>
      </c>
      <c r="AU150" s="202" t="s">
        <v>86</v>
      </c>
      <c r="AV150" s="15" t="s">
        <v>150</v>
      </c>
      <c r="AW150" s="15" t="s">
        <v>32</v>
      </c>
      <c r="AX150" s="15" t="s">
        <v>76</v>
      </c>
      <c r="AY150" s="202" t="s">
        <v>149</v>
      </c>
    </row>
    <row r="151" s="16" customFormat="1">
      <c r="A151" s="16"/>
      <c r="B151" s="209"/>
      <c r="C151" s="16"/>
      <c r="D151" s="186" t="s">
        <v>163</v>
      </c>
      <c r="E151" s="210" t="s">
        <v>1</v>
      </c>
      <c r="F151" s="211" t="s">
        <v>171</v>
      </c>
      <c r="G151" s="16"/>
      <c r="H151" s="212">
        <v>9</v>
      </c>
      <c r="I151" s="213"/>
      <c r="J151" s="16"/>
      <c r="K151" s="16"/>
      <c r="L151" s="209"/>
      <c r="M151" s="214"/>
      <c r="N151" s="215"/>
      <c r="O151" s="215"/>
      <c r="P151" s="215"/>
      <c r="Q151" s="215"/>
      <c r="R151" s="215"/>
      <c r="S151" s="215"/>
      <c r="T151" s="2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10" t="s">
        <v>163</v>
      </c>
      <c r="AU151" s="210" t="s">
        <v>86</v>
      </c>
      <c r="AV151" s="16" t="s">
        <v>157</v>
      </c>
      <c r="AW151" s="16" t="s">
        <v>32</v>
      </c>
      <c r="AX151" s="16" t="s">
        <v>84</v>
      </c>
      <c r="AY151" s="210" t="s">
        <v>149</v>
      </c>
    </row>
    <row r="152" s="2" customFormat="1" ht="16.5" customHeight="1">
      <c r="A152" s="38"/>
      <c r="B152" s="171"/>
      <c r="C152" s="172" t="s">
        <v>216</v>
      </c>
      <c r="D152" s="172" t="s">
        <v>152</v>
      </c>
      <c r="E152" s="173" t="s">
        <v>1492</v>
      </c>
      <c r="F152" s="174" t="s">
        <v>1493</v>
      </c>
      <c r="G152" s="175" t="s">
        <v>155</v>
      </c>
      <c r="H152" s="176">
        <v>3</v>
      </c>
      <c r="I152" s="177"/>
      <c r="J152" s="178">
        <f>ROUND(I152*H152,2)</f>
        <v>0</v>
      </c>
      <c r="K152" s="174" t="s">
        <v>156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0.0017899999999999999</v>
      </c>
      <c r="R152" s="181">
        <f>Q152*H152</f>
        <v>0.0053699999999999998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280</v>
      </c>
      <c r="AT152" s="183" t="s">
        <v>152</v>
      </c>
      <c r="AU152" s="183" t="s">
        <v>86</v>
      </c>
      <c r="AY152" s="19" t="s">
        <v>149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280</v>
      </c>
      <c r="BM152" s="183" t="s">
        <v>1494</v>
      </c>
    </row>
    <row r="153" s="14" customFormat="1">
      <c r="A153" s="14"/>
      <c r="B153" s="193"/>
      <c r="C153" s="14"/>
      <c r="D153" s="186" t="s">
        <v>163</v>
      </c>
      <c r="E153" s="194" t="s">
        <v>1</v>
      </c>
      <c r="F153" s="195" t="s">
        <v>150</v>
      </c>
      <c r="G153" s="14"/>
      <c r="H153" s="196">
        <v>3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163</v>
      </c>
      <c r="AU153" s="194" t="s">
        <v>86</v>
      </c>
      <c r="AV153" s="14" t="s">
        <v>86</v>
      </c>
      <c r="AW153" s="14" t="s">
        <v>32</v>
      </c>
      <c r="AX153" s="14" t="s">
        <v>76</v>
      </c>
      <c r="AY153" s="194" t="s">
        <v>149</v>
      </c>
    </row>
    <row r="154" s="16" customFormat="1">
      <c r="A154" s="16"/>
      <c r="B154" s="209"/>
      <c r="C154" s="16"/>
      <c r="D154" s="186" t="s">
        <v>163</v>
      </c>
      <c r="E154" s="210" t="s">
        <v>1</v>
      </c>
      <c r="F154" s="211" t="s">
        <v>171</v>
      </c>
      <c r="G154" s="16"/>
      <c r="H154" s="212">
        <v>3</v>
      </c>
      <c r="I154" s="213"/>
      <c r="J154" s="16"/>
      <c r="K154" s="16"/>
      <c r="L154" s="209"/>
      <c r="M154" s="214"/>
      <c r="N154" s="215"/>
      <c r="O154" s="215"/>
      <c r="P154" s="215"/>
      <c r="Q154" s="215"/>
      <c r="R154" s="215"/>
      <c r="S154" s="215"/>
      <c r="T154" s="2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10" t="s">
        <v>163</v>
      </c>
      <c r="AU154" s="210" t="s">
        <v>86</v>
      </c>
      <c r="AV154" s="16" t="s">
        <v>157</v>
      </c>
      <c r="AW154" s="16" t="s">
        <v>32</v>
      </c>
      <c r="AX154" s="16" t="s">
        <v>84</v>
      </c>
      <c r="AY154" s="210" t="s">
        <v>149</v>
      </c>
    </row>
    <row r="155" s="2" customFormat="1" ht="16.5" customHeight="1">
      <c r="A155" s="38"/>
      <c r="B155" s="171"/>
      <c r="C155" s="172" t="s">
        <v>224</v>
      </c>
      <c r="D155" s="172" t="s">
        <v>152</v>
      </c>
      <c r="E155" s="173" t="s">
        <v>1495</v>
      </c>
      <c r="F155" s="174" t="s">
        <v>1496</v>
      </c>
      <c r="G155" s="175" t="s">
        <v>155</v>
      </c>
      <c r="H155" s="176">
        <v>4</v>
      </c>
      <c r="I155" s="177"/>
      <c r="J155" s="178">
        <f>ROUND(I155*H155,2)</f>
        <v>0</v>
      </c>
      <c r="K155" s="174" t="s">
        <v>156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0.00051999999999999995</v>
      </c>
      <c r="R155" s="181">
        <f>Q155*H155</f>
        <v>0.0020799999999999998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280</v>
      </c>
      <c r="AT155" s="183" t="s">
        <v>152</v>
      </c>
      <c r="AU155" s="183" t="s">
        <v>86</v>
      </c>
      <c r="AY155" s="19" t="s">
        <v>149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280</v>
      </c>
      <c r="BM155" s="183" t="s">
        <v>1497</v>
      </c>
    </row>
    <row r="156" s="14" customFormat="1">
      <c r="A156" s="14"/>
      <c r="B156" s="193"/>
      <c r="C156" s="14"/>
      <c r="D156" s="186" t="s">
        <v>163</v>
      </c>
      <c r="E156" s="194" t="s">
        <v>1</v>
      </c>
      <c r="F156" s="195" t="s">
        <v>157</v>
      </c>
      <c r="G156" s="14"/>
      <c r="H156" s="196">
        <v>4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163</v>
      </c>
      <c r="AU156" s="194" t="s">
        <v>86</v>
      </c>
      <c r="AV156" s="14" t="s">
        <v>86</v>
      </c>
      <c r="AW156" s="14" t="s">
        <v>32</v>
      </c>
      <c r="AX156" s="14" t="s">
        <v>76</v>
      </c>
      <c r="AY156" s="194" t="s">
        <v>149</v>
      </c>
    </row>
    <row r="157" s="16" customFormat="1">
      <c r="A157" s="16"/>
      <c r="B157" s="209"/>
      <c r="C157" s="16"/>
      <c r="D157" s="186" t="s">
        <v>163</v>
      </c>
      <c r="E157" s="210" t="s">
        <v>1</v>
      </c>
      <c r="F157" s="211" t="s">
        <v>171</v>
      </c>
      <c r="G157" s="16"/>
      <c r="H157" s="212">
        <v>4</v>
      </c>
      <c r="I157" s="213"/>
      <c r="J157" s="16"/>
      <c r="K157" s="16"/>
      <c r="L157" s="209"/>
      <c r="M157" s="214"/>
      <c r="N157" s="215"/>
      <c r="O157" s="215"/>
      <c r="P157" s="215"/>
      <c r="Q157" s="215"/>
      <c r="R157" s="215"/>
      <c r="S157" s="215"/>
      <c r="T157" s="2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10" t="s">
        <v>163</v>
      </c>
      <c r="AU157" s="210" t="s">
        <v>86</v>
      </c>
      <c r="AV157" s="16" t="s">
        <v>157</v>
      </c>
      <c r="AW157" s="16" t="s">
        <v>32</v>
      </c>
      <c r="AX157" s="16" t="s">
        <v>84</v>
      </c>
      <c r="AY157" s="210" t="s">
        <v>149</v>
      </c>
    </row>
    <row r="158" s="2" customFormat="1" ht="16.5" customHeight="1">
      <c r="A158" s="38"/>
      <c r="B158" s="171"/>
      <c r="C158" s="172" t="s">
        <v>232</v>
      </c>
      <c r="D158" s="172" t="s">
        <v>152</v>
      </c>
      <c r="E158" s="173" t="s">
        <v>1498</v>
      </c>
      <c r="F158" s="174" t="s">
        <v>1499</v>
      </c>
      <c r="G158" s="175" t="s">
        <v>155</v>
      </c>
      <c r="H158" s="176">
        <v>3</v>
      </c>
      <c r="I158" s="177"/>
      <c r="J158" s="178">
        <f>ROUND(I158*H158,2)</f>
        <v>0</v>
      </c>
      <c r="K158" s="174" t="s">
        <v>156</v>
      </c>
      <c r="L158" s="39"/>
      <c r="M158" s="179" t="s">
        <v>1</v>
      </c>
      <c r="N158" s="180" t="s">
        <v>41</v>
      </c>
      <c r="O158" s="77"/>
      <c r="P158" s="181">
        <f>O158*H158</f>
        <v>0</v>
      </c>
      <c r="Q158" s="181">
        <v>0.001</v>
      </c>
      <c r="R158" s="181">
        <f>Q158*H158</f>
        <v>0.0030000000000000001</v>
      </c>
      <c r="S158" s="181">
        <v>0</v>
      </c>
      <c r="T158" s="18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3" t="s">
        <v>280</v>
      </c>
      <c r="AT158" s="183" t="s">
        <v>152</v>
      </c>
      <c r="AU158" s="183" t="s">
        <v>86</v>
      </c>
      <c r="AY158" s="19" t="s">
        <v>149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9" t="s">
        <v>84</v>
      </c>
      <c r="BK158" s="184">
        <f>ROUND(I158*H158,2)</f>
        <v>0</v>
      </c>
      <c r="BL158" s="19" t="s">
        <v>280</v>
      </c>
      <c r="BM158" s="183" t="s">
        <v>1500</v>
      </c>
    </row>
    <row r="159" s="14" customFormat="1">
      <c r="A159" s="14"/>
      <c r="B159" s="193"/>
      <c r="C159" s="14"/>
      <c r="D159" s="186" t="s">
        <v>163</v>
      </c>
      <c r="E159" s="194" t="s">
        <v>1</v>
      </c>
      <c r="F159" s="195" t="s">
        <v>150</v>
      </c>
      <c r="G159" s="14"/>
      <c r="H159" s="196">
        <v>3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163</v>
      </c>
      <c r="AU159" s="194" t="s">
        <v>86</v>
      </c>
      <c r="AV159" s="14" t="s">
        <v>86</v>
      </c>
      <c r="AW159" s="14" t="s">
        <v>32</v>
      </c>
      <c r="AX159" s="14" t="s">
        <v>76</v>
      </c>
      <c r="AY159" s="194" t="s">
        <v>149</v>
      </c>
    </row>
    <row r="160" s="16" customFormat="1">
      <c r="A160" s="16"/>
      <c r="B160" s="209"/>
      <c r="C160" s="16"/>
      <c r="D160" s="186" t="s">
        <v>163</v>
      </c>
      <c r="E160" s="210" t="s">
        <v>1</v>
      </c>
      <c r="F160" s="211" t="s">
        <v>171</v>
      </c>
      <c r="G160" s="16"/>
      <c r="H160" s="212">
        <v>3</v>
      </c>
      <c r="I160" s="213"/>
      <c r="J160" s="16"/>
      <c r="K160" s="16"/>
      <c r="L160" s="209"/>
      <c r="M160" s="214"/>
      <c r="N160" s="215"/>
      <c r="O160" s="215"/>
      <c r="P160" s="215"/>
      <c r="Q160" s="215"/>
      <c r="R160" s="215"/>
      <c r="S160" s="215"/>
      <c r="T160" s="2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10" t="s">
        <v>163</v>
      </c>
      <c r="AU160" s="210" t="s">
        <v>86</v>
      </c>
      <c r="AV160" s="16" t="s">
        <v>157</v>
      </c>
      <c r="AW160" s="16" t="s">
        <v>32</v>
      </c>
      <c r="AX160" s="16" t="s">
        <v>84</v>
      </c>
      <c r="AY160" s="210" t="s">
        <v>149</v>
      </c>
    </row>
    <row r="161" s="2" customFormat="1" ht="16.5" customHeight="1">
      <c r="A161" s="38"/>
      <c r="B161" s="171"/>
      <c r="C161" s="172" t="s">
        <v>239</v>
      </c>
      <c r="D161" s="172" t="s">
        <v>152</v>
      </c>
      <c r="E161" s="173" t="s">
        <v>1501</v>
      </c>
      <c r="F161" s="174" t="s">
        <v>1502</v>
      </c>
      <c r="G161" s="175" t="s">
        <v>227</v>
      </c>
      <c r="H161" s="176">
        <v>4</v>
      </c>
      <c r="I161" s="177"/>
      <c r="J161" s="178">
        <f>ROUND(I161*H161,2)</f>
        <v>0</v>
      </c>
      <c r="K161" s="174" t="s">
        <v>156</v>
      </c>
      <c r="L161" s="39"/>
      <c r="M161" s="179" t="s">
        <v>1</v>
      </c>
      <c r="N161" s="180" t="s">
        <v>41</v>
      </c>
      <c r="O161" s="77"/>
      <c r="P161" s="181">
        <f>O161*H161</f>
        <v>0</v>
      </c>
      <c r="Q161" s="181">
        <v>0.00059000000000000003</v>
      </c>
      <c r="R161" s="181">
        <f>Q161*H161</f>
        <v>0.0023600000000000001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280</v>
      </c>
      <c r="AT161" s="183" t="s">
        <v>152</v>
      </c>
      <c r="AU161" s="183" t="s">
        <v>86</v>
      </c>
      <c r="AY161" s="19" t="s">
        <v>149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280</v>
      </c>
      <c r="BM161" s="183" t="s">
        <v>1503</v>
      </c>
    </row>
    <row r="162" s="14" customFormat="1">
      <c r="A162" s="14"/>
      <c r="B162" s="193"/>
      <c r="C162" s="14"/>
      <c r="D162" s="186" t="s">
        <v>163</v>
      </c>
      <c r="E162" s="194" t="s">
        <v>1</v>
      </c>
      <c r="F162" s="195" t="s">
        <v>157</v>
      </c>
      <c r="G162" s="14"/>
      <c r="H162" s="196">
        <v>4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163</v>
      </c>
      <c r="AU162" s="194" t="s">
        <v>86</v>
      </c>
      <c r="AV162" s="14" t="s">
        <v>86</v>
      </c>
      <c r="AW162" s="14" t="s">
        <v>32</v>
      </c>
      <c r="AX162" s="14" t="s">
        <v>76</v>
      </c>
      <c r="AY162" s="194" t="s">
        <v>149</v>
      </c>
    </row>
    <row r="163" s="16" customFormat="1">
      <c r="A163" s="16"/>
      <c r="B163" s="209"/>
      <c r="C163" s="16"/>
      <c r="D163" s="186" t="s">
        <v>163</v>
      </c>
      <c r="E163" s="210" t="s">
        <v>1</v>
      </c>
      <c r="F163" s="211" t="s">
        <v>171</v>
      </c>
      <c r="G163" s="16"/>
      <c r="H163" s="212">
        <v>4</v>
      </c>
      <c r="I163" s="213"/>
      <c r="J163" s="16"/>
      <c r="K163" s="16"/>
      <c r="L163" s="209"/>
      <c r="M163" s="214"/>
      <c r="N163" s="215"/>
      <c r="O163" s="215"/>
      <c r="P163" s="215"/>
      <c r="Q163" s="215"/>
      <c r="R163" s="215"/>
      <c r="S163" s="215"/>
      <c r="T163" s="2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10" t="s">
        <v>163</v>
      </c>
      <c r="AU163" s="210" t="s">
        <v>86</v>
      </c>
      <c r="AV163" s="16" t="s">
        <v>157</v>
      </c>
      <c r="AW163" s="16" t="s">
        <v>32</v>
      </c>
      <c r="AX163" s="16" t="s">
        <v>84</v>
      </c>
      <c r="AY163" s="210" t="s">
        <v>149</v>
      </c>
    </row>
    <row r="164" s="2" customFormat="1" ht="16.5" customHeight="1">
      <c r="A164" s="38"/>
      <c r="B164" s="171"/>
      <c r="C164" s="172" t="s">
        <v>245</v>
      </c>
      <c r="D164" s="172" t="s">
        <v>152</v>
      </c>
      <c r="E164" s="173" t="s">
        <v>1504</v>
      </c>
      <c r="F164" s="174" t="s">
        <v>1505</v>
      </c>
      <c r="G164" s="175" t="s">
        <v>227</v>
      </c>
      <c r="H164" s="176">
        <v>15</v>
      </c>
      <c r="I164" s="177"/>
      <c r="J164" s="178">
        <f>ROUND(I164*H164,2)</f>
        <v>0</v>
      </c>
      <c r="K164" s="174" t="s">
        <v>156</v>
      </c>
      <c r="L164" s="39"/>
      <c r="M164" s="179" t="s">
        <v>1</v>
      </c>
      <c r="N164" s="180" t="s">
        <v>41</v>
      </c>
      <c r="O164" s="77"/>
      <c r="P164" s="181">
        <f>O164*H164</f>
        <v>0</v>
      </c>
      <c r="Q164" s="181">
        <v>0.0020100000000000001</v>
      </c>
      <c r="R164" s="181">
        <f>Q164*H164</f>
        <v>0.03015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280</v>
      </c>
      <c r="AT164" s="183" t="s">
        <v>152</v>
      </c>
      <c r="AU164" s="183" t="s">
        <v>86</v>
      </c>
      <c r="AY164" s="19" t="s">
        <v>149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280</v>
      </c>
      <c r="BM164" s="183" t="s">
        <v>1506</v>
      </c>
    </row>
    <row r="165" s="14" customFormat="1">
      <c r="A165" s="14"/>
      <c r="B165" s="193"/>
      <c r="C165" s="14"/>
      <c r="D165" s="186" t="s">
        <v>163</v>
      </c>
      <c r="E165" s="194" t="s">
        <v>1</v>
      </c>
      <c r="F165" s="195" t="s">
        <v>1472</v>
      </c>
      <c r="G165" s="14"/>
      <c r="H165" s="196">
        <v>15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163</v>
      </c>
      <c r="AU165" s="194" t="s">
        <v>86</v>
      </c>
      <c r="AV165" s="14" t="s">
        <v>86</v>
      </c>
      <c r="AW165" s="14" t="s">
        <v>32</v>
      </c>
      <c r="AX165" s="14" t="s">
        <v>76</v>
      </c>
      <c r="AY165" s="194" t="s">
        <v>149</v>
      </c>
    </row>
    <row r="166" s="16" customFormat="1">
      <c r="A166" s="16"/>
      <c r="B166" s="209"/>
      <c r="C166" s="16"/>
      <c r="D166" s="186" t="s">
        <v>163</v>
      </c>
      <c r="E166" s="210" t="s">
        <v>1</v>
      </c>
      <c r="F166" s="211" t="s">
        <v>171</v>
      </c>
      <c r="G166" s="16"/>
      <c r="H166" s="212">
        <v>15</v>
      </c>
      <c r="I166" s="213"/>
      <c r="J166" s="16"/>
      <c r="K166" s="16"/>
      <c r="L166" s="209"/>
      <c r="M166" s="214"/>
      <c r="N166" s="215"/>
      <c r="O166" s="215"/>
      <c r="P166" s="215"/>
      <c r="Q166" s="215"/>
      <c r="R166" s="215"/>
      <c r="S166" s="215"/>
      <c r="T166" s="2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10" t="s">
        <v>163</v>
      </c>
      <c r="AU166" s="210" t="s">
        <v>86</v>
      </c>
      <c r="AV166" s="16" t="s">
        <v>157</v>
      </c>
      <c r="AW166" s="16" t="s">
        <v>32</v>
      </c>
      <c r="AX166" s="16" t="s">
        <v>84</v>
      </c>
      <c r="AY166" s="210" t="s">
        <v>149</v>
      </c>
    </row>
    <row r="167" s="2" customFormat="1" ht="16.5" customHeight="1">
      <c r="A167" s="38"/>
      <c r="B167" s="171"/>
      <c r="C167" s="172" t="s">
        <v>251</v>
      </c>
      <c r="D167" s="172" t="s">
        <v>152</v>
      </c>
      <c r="E167" s="173" t="s">
        <v>1507</v>
      </c>
      <c r="F167" s="174" t="s">
        <v>1508</v>
      </c>
      <c r="G167" s="175" t="s">
        <v>227</v>
      </c>
      <c r="H167" s="176">
        <v>6</v>
      </c>
      <c r="I167" s="177"/>
      <c r="J167" s="178">
        <f>ROUND(I167*H167,2)</f>
        <v>0</v>
      </c>
      <c r="K167" s="174" t="s">
        <v>156</v>
      </c>
      <c r="L167" s="39"/>
      <c r="M167" s="179" t="s">
        <v>1</v>
      </c>
      <c r="N167" s="180" t="s">
        <v>41</v>
      </c>
      <c r="O167" s="77"/>
      <c r="P167" s="181">
        <f>O167*H167</f>
        <v>0</v>
      </c>
      <c r="Q167" s="181">
        <v>0.00040999999999999999</v>
      </c>
      <c r="R167" s="181">
        <f>Q167*H167</f>
        <v>0.0024599999999999999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280</v>
      </c>
      <c r="AT167" s="183" t="s">
        <v>152</v>
      </c>
      <c r="AU167" s="183" t="s">
        <v>86</v>
      </c>
      <c r="AY167" s="19" t="s">
        <v>149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280</v>
      </c>
      <c r="BM167" s="183" t="s">
        <v>1509</v>
      </c>
    </row>
    <row r="168" s="14" customFormat="1">
      <c r="A168" s="14"/>
      <c r="B168" s="193"/>
      <c r="C168" s="14"/>
      <c r="D168" s="186" t="s">
        <v>163</v>
      </c>
      <c r="E168" s="194" t="s">
        <v>1</v>
      </c>
      <c r="F168" s="195" t="s">
        <v>1510</v>
      </c>
      <c r="G168" s="14"/>
      <c r="H168" s="196">
        <v>6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163</v>
      </c>
      <c r="AU168" s="194" t="s">
        <v>86</v>
      </c>
      <c r="AV168" s="14" t="s">
        <v>86</v>
      </c>
      <c r="AW168" s="14" t="s">
        <v>32</v>
      </c>
      <c r="AX168" s="14" t="s">
        <v>76</v>
      </c>
      <c r="AY168" s="194" t="s">
        <v>149</v>
      </c>
    </row>
    <row r="169" s="16" customFormat="1">
      <c r="A169" s="16"/>
      <c r="B169" s="209"/>
      <c r="C169" s="16"/>
      <c r="D169" s="186" t="s">
        <v>163</v>
      </c>
      <c r="E169" s="210" t="s">
        <v>1</v>
      </c>
      <c r="F169" s="211" t="s">
        <v>171</v>
      </c>
      <c r="G169" s="16"/>
      <c r="H169" s="212">
        <v>6</v>
      </c>
      <c r="I169" s="213"/>
      <c r="J169" s="16"/>
      <c r="K169" s="16"/>
      <c r="L169" s="209"/>
      <c r="M169" s="214"/>
      <c r="N169" s="215"/>
      <c r="O169" s="215"/>
      <c r="P169" s="215"/>
      <c r="Q169" s="215"/>
      <c r="R169" s="215"/>
      <c r="S169" s="215"/>
      <c r="T169" s="2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10" t="s">
        <v>163</v>
      </c>
      <c r="AU169" s="210" t="s">
        <v>86</v>
      </c>
      <c r="AV169" s="16" t="s">
        <v>157</v>
      </c>
      <c r="AW169" s="16" t="s">
        <v>32</v>
      </c>
      <c r="AX169" s="16" t="s">
        <v>84</v>
      </c>
      <c r="AY169" s="210" t="s">
        <v>149</v>
      </c>
    </row>
    <row r="170" s="2" customFormat="1" ht="16.5" customHeight="1">
      <c r="A170" s="38"/>
      <c r="B170" s="171"/>
      <c r="C170" s="172" t="s">
        <v>257</v>
      </c>
      <c r="D170" s="172" t="s">
        <v>152</v>
      </c>
      <c r="E170" s="173" t="s">
        <v>1511</v>
      </c>
      <c r="F170" s="174" t="s">
        <v>1512</v>
      </c>
      <c r="G170" s="175" t="s">
        <v>227</v>
      </c>
      <c r="H170" s="176">
        <v>18</v>
      </c>
      <c r="I170" s="177"/>
      <c r="J170" s="178">
        <f>ROUND(I170*H170,2)</f>
        <v>0</v>
      </c>
      <c r="K170" s="174" t="s">
        <v>156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0.00048000000000000001</v>
      </c>
      <c r="R170" s="181">
        <f>Q170*H170</f>
        <v>0.0086400000000000001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280</v>
      </c>
      <c r="AT170" s="183" t="s">
        <v>152</v>
      </c>
      <c r="AU170" s="183" t="s">
        <v>86</v>
      </c>
      <c r="AY170" s="19" t="s">
        <v>149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280</v>
      </c>
      <c r="BM170" s="183" t="s">
        <v>1513</v>
      </c>
    </row>
    <row r="171" s="14" customFormat="1">
      <c r="A171" s="14"/>
      <c r="B171" s="193"/>
      <c r="C171" s="14"/>
      <c r="D171" s="186" t="s">
        <v>163</v>
      </c>
      <c r="E171" s="194" t="s">
        <v>1</v>
      </c>
      <c r="F171" s="195" t="s">
        <v>1514</v>
      </c>
      <c r="G171" s="14"/>
      <c r="H171" s="196">
        <v>18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163</v>
      </c>
      <c r="AU171" s="194" t="s">
        <v>86</v>
      </c>
      <c r="AV171" s="14" t="s">
        <v>86</v>
      </c>
      <c r="AW171" s="14" t="s">
        <v>32</v>
      </c>
      <c r="AX171" s="14" t="s">
        <v>76</v>
      </c>
      <c r="AY171" s="194" t="s">
        <v>149</v>
      </c>
    </row>
    <row r="172" s="16" customFormat="1">
      <c r="A172" s="16"/>
      <c r="B172" s="209"/>
      <c r="C172" s="16"/>
      <c r="D172" s="186" t="s">
        <v>163</v>
      </c>
      <c r="E172" s="210" t="s">
        <v>1</v>
      </c>
      <c r="F172" s="211" t="s">
        <v>171</v>
      </c>
      <c r="G172" s="16"/>
      <c r="H172" s="212">
        <v>18</v>
      </c>
      <c r="I172" s="213"/>
      <c r="J172" s="16"/>
      <c r="K172" s="16"/>
      <c r="L172" s="209"/>
      <c r="M172" s="214"/>
      <c r="N172" s="215"/>
      <c r="O172" s="215"/>
      <c r="P172" s="215"/>
      <c r="Q172" s="215"/>
      <c r="R172" s="215"/>
      <c r="S172" s="215"/>
      <c r="T172" s="2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10" t="s">
        <v>163</v>
      </c>
      <c r="AU172" s="210" t="s">
        <v>86</v>
      </c>
      <c r="AV172" s="16" t="s">
        <v>157</v>
      </c>
      <c r="AW172" s="16" t="s">
        <v>32</v>
      </c>
      <c r="AX172" s="16" t="s">
        <v>84</v>
      </c>
      <c r="AY172" s="210" t="s">
        <v>149</v>
      </c>
    </row>
    <row r="173" s="2" customFormat="1" ht="16.5" customHeight="1">
      <c r="A173" s="38"/>
      <c r="B173" s="171"/>
      <c r="C173" s="172" t="s">
        <v>8</v>
      </c>
      <c r="D173" s="172" t="s">
        <v>152</v>
      </c>
      <c r="E173" s="173" t="s">
        <v>1515</v>
      </c>
      <c r="F173" s="174" t="s">
        <v>1516</v>
      </c>
      <c r="G173" s="175" t="s">
        <v>227</v>
      </c>
      <c r="H173" s="176">
        <v>1</v>
      </c>
      <c r="I173" s="177"/>
      <c r="J173" s="178">
        <f>ROUND(I173*H173,2)</f>
        <v>0</v>
      </c>
      <c r="K173" s="174" t="s">
        <v>156</v>
      </c>
      <c r="L173" s="39"/>
      <c r="M173" s="179" t="s">
        <v>1</v>
      </c>
      <c r="N173" s="180" t="s">
        <v>41</v>
      </c>
      <c r="O173" s="77"/>
      <c r="P173" s="181">
        <f>O173*H173</f>
        <v>0</v>
      </c>
      <c r="Q173" s="181">
        <v>0.00071000000000000002</v>
      </c>
      <c r="R173" s="181">
        <f>Q173*H173</f>
        <v>0.00071000000000000002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280</v>
      </c>
      <c r="AT173" s="183" t="s">
        <v>152</v>
      </c>
      <c r="AU173" s="183" t="s">
        <v>86</v>
      </c>
      <c r="AY173" s="19" t="s">
        <v>149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280</v>
      </c>
      <c r="BM173" s="183" t="s">
        <v>1517</v>
      </c>
    </row>
    <row r="174" s="14" customFormat="1">
      <c r="A174" s="14"/>
      <c r="B174" s="193"/>
      <c r="C174" s="14"/>
      <c r="D174" s="186" t="s">
        <v>163</v>
      </c>
      <c r="E174" s="194" t="s">
        <v>1</v>
      </c>
      <c r="F174" s="195" t="s">
        <v>84</v>
      </c>
      <c r="G174" s="14"/>
      <c r="H174" s="196">
        <v>1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163</v>
      </c>
      <c r="AU174" s="194" t="s">
        <v>86</v>
      </c>
      <c r="AV174" s="14" t="s">
        <v>86</v>
      </c>
      <c r="AW174" s="14" t="s">
        <v>32</v>
      </c>
      <c r="AX174" s="14" t="s">
        <v>76</v>
      </c>
      <c r="AY174" s="194" t="s">
        <v>149</v>
      </c>
    </row>
    <row r="175" s="16" customFormat="1">
      <c r="A175" s="16"/>
      <c r="B175" s="209"/>
      <c r="C175" s="16"/>
      <c r="D175" s="186" t="s">
        <v>163</v>
      </c>
      <c r="E175" s="210" t="s">
        <v>1</v>
      </c>
      <c r="F175" s="211" t="s">
        <v>171</v>
      </c>
      <c r="G175" s="16"/>
      <c r="H175" s="212">
        <v>1</v>
      </c>
      <c r="I175" s="213"/>
      <c r="J175" s="16"/>
      <c r="K175" s="16"/>
      <c r="L175" s="209"/>
      <c r="M175" s="214"/>
      <c r="N175" s="215"/>
      <c r="O175" s="215"/>
      <c r="P175" s="215"/>
      <c r="Q175" s="215"/>
      <c r="R175" s="215"/>
      <c r="S175" s="215"/>
      <c r="T175" s="2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10" t="s">
        <v>163</v>
      </c>
      <c r="AU175" s="210" t="s">
        <v>86</v>
      </c>
      <c r="AV175" s="16" t="s">
        <v>157</v>
      </c>
      <c r="AW175" s="16" t="s">
        <v>32</v>
      </c>
      <c r="AX175" s="16" t="s">
        <v>84</v>
      </c>
      <c r="AY175" s="210" t="s">
        <v>149</v>
      </c>
    </row>
    <row r="176" s="2" customFormat="1" ht="16.5" customHeight="1">
      <c r="A176" s="38"/>
      <c r="B176" s="171"/>
      <c r="C176" s="172" t="s">
        <v>280</v>
      </c>
      <c r="D176" s="172" t="s">
        <v>152</v>
      </c>
      <c r="E176" s="173" t="s">
        <v>1518</v>
      </c>
      <c r="F176" s="174" t="s">
        <v>1519</v>
      </c>
      <c r="G176" s="175" t="s">
        <v>227</v>
      </c>
      <c r="H176" s="176">
        <v>3</v>
      </c>
      <c r="I176" s="177"/>
      <c r="J176" s="178">
        <f>ROUND(I176*H176,2)</f>
        <v>0</v>
      </c>
      <c r="K176" s="174" t="s">
        <v>156</v>
      </c>
      <c r="L176" s="39"/>
      <c r="M176" s="179" t="s">
        <v>1</v>
      </c>
      <c r="N176" s="180" t="s">
        <v>41</v>
      </c>
      <c r="O176" s="77"/>
      <c r="P176" s="181">
        <f>O176*H176</f>
        <v>0</v>
      </c>
      <c r="Q176" s="181">
        <v>0.0022399999999999998</v>
      </c>
      <c r="R176" s="181">
        <f>Q176*H176</f>
        <v>0.0067199999999999994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280</v>
      </c>
      <c r="AT176" s="183" t="s">
        <v>152</v>
      </c>
      <c r="AU176" s="183" t="s">
        <v>86</v>
      </c>
      <c r="AY176" s="19" t="s">
        <v>149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280</v>
      </c>
      <c r="BM176" s="183" t="s">
        <v>1520</v>
      </c>
    </row>
    <row r="177" s="14" customFormat="1">
      <c r="A177" s="14"/>
      <c r="B177" s="193"/>
      <c r="C177" s="14"/>
      <c r="D177" s="186" t="s">
        <v>163</v>
      </c>
      <c r="E177" s="194" t="s">
        <v>1</v>
      </c>
      <c r="F177" s="195" t="s">
        <v>150</v>
      </c>
      <c r="G177" s="14"/>
      <c r="H177" s="196">
        <v>3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163</v>
      </c>
      <c r="AU177" s="194" t="s">
        <v>86</v>
      </c>
      <c r="AV177" s="14" t="s">
        <v>86</v>
      </c>
      <c r="AW177" s="14" t="s">
        <v>32</v>
      </c>
      <c r="AX177" s="14" t="s">
        <v>76</v>
      </c>
      <c r="AY177" s="194" t="s">
        <v>149</v>
      </c>
    </row>
    <row r="178" s="16" customFormat="1">
      <c r="A178" s="16"/>
      <c r="B178" s="209"/>
      <c r="C178" s="16"/>
      <c r="D178" s="186" t="s">
        <v>163</v>
      </c>
      <c r="E178" s="210" t="s">
        <v>1</v>
      </c>
      <c r="F178" s="211" t="s">
        <v>171</v>
      </c>
      <c r="G178" s="16"/>
      <c r="H178" s="212">
        <v>3</v>
      </c>
      <c r="I178" s="213"/>
      <c r="J178" s="16"/>
      <c r="K178" s="16"/>
      <c r="L178" s="209"/>
      <c r="M178" s="214"/>
      <c r="N178" s="215"/>
      <c r="O178" s="215"/>
      <c r="P178" s="215"/>
      <c r="Q178" s="215"/>
      <c r="R178" s="215"/>
      <c r="S178" s="215"/>
      <c r="T178" s="2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10" t="s">
        <v>163</v>
      </c>
      <c r="AU178" s="210" t="s">
        <v>86</v>
      </c>
      <c r="AV178" s="16" t="s">
        <v>157</v>
      </c>
      <c r="AW178" s="16" t="s">
        <v>32</v>
      </c>
      <c r="AX178" s="16" t="s">
        <v>84</v>
      </c>
      <c r="AY178" s="210" t="s">
        <v>149</v>
      </c>
    </row>
    <row r="179" s="2" customFormat="1" ht="16.5" customHeight="1">
      <c r="A179" s="38"/>
      <c r="B179" s="171"/>
      <c r="C179" s="172" t="s">
        <v>285</v>
      </c>
      <c r="D179" s="172" t="s">
        <v>152</v>
      </c>
      <c r="E179" s="173" t="s">
        <v>1521</v>
      </c>
      <c r="F179" s="174" t="s">
        <v>1522</v>
      </c>
      <c r="G179" s="175" t="s">
        <v>155</v>
      </c>
      <c r="H179" s="176">
        <v>4</v>
      </c>
      <c r="I179" s="177"/>
      <c r="J179" s="178">
        <f>ROUND(I179*H179,2)</f>
        <v>0</v>
      </c>
      <c r="K179" s="174" t="s">
        <v>156</v>
      </c>
      <c r="L179" s="39"/>
      <c r="M179" s="179" t="s">
        <v>1</v>
      </c>
      <c r="N179" s="180" t="s">
        <v>41</v>
      </c>
      <c r="O179" s="77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3" t="s">
        <v>280</v>
      </c>
      <c r="AT179" s="183" t="s">
        <v>152</v>
      </c>
      <c r="AU179" s="183" t="s">
        <v>86</v>
      </c>
      <c r="AY179" s="19" t="s">
        <v>149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9" t="s">
        <v>84</v>
      </c>
      <c r="BK179" s="184">
        <f>ROUND(I179*H179,2)</f>
        <v>0</v>
      </c>
      <c r="BL179" s="19" t="s">
        <v>280</v>
      </c>
      <c r="BM179" s="183" t="s">
        <v>1523</v>
      </c>
    </row>
    <row r="180" s="14" customFormat="1">
      <c r="A180" s="14"/>
      <c r="B180" s="193"/>
      <c r="C180" s="14"/>
      <c r="D180" s="186" t="s">
        <v>163</v>
      </c>
      <c r="E180" s="194" t="s">
        <v>1</v>
      </c>
      <c r="F180" s="195" t="s">
        <v>157</v>
      </c>
      <c r="G180" s="14"/>
      <c r="H180" s="196">
        <v>4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163</v>
      </c>
      <c r="AU180" s="194" t="s">
        <v>86</v>
      </c>
      <c r="AV180" s="14" t="s">
        <v>86</v>
      </c>
      <c r="AW180" s="14" t="s">
        <v>32</v>
      </c>
      <c r="AX180" s="14" t="s">
        <v>76</v>
      </c>
      <c r="AY180" s="194" t="s">
        <v>149</v>
      </c>
    </row>
    <row r="181" s="16" customFormat="1">
      <c r="A181" s="16"/>
      <c r="B181" s="209"/>
      <c r="C181" s="16"/>
      <c r="D181" s="186" t="s">
        <v>163</v>
      </c>
      <c r="E181" s="210" t="s">
        <v>1</v>
      </c>
      <c r="F181" s="211" t="s">
        <v>171</v>
      </c>
      <c r="G181" s="16"/>
      <c r="H181" s="212">
        <v>4</v>
      </c>
      <c r="I181" s="213"/>
      <c r="J181" s="16"/>
      <c r="K181" s="16"/>
      <c r="L181" s="209"/>
      <c r="M181" s="214"/>
      <c r="N181" s="215"/>
      <c r="O181" s="215"/>
      <c r="P181" s="215"/>
      <c r="Q181" s="215"/>
      <c r="R181" s="215"/>
      <c r="S181" s="215"/>
      <c r="T181" s="2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10" t="s">
        <v>163</v>
      </c>
      <c r="AU181" s="210" t="s">
        <v>86</v>
      </c>
      <c r="AV181" s="16" t="s">
        <v>157</v>
      </c>
      <c r="AW181" s="16" t="s">
        <v>32</v>
      </c>
      <c r="AX181" s="16" t="s">
        <v>84</v>
      </c>
      <c r="AY181" s="210" t="s">
        <v>149</v>
      </c>
    </row>
    <row r="182" s="2" customFormat="1" ht="16.5" customHeight="1">
      <c r="A182" s="38"/>
      <c r="B182" s="171"/>
      <c r="C182" s="172" t="s">
        <v>291</v>
      </c>
      <c r="D182" s="172" t="s">
        <v>152</v>
      </c>
      <c r="E182" s="173" t="s">
        <v>1524</v>
      </c>
      <c r="F182" s="174" t="s">
        <v>1525</v>
      </c>
      <c r="G182" s="175" t="s">
        <v>155</v>
      </c>
      <c r="H182" s="176">
        <v>5</v>
      </c>
      <c r="I182" s="177"/>
      <c r="J182" s="178">
        <f>ROUND(I182*H182,2)</f>
        <v>0</v>
      </c>
      <c r="K182" s="174" t="s">
        <v>156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280</v>
      </c>
      <c r="AT182" s="183" t="s">
        <v>152</v>
      </c>
      <c r="AU182" s="183" t="s">
        <v>86</v>
      </c>
      <c r="AY182" s="19" t="s">
        <v>149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280</v>
      </c>
      <c r="BM182" s="183" t="s">
        <v>1526</v>
      </c>
    </row>
    <row r="183" s="14" customFormat="1">
      <c r="A183" s="14"/>
      <c r="B183" s="193"/>
      <c r="C183" s="14"/>
      <c r="D183" s="186" t="s">
        <v>163</v>
      </c>
      <c r="E183" s="194" t="s">
        <v>1</v>
      </c>
      <c r="F183" s="195" t="s">
        <v>189</v>
      </c>
      <c r="G183" s="14"/>
      <c r="H183" s="196">
        <v>5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163</v>
      </c>
      <c r="AU183" s="194" t="s">
        <v>86</v>
      </c>
      <c r="AV183" s="14" t="s">
        <v>86</v>
      </c>
      <c r="AW183" s="14" t="s">
        <v>32</v>
      </c>
      <c r="AX183" s="14" t="s">
        <v>76</v>
      </c>
      <c r="AY183" s="194" t="s">
        <v>149</v>
      </c>
    </row>
    <row r="184" s="16" customFormat="1">
      <c r="A184" s="16"/>
      <c r="B184" s="209"/>
      <c r="C184" s="16"/>
      <c r="D184" s="186" t="s">
        <v>163</v>
      </c>
      <c r="E184" s="210" t="s">
        <v>1</v>
      </c>
      <c r="F184" s="211" t="s">
        <v>171</v>
      </c>
      <c r="G184" s="16"/>
      <c r="H184" s="212">
        <v>5</v>
      </c>
      <c r="I184" s="213"/>
      <c r="J184" s="16"/>
      <c r="K184" s="16"/>
      <c r="L184" s="209"/>
      <c r="M184" s="214"/>
      <c r="N184" s="215"/>
      <c r="O184" s="215"/>
      <c r="P184" s="215"/>
      <c r="Q184" s="215"/>
      <c r="R184" s="215"/>
      <c r="S184" s="215"/>
      <c r="T184" s="2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10" t="s">
        <v>163</v>
      </c>
      <c r="AU184" s="210" t="s">
        <v>86</v>
      </c>
      <c r="AV184" s="16" t="s">
        <v>157</v>
      </c>
      <c r="AW184" s="16" t="s">
        <v>32</v>
      </c>
      <c r="AX184" s="16" t="s">
        <v>84</v>
      </c>
      <c r="AY184" s="210" t="s">
        <v>149</v>
      </c>
    </row>
    <row r="185" s="2" customFormat="1" ht="21.75" customHeight="1">
      <c r="A185" s="38"/>
      <c r="B185" s="171"/>
      <c r="C185" s="172" t="s">
        <v>296</v>
      </c>
      <c r="D185" s="172" t="s">
        <v>152</v>
      </c>
      <c r="E185" s="173" t="s">
        <v>1527</v>
      </c>
      <c r="F185" s="174" t="s">
        <v>1528</v>
      </c>
      <c r="G185" s="175" t="s">
        <v>155</v>
      </c>
      <c r="H185" s="176">
        <v>4</v>
      </c>
      <c r="I185" s="177"/>
      <c r="J185" s="178">
        <f>ROUND(I185*H185,2)</f>
        <v>0</v>
      </c>
      <c r="K185" s="174" t="s">
        <v>156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280</v>
      </c>
      <c r="AT185" s="183" t="s">
        <v>152</v>
      </c>
      <c r="AU185" s="183" t="s">
        <v>86</v>
      </c>
      <c r="AY185" s="19" t="s">
        <v>149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280</v>
      </c>
      <c r="BM185" s="183" t="s">
        <v>1529</v>
      </c>
    </row>
    <row r="186" s="14" customFormat="1">
      <c r="A186" s="14"/>
      <c r="B186" s="193"/>
      <c r="C186" s="14"/>
      <c r="D186" s="186" t="s">
        <v>163</v>
      </c>
      <c r="E186" s="194" t="s">
        <v>1</v>
      </c>
      <c r="F186" s="195" t="s">
        <v>157</v>
      </c>
      <c r="G186" s="14"/>
      <c r="H186" s="196">
        <v>4</v>
      </c>
      <c r="I186" s="197"/>
      <c r="J186" s="14"/>
      <c r="K186" s="14"/>
      <c r="L186" s="193"/>
      <c r="M186" s="198"/>
      <c r="N186" s="199"/>
      <c r="O186" s="199"/>
      <c r="P186" s="199"/>
      <c r="Q186" s="199"/>
      <c r="R186" s="199"/>
      <c r="S186" s="199"/>
      <c r="T186" s="20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4" t="s">
        <v>163</v>
      </c>
      <c r="AU186" s="194" t="s">
        <v>86</v>
      </c>
      <c r="AV186" s="14" t="s">
        <v>86</v>
      </c>
      <c r="AW186" s="14" t="s">
        <v>32</v>
      </c>
      <c r="AX186" s="14" t="s">
        <v>76</v>
      </c>
      <c r="AY186" s="194" t="s">
        <v>149</v>
      </c>
    </row>
    <row r="187" s="16" customFormat="1">
      <c r="A187" s="16"/>
      <c r="B187" s="209"/>
      <c r="C187" s="16"/>
      <c r="D187" s="186" t="s">
        <v>163</v>
      </c>
      <c r="E187" s="210" t="s">
        <v>1</v>
      </c>
      <c r="F187" s="211" t="s">
        <v>171</v>
      </c>
      <c r="G187" s="16"/>
      <c r="H187" s="212">
        <v>4</v>
      </c>
      <c r="I187" s="213"/>
      <c r="J187" s="16"/>
      <c r="K187" s="16"/>
      <c r="L187" s="209"/>
      <c r="M187" s="214"/>
      <c r="N187" s="215"/>
      <c r="O187" s="215"/>
      <c r="P187" s="215"/>
      <c r="Q187" s="215"/>
      <c r="R187" s="215"/>
      <c r="S187" s="215"/>
      <c r="T187" s="2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10" t="s">
        <v>163</v>
      </c>
      <c r="AU187" s="210" t="s">
        <v>86</v>
      </c>
      <c r="AV187" s="16" t="s">
        <v>157</v>
      </c>
      <c r="AW187" s="16" t="s">
        <v>32</v>
      </c>
      <c r="AX187" s="16" t="s">
        <v>84</v>
      </c>
      <c r="AY187" s="210" t="s">
        <v>149</v>
      </c>
    </row>
    <row r="188" s="2" customFormat="1" ht="24.15" customHeight="1">
      <c r="A188" s="38"/>
      <c r="B188" s="171"/>
      <c r="C188" s="172" t="s">
        <v>301</v>
      </c>
      <c r="D188" s="172" t="s">
        <v>152</v>
      </c>
      <c r="E188" s="173" t="s">
        <v>1530</v>
      </c>
      <c r="F188" s="174" t="s">
        <v>1531</v>
      </c>
      <c r="G188" s="175" t="s">
        <v>155</v>
      </c>
      <c r="H188" s="176">
        <v>2</v>
      </c>
      <c r="I188" s="177"/>
      <c r="J188" s="178">
        <f>ROUND(I188*H188,2)</f>
        <v>0</v>
      </c>
      <c r="K188" s="174" t="s">
        <v>156</v>
      </c>
      <c r="L188" s="39"/>
      <c r="M188" s="179" t="s">
        <v>1</v>
      </c>
      <c r="N188" s="180" t="s">
        <v>41</v>
      </c>
      <c r="O188" s="77"/>
      <c r="P188" s="181">
        <f>O188*H188</f>
        <v>0</v>
      </c>
      <c r="Q188" s="181">
        <v>0.00034000000000000002</v>
      </c>
      <c r="R188" s="181">
        <f>Q188*H188</f>
        <v>0.00068000000000000005</v>
      </c>
      <c r="S188" s="181">
        <v>0</v>
      </c>
      <c r="T188" s="18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3" t="s">
        <v>280</v>
      </c>
      <c r="AT188" s="183" t="s">
        <v>152</v>
      </c>
      <c r="AU188" s="183" t="s">
        <v>86</v>
      </c>
      <c r="AY188" s="19" t="s">
        <v>149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9" t="s">
        <v>84</v>
      </c>
      <c r="BK188" s="184">
        <f>ROUND(I188*H188,2)</f>
        <v>0</v>
      </c>
      <c r="BL188" s="19" t="s">
        <v>280</v>
      </c>
      <c r="BM188" s="183" t="s">
        <v>1532</v>
      </c>
    </row>
    <row r="189" s="14" customFormat="1">
      <c r="A189" s="14"/>
      <c r="B189" s="193"/>
      <c r="C189" s="14"/>
      <c r="D189" s="186" t="s">
        <v>163</v>
      </c>
      <c r="E189" s="194" t="s">
        <v>1</v>
      </c>
      <c r="F189" s="195" t="s">
        <v>86</v>
      </c>
      <c r="G189" s="14"/>
      <c r="H189" s="196">
        <v>2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163</v>
      </c>
      <c r="AU189" s="194" t="s">
        <v>86</v>
      </c>
      <c r="AV189" s="14" t="s">
        <v>86</v>
      </c>
      <c r="AW189" s="14" t="s">
        <v>32</v>
      </c>
      <c r="AX189" s="14" t="s">
        <v>76</v>
      </c>
      <c r="AY189" s="194" t="s">
        <v>149</v>
      </c>
    </row>
    <row r="190" s="16" customFormat="1">
      <c r="A190" s="16"/>
      <c r="B190" s="209"/>
      <c r="C190" s="16"/>
      <c r="D190" s="186" t="s">
        <v>163</v>
      </c>
      <c r="E190" s="210" t="s">
        <v>1</v>
      </c>
      <c r="F190" s="211" t="s">
        <v>171</v>
      </c>
      <c r="G190" s="16"/>
      <c r="H190" s="212">
        <v>2</v>
      </c>
      <c r="I190" s="213"/>
      <c r="J190" s="16"/>
      <c r="K190" s="16"/>
      <c r="L190" s="209"/>
      <c r="M190" s="214"/>
      <c r="N190" s="215"/>
      <c r="O190" s="215"/>
      <c r="P190" s="215"/>
      <c r="Q190" s="215"/>
      <c r="R190" s="215"/>
      <c r="S190" s="215"/>
      <c r="T190" s="2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10" t="s">
        <v>163</v>
      </c>
      <c r="AU190" s="210" t="s">
        <v>86</v>
      </c>
      <c r="AV190" s="16" t="s">
        <v>157</v>
      </c>
      <c r="AW190" s="16" t="s">
        <v>32</v>
      </c>
      <c r="AX190" s="16" t="s">
        <v>84</v>
      </c>
      <c r="AY190" s="210" t="s">
        <v>149</v>
      </c>
    </row>
    <row r="191" s="2" customFormat="1" ht="24.15" customHeight="1">
      <c r="A191" s="38"/>
      <c r="B191" s="171"/>
      <c r="C191" s="172" t="s">
        <v>7</v>
      </c>
      <c r="D191" s="172" t="s">
        <v>152</v>
      </c>
      <c r="E191" s="173" t="s">
        <v>1533</v>
      </c>
      <c r="F191" s="174" t="s">
        <v>1534</v>
      </c>
      <c r="G191" s="175" t="s">
        <v>155</v>
      </c>
      <c r="H191" s="176">
        <v>1</v>
      </c>
      <c r="I191" s="177"/>
      <c r="J191" s="178">
        <f>ROUND(I191*H191,2)</f>
        <v>0</v>
      </c>
      <c r="K191" s="174" t="s">
        <v>156</v>
      </c>
      <c r="L191" s="39"/>
      <c r="M191" s="179" t="s">
        <v>1</v>
      </c>
      <c r="N191" s="180" t="s">
        <v>41</v>
      </c>
      <c r="O191" s="77"/>
      <c r="P191" s="181">
        <f>O191*H191</f>
        <v>0</v>
      </c>
      <c r="Q191" s="181">
        <v>6.0000000000000002E-05</v>
      </c>
      <c r="R191" s="181">
        <f>Q191*H191</f>
        <v>6.0000000000000002E-05</v>
      </c>
      <c r="S191" s="181">
        <v>0</v>
      </c>
      <c r="T191" s="18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3" t="s">
        <v>280</v>
      </c>
      <c r="AT191" s="183" t="s">
        <v>152</v>
      </c>
      <c r="AU191" s="183" t="s">
        <v>86</v>
      </c>
      <c r="AY191" s="19" t="s">
        <v>149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9" t="s">
        <v>84</v>
      </c>
      <c r="BK191" s="184">
        <f>ROUND(I191*H191,2)</f>
        <v>0</v>
      </c>
      <c r="BL191" s="19" t="s">
        <v>280</v>
      </c>
      <c r="BM191" s="183" t="s">
        <v>1535</v>
      </c>
    </row>
    <row r="192" s="14" customFormat="1">
      <c r="A192" s="14"/>
      <c r="B192" s="193"/>
      <c r="C192" s="14"/>
      <c r="D192" s="186" t="s">
        <v>163</v>
      </c>
      <c r="E192" s="194" t="s">
        <v>1</v>
      </c>
      <c r="F192" s="195" t="s">
        <v>84</v>
      </c>
      <c r="G192" s="14"/>
      <c r="H192" s="196">
        <v>1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163</v>
      </c>
      <c r="AU192" s="194" t="s">
        <v>86</v>
      </c>
      <c r="AV192" s="14" t="s">
        <v>86</v>
      </c>
      <c r="AW192" s="14" t="s">
        <v>32</v>
      </c>
      <c r="AX192" s="14" t="s">
        <v>76</v>
      </c>
      <c r="AY192" s="194" t="s">
        <v>149</v>
      </c>
    </row>
    <row r="193" s="16" customFormat="1">
      <c r="A193" s="16"/>
      <c r="B193" s="209"/>
      <c r="C193" s="16"/>
      <c r="D193" s="186" t="s">
        <v>163</v>
      </c>
      <c r="E193" s="210" t="s">
        <v>1</v>
      </c>
      <c r="F193" s="211" t="s">
        <v>171</v>
      </c>
      <c r="G193" s="16"/>
      <c r="H193" s="212">
        <v>1</v>
      </c>
      <c r="I193" s="213"/>
      <c r="J193" s="16"/>
      <c r="K193" s="16"/>
      <c r="L193" s="209"/>
      <c r="M193" s="214"/>
      <c r="N193" s="215"/>
      <c r="O193" s="215"/>
      <c r="P193" s="215"/>
      <c r="Q193" s="215"/>
      <c r="R193" s="215"/>
      <c r="S193" s="215"/>
      <c r="T193" s="2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10" t="s">
        <v>163</v>
      </c>
      <c r="AU193" s="210" t="s">
        <v>86</v>
      </c>
      <c r="AV193" s="16" t="s">
        <v>157</v>
      </c>
      <c r="AW193" s="16" t="s">
        <v>32</v>
      </c>
      <c r="AX193" s="16" t="s">
        <v>84</v>
      </c>
      <c r="AY193" s="210" t="s">
        <v>149</v>
      </c>
    </row>
    <row r="194" s="2" customFormat="1" ht="21.75" customHeight="1">
      <c r="A194" s="38"/>
      <c r="B194" s="171"/>
      <c r="C194" s="172" t="s">
        <v>312</v>
      </c>
      <c r="D194" s="172" t="s">
        <v>152</v>
      </c>
      <c r="E194" s="173" t="s">
        <v>1536</v>
      </c>
      <c r="F194" s="174" t="s">
        <v>1537</v>
      </c>
      <c r="G194" s="175" t="s">
        <v>227</v>
      </c>
      <c r="H194" s="176">
        <v>47</v>
      </c>
      <c r="I194" s="177"/>
      <c r="J194" s="178">
        <f>ROUND(I194*H194,2)</f>
        <v>0</v>
      </c>
      <c r="K194" s="174" t="s">
        <v>156</v>
      </c>
      <c r="L194" s="39"/>
      <c r="M194" s="179" t="s">
        <v>1</v>
      </c>
      <c r="N194" s="180" t="s">
        <v>41</v>
      </c>
      <c r="O194" s="77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3" t="s">
        <v>280</v>
      </c>
      <c r="AT194" s="183" t="s">
        <v>152</v>
      </c>
      <c r="AU194" s="183" t="s">
        <v>86</v>
      </c>
      <c r="AY194" s="19" t="s">
        <v>149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9" t="s">
        <v>84</v>
      </c>
      <c r="BK194" s="184">
        <f>ROUND(I194*H194,2)</f>
        <v>0</v>
      </c>
      <c r="BL194" s="19" t="s">
        <v>280</v>
      </c>
      <c r="BM194" s="183" t="s">
        <v>1538</v>
      </c>
    </row>
    <row r="195" s="2" customFormat="1" ht="24.15" customHeight="1">
      <c r="A195" s="38"/>
      <c r="B195" s="171"/>
      <c r="C195" s="172" t="s">
        <v>317</v>
      </c>
      <c r="D195" s="172" t="s">
        <v>152</v>
      </c>
      <c r="E195" s="173" t="s">
        <v>1539</v>
      </c>
      <c r="F195" s="174" t="s">
        <v>1540</v>
      </c>
      <c r="G195" s="175" t="s">
        <v>192</v>
      </c>
      <c r="H195" s="176">
        <v>0.062</v>
      </c>
      <c r="I195" s="177"/>
      <c r="J195" s="178">
        <f>ROUND(I195*H195,2)</f>
        <v>0</v>
      </c>
      <c r="K195" s="174" t="s">
        <v>156</v>
      </c>
      <c r="L195" s="39"/>
      <c r="M195" s="179" t="s">
        <v>1</v>
      </c>
      <c r="N195" s="180" t="s">
        <v>41</v>
      </c>
      <c r="O195" s="77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3" t="s">
        <v>280</v>
      </c>
      <c r="AT195" s="183" t="s">
        <v>152</v>
      </c>
      <c r="AU195" s="183" t="s">
        <v>86</v>
      </c>
      <c r="AY195" s="19" t="s">
        <v>149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9" t="s">
        <v>84</v>
      </c>
      <c r="BK195" s="184">
        <f>ROUND(I195*H195,2)</f>
        <v>0</v>
      </c>
      <c r="BL195" s="19" t="s">
        <v>280</v>
      </c>
      <c r="BM195" s="183" t="s">
        <v>1541</v>
      </c>
    </row>
    <row r="196" s="2" customFormat="1" ht="24.15" customHeight="1">
      <c r="A196" s="38"/>
      <c r="B196" s="171"/>
      <c r="C196" s="172" t="s">
        <v>325</v>
      </c>
      <c r="D196" s="172" t="s">
        <v>152</v>
      </c>
      <c r="E196" s="173" t="s">
        <v>1542</v>
      </c>
      <c r="F196" s="174" t="s">
        <v>1543</v>
      </c>
      <c r="G196" s="175" t="s">
        <v>192</v>
      </c>
      <c r="H196" s="176">
        <v>0.062</v>
      </c>
      <c r="I196" s="177"/>
      <c r="J196" s="178">
        <f>ROUND(I196*H196,2)</f>
        <v>0</v>
      </c>
      <c r="K196" s="174" t="s">
        <v>156</v>
      </c>
      <c r="L196" s="39"/>
      <c r="M196" s="179" t="s">
        <v>1</v>
      </c>
      <c r="N196" s="180" t="s">
        <v>41</v>
      </c>
      <c r="O196" s="77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280</v>
      </c>
      <c r="AT196" s="183" t="s">
        <v>152</v>
      </c>
      <c r="AU196" s="183" t="s">
        <v>86</v>
      </c>
      <c r="AY196" s="19" t="s">
        <v>149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280</v>
      </c>
      <c r="BM196" s="183" t="s">
        <v>1544</v>
      </c>
    </row>
    <row r="197" s="12" customFormat="1" ht="22.8" customHeight="1">
      <c r="A197" s="12"/>
      <c r="B197" s="158"/>
      <c r="C197" s="12"/>
      <c r="D197" s="159" t="s">
        <v>75</v>
      </c>
      <c r="E197" s="169" t="s">
        <v>1545</v>
      </c>
      <c r="F197" s="169" t="s">
        <v>1546</v>
      </c>
      <c r="G197" s="12"/>
      <c r="H197" s="12"/>
      <c r="I197" s="161"/>
      <c r="J197" s="170">
        <f>BK197</f>
        <v>0</v>
      </c>
      <c r="K197" s="12"/>
      <c r="L197" s="158"/>
      <c r="M197" s="163"/>
      <c r="N197" s="164"/>
      <c r="O197" s="164"/>
      <c r="P197" s="165">
        <f>SUM(P198:P243)</f>
        <v>0</v>
      </c>
      <c r="Q197" s="164"/>
      <c r="R197" s="165">
        <f>SUM(R198:R243)</f>
        <v>0.077404000000000001</v>
      </c>
      <c r="S197" s="164"/>
      <c r="T197" s="166">
        <f>SUM(T198:T243)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9" t="s">
        <v>86</v>
      </c>
      <c r="AT197" s="167" t="s">
        <v>75</v>
      </c>
      <c r="AU197" s="167" t="s">
        <v>84</v>
      </c>
      <c r="AY197" s="159" t="s">
        <v>149</v>
      </c>
      <c r="BK197" s="168">
        <f>SUM(BK198:BK243)</f>
        <v>0</v>
      </c>
    </row>
    <row r="198" s="2" customFormat="1" ht="21.75" customHeight="1">
      <c r="A198" s="38"/>
      <c r="B198" s="171"/>
      <c r="C198" s="172" t="s">
        <v>329</v>
      </c>
      <c r="D198" s="172" t="s">
        <v>152</v>
      </c>
      <c r="E198" s="173" t="s">
        <v>1547</v>
      </c>
      <c r="F198" s="174" t="s">
        <v>1548</v>
      </c>
      <c r="G198" s="175" t="s">
        <v>155</v>
      </c>
      <c r="H198" s="176">
        <v>1</v>
      </c>
      <c r="I198" s="177"/>
      <c r="J198" s="178">
        <f>ROUND(I198*H198,2)</f>
        <v>0</v>
      </c>
      <c r="K198" s="174" t="s">
        <v>156</v>
      </c>
      <c r="L198" s="39"/>
      <c r="M198" s="179" t="s">
        <v>1</v>
      </c>
      <c r="N198" s="180" t="s">
        <v>41</v>
      </c>
      <c r="O198" s="77"/>
      <c r="P198" s="181">
        <f>O198*H198</f>
        <v>0</v>
      </c>
      <c r="Q198" s="181">
        <v>0.00042999999999999999</v>
      </c>
      <c r="R198" s="181">
        <f>Q198*H198</f>
        <v>0.00042999999999999999</v>
      </c>
      <c r="S198" s="181">
        <v>0</v>
      </c>
      <c r="T198" s="18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3" t="s">
        <v>280</v>
      </c>
      <c r="AT198" s="183" t="s">
        <v>152</v>
      </c>
      <c r="AU198" s="183" t="s">
        <v>86</v>
      </c>
      <c r="AY198" s="19" t="s">
        <v>149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84</v>
      </c>
      <c r="BK198" s="184">
        <f>ROUND(I198*H198,2)</f>
        <v>0</v>
      </c>
      <c r="BL198" s="19" t="s">
        <v>280</v>
      </c>
      <c r="BM198" s="183" t="s">
        <v>1549</v>
      </c>
    </row>
    <row r="199" s="13" customFormat="1">
      <c r="A199" s="13"/>
      <c r="B199" s="185"/>
      <c r="C199" s="13"/>
      <c r="D199" s="186" t="s">
        <v>163</v>
      </c>
      <c r="E199" s="187" t="s">
        <v>1</v>
      </c>
      <c r="F199" s="188" t="s">
        <v>1550</v>
      </c>
      <c r="G199" s="13"/>
      <c r="H199" s="187" t="s">
        <v>1</v>
      </c>
      <c r="I199" s="189"/>
      <c r="J199" s="13"/>
      <c r="K199" s="13"/>
      <c r="L199" s="185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163</v>
      </c>
      <c r="AU199" s="187" t="s">
        <v>86</v>
      </c>
      <c r="AV199" s="13" t="s">
        <v>84</v>
      </c>
      <c r="AW199" s="13" t="s">
        <v>32</v>
      </c>
      <c r="AX199" s="13" t="s">
        <v>76</v>
      </c>
      <c r="AY199" s="187" t="s">
        <v>149</v>
      </c>
    </row>
    <row r="200" s="14" customFormat="1">
      <c r="A200" s="14"/>
      <c r="B200" s="193"/>
      <c r="C200" s="14"/>
      <c r="D200" s="186" t="s">
        <v>163</v>
      </c>
      <c r="E200" s="194" t="s">
        <v>1</v>
      </c>
      <c r="F200" s="195" t="s">
        <v>84</v>
      </c>
      <c r="G200" s="14"/>
      <c r="H200" s="196">
        <v>1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163</v>
      </c>
      <c r="AU200" s="194" t="s">
        <v>86</v>
      </c>
      <c r="AV200" s="14" t="s">
        <v>86</v>
      </c>
      <c r="AW200" s="14" t="s">
        <v>32</v>
      </c>
      <c r="AX200" s="14" t="s">
        <v>76</v>
      </c>
      <c r="AY200" s="194" t="s">
        <v>149</v>
      </c>
    </row>
    <row r="201" s="16" customFormat="1">
      <c r="A201" s="16"/>
      <c r="B201" s="209"/>
      <c r="C201" s="16"/>
      <c r="D201" s="186" t="s">
        <v>163</v>
      </c>
      <c r="E201" s="210" t="s">
        <v>1</v>
      </c>
      <c r="F201" s="211" t="s">
        <v>171</v>
      </c>
      <c r="G201" s="16"/>
      <c r="H201" s="212">
        <v>1</v>
      </c>
      <c r="I201" s="213"/>
      <c r="J201" s="16"/>
      <c r="K201" s="16"/>
      <c r="L201" s="209"/>
      <c r="M201" s="214"/>
      <c r="N201" s="215"/>
      <c r="O201" s="215"/>
      <c r="P201" s="215"/>
      <c r="Q201" s="215"/>
      <c r="R201" s="215"/>
      <c r="S201" s="215"/>
      <c r="T201" s="2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10" t="s">
        <v>163</v>
      </c>
      <c r="AU201" s="210" t="s">
        <v>86</v>
      </c>
      <c r="AV201" s="16" t="s">
        <v>157</v>
      </c>
      <c r="AW201" s="16" t="s">
        <v>32</v>
      </c>
      <c r="AX201" s="16" t="s">
        <v>84</v>
      </c>
      <c r="AY201" s="210" t="s">
        <v>149</v>
      </c>
    </row>
    <row r="202" s="2" customFormat="1" ht="21.75" customHeight="1">
      <c r="A202" s="38"/>
      <c r="B202" s="171"/>
      <c r="C202" s="172" t="s">
        <v>336</v>
      </c>
      <c r="D202" s="172" t="s">
        <v>152</v>
      </c>
      <c r="E202" s="173" t="s">
        <v>1551</v>
      </c>
      <c r="F202" s="174" t="s">
        <v>1552</v>
      </c>
      <c r="G202" s="175" t="s">
        <v>155</v>
      </c>
      <c r="H202" s="176">
        <v>1</v>
      </c>
      <c r="I202" s="177"/>
      <c r="J202" s="178">
        <f>ROUND(I202*H202,2)</f>
        <v>0</v>
      </c>
      <c r="K202" s="174" t="s">
        <v>156</v>
      </c>
      <c r="L202" s="39"/>
      <c r="M202" s="179" t="s">
        <v>1</v>
      </c>
      <c r="N202" s="180" t="s">
        <v>41</v>
      </c>
      <c r="O202" s="77"/>
      <c r="P202" s="181">
        <f>O202*H202</f>
        <v>0</v>
      </c>
      <c r="Q202" s="181">
        <v>0.0011999999999999999</v>
      </c>
      <c r="R202" s="181">
        <f>Q202*H202</f>
        <v>0.0011999999999999999</v>
      </c>
      <c r="S202" s="181">
        <v>0</v>
      </c>
      <c r="T202" s="18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3" t="s">
        <v>280</v>
      </c>
      <c r="AT202" s="183" t="s">
        <v>152</v>
      </c>
      <c r="AU202" s="183" t="s">
        <v>86</v>
      </c>
      <c r="AY202" s="19" t="s">
        <v>149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9" t="s">
        <v>84</v>
      </c>
      <c r="BK202" s="184">
        <f>ROUND(I202*H202,2)</f>
        <v>0</v>
      </c>
      <c r="BL202" s="19" t="s">
        <v>280</v>
      </c>
      <c r="BM202" s="183" t="s">
        <v>1553</v>
      </c>
    </row>
    <row r="203" s="13" customFormat="1">
      <c r="A203" s="13"/>
      <c r="B203" s="185"/>
      <c r="C203" s="13"/>
      <c r="D203" s="186" t="s">
        <v>163</v>
      </c>
      <c r="E203" s="187" t="s">
        <v>1</v>
      </c>
      <c r="F203" s="188" t="s">
        <v>1550</v>
      </c>
      <c r="G203" s="13"/>
      <c r="H203" s="187" t="s">
        <v>1</v>
      </c>
      <c r="I203" s="189"/>
      <c r="J203" s="13"/>
      <c r="K203" s="13"/>
      <c r="L203" s="185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163</v>
      </c>
      <c r="AU203" s="187" t="s">
        <v>86</v>
      </c>
      <c r="AV203" s="13" t="s">
        <v>84</v>
      </c>
      <c r="AW203" s="13" t="s">
        <v>32</v>
      </c>
      <c r="AX203" s="13" t="s">
        <v>76</v>
      </c>
      <c r="AY203" s="187" t="s">
        <v>149</v>
      </c>
    </row>
    <row r="204" s="14" customFormat="1">
      <c r="A204" s="14"/>
      <c r="B204" s="193"/>
      <c r="C204" s="14"/>
      <c r="D204" s="186" t="s">
        <v>163</v>
      </c>
      <c r="E204" s="194" t="s">
        <v>1</v>
      </c>
      <c r="F204" s="195" t="s">
        <v>84</v>
      </c>
      <c r="G204" s="14"/>
      <c r="H204" s="196">
        <v>1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163</v>
      </c>
      <c r="AU204" s="194" t="s">
        <v>86</v>
      </c>
      <c r="AV204" s="14" t="s">
        <v>86</v>
      </c>
      <c r="AW204" s="14" t="s">
        <v>32</v>
      </c>
      <c r="AX204" s="14" t="s">
        <v>76</v>
      </c>
      <c r="AY204" s="194" t="s">
        <v>149</v>
      </c>
    </row>
    <row r="205" s="16" customFormat="1">
      <c r="A205" s="16"/>
      <c r="B205" s="209"/>
      <c r="C205" s="16"/>
      <c r="D205" s="186" t="s">
        <v>163</v>
      </c>
      <c r="E205" s="210" t="s">
        <v>1</v>
      </c>
      <c r="F205" s="211" t="s">
        <v>171</v>
      </c>
      <c r="G205" s="16"/>
      <c r="H205" s="212">
        <v>1</v>
      </c>
      <c r="I205" s="213"/>
      <c r="J205" s="16"/>
      <c r="K205" s="16"/>
      <c r="L205" s="209"/>
      <c r="M205" s="214"/>
      <c r="N205" s="215"/>
      <c r="O205" s="215"/>
      <c r="P205" s="215"/>
      <c r="Q205" s="215"/>
      <c r="R205" s="215"/>
      <c r="S205" s="215"/>
      <c r="T205" s="2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10" t="s">
        <v>163</v>
      </c>
      <c r="AU205" s="210" t="s">
        <v>86</v>
      </c>
      <c r="AV205" s="16" t="s">
        <v>157</v>
      </c>
      <c r="AW205" s="16" t="s">
        <v>32</v>
      </c>
      <c r="AX205" s="16" t="s">
        <v>84</v>
      </c>
      <c r="AY205" s="210" t="s">
        <v>149</v>
      </c>
    </row>
    <row r="206" s="2" customFormat="1" ht="24.15" customHeight="1">
      <c r="A206" s="38"/>
      <c r="B206" s="171"/>
      <c r="C206" s="172" t="s">
        <v>340</v>
      </c>
      <c r="D206" s="172" t="s">
        <v>152</v>
      </c>
      <c r="E206" s="173" t="s">
        <v>1554</v>
      </c>
      <c r="F206" s="174" t="s">
        <v>1555</v>
      </c>
      <c r="G206" s="175" t="s">
        <v>227</v>
      </c>
      <c r="H206" s="176">
        <v>66.299999999999997</v>
      </c>
      <c r="I206" s="177"/>
      <c r="J206" s="178">
        <f>ROUND(I206*H206,2)</f>
        <v>0</v>
      </c>
      <c r="K206" s="174" t="s">
        <v>156</v>
      </c>
      <c r="L206" s="39"/>
      <c r="M206" s="179" t="s">
        <v>1</v>
      </c>
      <c r="N206" s="180" t="s">
        <v>41</v>
      </c>
      <c r="O206" s="77"/>
      <c r="P206" s="181">
        <f>O206*H206</f>
        <v>0</v>
      </c>
      <c r="Q206" s="181">
        <v>0.00072999999999999996</v>
      </c>
      <c r="R206" s="181">
        <f>Q206*H206</f>
        <v>0.048398999999999998</v>
      </c>
      <c r="S206" s="181">
        <v>0</v>
      </c>
      <c r="T206" s="18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3" t="s">
        <v>280</v>
      </c>
      <c r="AT206" s="183" t="s">
        <v>152</v>
      </c>
      <c r="AU206" s="183" t="s">
        <v>86</v>
      </c>
      <c r="AY206" s="19" t="s">
        <v>149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9" t="s">
        <v>84</v>
      </c>
      <c r="BK206" s="184">
        <f>ROUND(I206*H206,2)</f>
        <v>0</v>
      </c>
      <c r="BL206" s="19" t="s">
        <v>280</v>
      </c>
      <c r="BM206" s="183" t="s">
        <v>1556</v>
      </c>
    </row>
    <row r="207" s="13" customFormat="1">
      <c r="A207" s="13"/>
      <c r="B207" s="185"/>
      <c r="C207" s="13"/>
      <c r="D207" s="186" t="s">
        <v>163</v>
      </c>
      <c r="E207" s="187" t="s">
        <v>1</v>
      </c>
      <c r="F207" s="188" t="s">
        <v>1557</v>
      </c>
      <c r="G207" s="13"/>
      <c r="H207" s="187" t="s">
        <v>1</v>
      </c>
      <c r="I207" s="189"/>
      <c r="J207" s="13"/>
      <c r="K207" s="13"/>
      <c r="L207" s="185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163</v>
      </c>
      <c r="AU207" s="187" t="s">
        <v>86</v>
      </c>
      <c r="AV207" s="13" t="s">
        <v>84</v>
      </c>
      <c r="AW207" s="13" t="s">
        <v>32</v>
      </c>
      <c r="AX207" s="13" t="s">
        <v>76</v>
      </c>
      <c r="AY207" s="187" t="s">
        <v>149</v>
      </c>
    </row>
    <row r="208" s="13" customFormat="1">
      <c r="A208" s="13"/>
      <c r="B208" s="185"/>
      <c r="C208" s="13"/>
      <c r="D208" s="186" t="s">
        <v>163</v>
      </c>
      <c r="E208" s="187" t="s">
        <v>1</v>
      </c>
      <c r="F208" s="188" t="s">
        <v>1558</v>
      </c>
      <c r="G208" s="13"/>
      <c r="H208" s="187" t="s">
        <v>1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163</v>
      </c>
      <c r="AU208" s="187" t="s">
        <v>86</v>
      </c>
      <c r="AV208" s="13" t="s">
        <v>84</v>
      </c>
      <c r="AW208" s="13" t="s">
        <v>32</v>
      </c>
      <c r="AX208" s="13" t="s">
        <v>76</v>
      </c>
      <c r="AY208" s="187" t="s">
        <v>149</v>
      </c>
    </row>
    <row r="209" s="14" customFormat="1">
      <c r="A209" s="14"/>
      <c r="B209" s="193"/>
      <c r="C209" s="14"/>
      <c r="D209" s="186" t="s">
        <v>163</v>
      </c>
      <c r="E209" s="194" t="s">
        <v>1</v>
      </c>
      <c r="F209" s="195" t="s">
        <v>1559</v>
      </c>
      <c r="G209" s="14"/>
      <c r="H209" s="196">
        <v>16.649999999999999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163</v>
      </c>
      <c r="AU209" s="194" t="s">
        <v>86</v>
      </c>
      <c r="AV209" s="14" t="s">
        <v>86</v>
      </c>
      <c r="AW209" s="14" t="s">
        <v>32</v>
      </c>
      <c r="AX209" s="14" t="s">
        <v>76</v>
      </c>
      <c r="AY209" s="194" t="s">
        <v>149</v>
      </c>
    </row>
    <row r="210" s="13" customFormat="1">
      <c r="A210" s="13"/>
      <c r="B210" s="185"/>
      <c r="C210" s="13"/>
      <c r="D210" s="186" t="s">
        <v>163</v>
      </c>
      <c r="E210" s="187" t="s">
        <v>1</v>
      </c>
      <c r="F210" s="188" t="s">
        <v>1560</v>
      </c>
      <c r="G210" s="13"/>
      <c r="H210" s="187" t="s">
        <v>1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163</v>
      </c>
      <c r="AU210" s="187" t="s">
        <v>86</v>
      </c>
      <c r="AV210" s="13" t="s">
        <v>84</v>
      </c>
      <c r="AW210" s="13" t="s">
        <v>32</v>
      </c>
      <c r="AX210" s="13" t="s">
        <v>76</v>
      </c>
      <c r="AY210" s="187" t="s">
        <v>149</v>
      </c>
    </row>
    <row r="211" s="14" customFormat="1">
      <c r="A211" s="14"/>
      <c r="B211" s="193"/>
      <c r="C211" s="14"/>
      <c r="D211" s="186" t="s">
        <v>163</v>
      </c>
      <c r="E211" s="194" t="s">
        <v>1</v>
      </c>
      <c r="F211" s="195" t="s">
        <v>1561</v>
      </c>
      <c r="G211" s="14"/>
      <c r="H211" s="196">
        <v>2.5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163</v>
      </c>
      <c r="AU211" s="194" t="s">
        <v>86</v>
      </c>
      <c r="AV211" s="14" t="s">
        <v>86</v>
      </c>
      <c r="AW211" s="14" t="s">
        <v>32</v>
      </c>
      <c r="AX211" s="14" t="s">
        <v>76</v>
      </c>
      <c r="AY211" s="194" t="s">
        <v>149</v>
      </c>
    </row>
    <row r="212" s="13" customFormat="1">
      <c r="A212" s="13"/>
      <c r="B212" s="185"/>
      <c r="C212" s="13"/>
      <c r="D212" s="186" t="s">
        <v>163</v>
      </c>
      <c r="E212" s="187" t="s">
        <v>1</v>
      </c>
      <c r="F212" s="188" t="s">
        <v>1562</v>
      </c>
      <c r="G212" s="13"/>
      <c r="H212" s="187" t="s">
        <v>1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163</v>
      </c>
      <c r="AU212" s="187" t="s">
        <v>86</v>
      </c>
      <c r="AV212" s="13" t="s">
        <v>84</v>
      </c>
      <c r="AW212" s="13" t="s">
        <v>32</v>
      </c>
      <c r="AX212" s="13" t="s">
        <v>76</v>
      </c>
      <c r="AY212" s="187" t="s">
        <v>149</v>
      </c>
    </row>
    <row r="213" s="14" customFormat="1">
      <c r="A213" s="14"/>
      <c r="B213" s="193"/>
      <c r="C213" s="14"/>
      <c r="D213" s="186" t="s">
        <v>163</v>
      </c>
      <c r="E213" s="194" t="s">
        <v>1</v>
      </c>
      <c r="F213" s="195" t="s">
        <v>1563</v>
      </c>
      <c r="G213" s="14"/>
      <c r="H213" s="196">
        <v>14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163</v>
      </c>
      <c r="AU213" s="194" t="s">
        <v>86</v>
      </c>
      <c r="AV213" s="14" t="s">
        <v>86</v>
      </c>
      <c r="AW213" s="14" t="s">
        <v>32</v>
      </c>
      <c r="AX213" s="14" t="s">
        <v>76</v>
      </c>
      <c r="AY213" s="194" t="s">
        <v>149</v>
      </c>
    </row>
    <row r="214" s="15" customFormat="1">
      <c r="A214" s="15"/>
      <c r="B214" s="201"/>
      <c r="C214" s="15"/>
      <c r="D214" s="186" t="s">
        <v>163</v>
      </c>
      <c r="E214" s="202" t="s">
        <v>1</v>
      </c>
      <c r="F214" s="203" t="s">
        <v>170</v>
      </c>
      <c r="G214" s="15"/>
      <c r="H214" s="204">
        <v>33.149999999999999</v>
      </c>
      <c r="I214" s="205"/>
      <c r="J214" s="15"/>
      <c r="K214" s="15"/>
      <c r="L214" s="201"/>
      <c r="M214" s="206"/>
      <c r="N214" s="207"/>
      <c r="O214" s="207"/>
      <c r="P214" s="207"/>
      <c r="Q214" s="207"/>
      <c r="R214" s="207"/>
      <c r="S214" s="207"/>
      <c r="T214" s="20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2" t="s">
        <v>163</v>
      </c>
      <c r="AU214" s="202" t="s">
        <v>86</v>
      </c>
      <c r="AV214" s="15" t="s">
        <v>150</v>
      </c>
      <c r="AW214" s="15" t="s">
        <v>32</v>
      </c>
      <c r="AX214" s="15" t="s">
        <v>76</v>
      </c>
      <c r="AY214" s="202" t="s">
        <v>149</v>
      </c>
    </row>
    <row r="215" s="13" customFormat="1">
      <c r="A215" s="13"/>
      <c r="B215" s="185"/>
      <c r="C215" s="13"/>
      <c r="D215" s="186" t="s">
        <v>163</v>
      </c>
      <c r="E215" s="187" t="s">
        <v>1</v>
      </c>
      <c r="F215" s="188" t="s">
        <v>1564</v>
      </c>
      <c r="G215" s="13"/>
      <c r="H215" s="187" t="s">
        <v>1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163</v>
      </c>
      <c r="AU215" s="187" t="s">
        <v>86</v>
      </c>
      <c r="AV215" s="13" t="s">
        <v>84</v>
      </c>
      <c r="AW215" s="13" t="s">
        <v>32</v>
      </c>
      <c r="AX215" s="13" t="s">
        <v>76</v>
      </c>
      <c r="AY215" s="187" t="s">
        <v>149</v>
      </c>
    </row>
    <row r="216" s="13" customFormat="1">
      <c r="A216" s="13"/>
      <c r="B216" s="185"/>
      <c r="C216" s="13"/>
      <c r="D216" s="186" t="s">
        <v>163</v>
      </c>
      <c r="E216" s="187" t="s">
        <v>1</v>
      </c>
      <c r="F216" s="188" t="s">
        <v>1558</v>
      </c>
      <c r="G216" s="13"/>
      <c r="H216" s="187" t="s">
        <v>1</v>
      </c>
      <c r="I216" s="189"/>
      <c r="J216" s="13"/>
      <c r="K216" s="13"/>
      <c r="L216" s="185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163</v>
      </c>
      <c r="AU216" s="187" t="s">
        <v>86</v>
      </c>
      <c r="AV216" s="13" t="s">
        <v>84</v>
      </c>
      <c r="AW216" s="13" t="s">
        <v>32</v>
      </c>
      <c r="AX216" s="13" t="s">
        <v>76</v>
      </c>
      <c r="AY216" s="187" t="s">
        <v>149</v>
      </c>
    </row>
    <row r="217" s="14" customFormat="1">
      <c r="A217" s="14"/>
      <c r="B217" s="193"/>
      <c r="C217" s="14"/>
      <c r="D217" s="186" t="s">
        <v>163</v>
      </c>
      <c r="E217" s="194" t="s">
        <v>1</v>
      </c>
      <c r="F217" s="195" t="s">
        <v>1559</v>
      </c>
      <c r="G217" s="14"/>
      <c r="H217" s="196">
        <v>16.649999999999999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163</v>
      </c>
      <c r="AU217" s="194" t="s">
        <v>86</v>
      </c>
      <c r="AV217" s="14" t="s">
        <v>86</v>
      </c>
      <c r="AW217" s="14" t="s">
        <v>32</v>
      </c>
      <c r="AX217" s="14" t="s">
        <v>76</v>
      </c>
      <c r="AY217" s="194" t="s">
        <v>149</v>
      </c>
    </row>
    <row r="218" s="13" customFormat="1">
      <c r="A218" s="13"/>
      <c r="B218" s="185"/>
      <c r="C218" s="13"/>
      <c r="D218" s="186" t="s">
        <v>163</v>
      </c>
      <c r="E218" s="187" t="s">
        <v>1</v>
      </c>
      <c r="F218" s="188" t="s">
        <v>1560</v>
      </c>
      <c r="G218" s="13"/>
      <c r="H218" s="187" t="s">
        <v>1</v>
      </c>
      <c r="I218" s="189"/>
      <c r="J218" s="13"/>
      <c r="K218" s="13"/>
      <c r="L218" s="185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163</v>
      </c>
      <c r="AU218" s="187" t="s">
        <v>86</v>
      </c>
      <c r="AV218" s="13" t="s">
        <v>84</v>
      </c>
      <c r="AW218" s="13" t="s">
        <v>32</v>
      </c>
      <c r="AX218" s="13" t="s">
        <v>76</v>
      </c>
      <c r="AY218" s="187" t="s">
        <v>149</v>
      </c>
    </row>
    <row r="219" s="14" customFormat="1">
      <c r="A219" s="14"/>
      <c r="B219" s="193"/>
      <c r="C219" s="14"/>
      <c r="D219" s="186" t="s">
        <v>163</v>
      </c>
      <c r="E219" s="194" t="s">
        <v>1</v>
      </c>
      <c r="F219" s="195" t="s">
        <v>1561</v>
      </c>
      <c r="G219" s="14"/>
      <c r="H219" s="196">
        <v>2.5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163</v>
      </c>
      <c r="AU219" s="194" t="s">
        <v>86</v>
      </c>
      <c r="AV219" s="14" t="s">
        <v>86</v>
      </c>
      <c r="AW219" s="14" t="s">
        <v>32</v>
      </c>
      <c r="AX219" s="14" t="s">
        <v>76</v>
      </c>
      <c r="AY219" s="194" t="s">
        <v>149</v>
      </c>
    </row>
    <row r="220" s="13" customFormat="1">
      <c r="A220" s="13"/>
      <c r="B220" s="185"/>
      <c r="C220" s="13"/>
      <c r="D220" s="186" t="s">
        <v>163</v>
      </c>
      <c r="E220" s="187" t="s">
        <v>1</v>
      </c>
      <c r="F220" s="188" t="s">
        <v>1562</v>
      </c>
      <c r="G220" s="13"/>
      <c r="H220" s="187" t="s">
        <v>1</v>
      </c>
      <c r="I220" s="189"/>
      <c r="J220" s="13"/>
      <c r="K220" s="13"/>
      <c r="L220" s="185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7" t="s">
        <v>163</v>
      </c>
      <c r="AU220" s="187" t="s">
        <v>86</v>
      </c>
      <c r="AV220" s="13" t="s">
        <v>84</v>
      </c>
      <c r="AW220" s="13" t="s">
        <v>32</v>
      </c>
      <c r="AX220" s="13" t="s">
        <v>76</v>
      </c>
      <c r="AY220" s="187" t="s">
        <v>149</v>
      </c>
    </row>
    <row r="221" s="14" customFormat="1">
      <c r="A221" s="14"/>
      <c r="B221" s="193"/>
      <c r="C221" s="14"/>
      <c r="D221" s="186" t="s">
        <v>163</v>
      </c>
      <c r="E221" s="194" t="s">
        <v>1</v>
      </c>
      <c r="F221" s="195" t="s">
        <v>1563</v>
      </c>
      <c r="G221" s="14"/>
      <c r="H221" s="196">
        <v>14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163</v>
      </c>
      <c r="AU221" s="194" t="s">
        <v>86</v>
      </c>
      <c r="AV221" s="14" t="s">
        <v>86</v>
      </c>
      <c r="AW221" s="14" t="s">
        <v>32</v>
      </c>
      <c r="AX221" s="14" t="s">
        <v>76</v>
      </c>
      <c r="AY221" s="194" t="s">
        <v>149</v>
      </c>
    </row>
    <row r="222" s="15" customFormat="1">
      <c r="A222" s="15"/>
      <c r="B222" s="201"/>
      <c r="C222" s="15"/>
      <c r="D222" s="186" t="s">
        <v>163</v>
      </c>
      <c r="E222" s="202" t="s">
        <v>1</v>
      </c>
      <c r="F222" s="203" t="s">
        <v>170</v>
      </c>
      <c r="G222" s="15"/>
      <c r="H222" s="204">
        <v>33.149999999999999</v>
      </c>
      <c r="I222" s="205"/>
      <c r="J222" s="15"/>
      <c r="K222" s="15"/>
      <c r="L222" s="201"/>
      <c r="M222" s="206"/>
      <c r="N222" s="207"/>
      <c r="O222" s="207"/>
      <c r="P222" s="207"/>
      <c r="Q222" s="207"/>
      <c r="R222" s="207"/>
      <c r="S222" s="207"/>
      <c r="T222" s="20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02" t="s">
        <v>163</v>
      </c>
      <c r="AU222" s="202" t="s">
        <v>86</v>
      </c>
      <c r="AV222" s="15" t="s">
        <v>150</v>
      </c>
      <c r="AW222" s="15" t="s">
        <v>32</v>
      </c>
      <c r="AX222" s="15" t="s">
        <v>76</v>
      </c>
      <c r="AY222" s="202" t="s">
        <v>149</v>
      </c>
    </row>
    <row r="223" s="16" customFormat="1">
      <c r="A223" s="16"/>
      <c r="B223" s="209"/>
      <c r="C223" s="16"/>
      <c r="D223" s="186" t="s">
        <v>163</v>
      </c>
      <c r="E223" s="210" t="s">
        <v>1</v>
      </c>
      <c r="F223" s="211" t="s">
        <v>171</v>
      </c>
      <c r="G223" s="16"/>
      <c r="H223" s="212">
        <v>66.299999999999997</v>
      </c>
      <c r="I223" s="213"/>
      <c r="J223" s="16"/>
      <c r="K223" s="16"/>
      <c r="L223" s="209"/>
      <c r="M223" s="214"/>
      <c r="N223" s="215"/>
      <c r="O223" s="215"/>
      <c r="P223" s="215"/>
      <c r="Q223" s="215"/>
      <c r="R223" s="215"/>
      <c r="S223" s="215"/>
      <c r="T223" s="2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10" t="s">
        <v>163</v>
      </c>
      <c r="AU223" s="210" t="s">
        <v>86</v>
      </c>
      <c r="AV223" s="16" t="s">
        <v>157</v>
      </c>
      <c r="AW223" s="16" t="s">
        <v>32</v>
      </c>
      <c r="AX223" s="16" t="s">
        <v>84</v>
      </c>
      <c r="AY223" s="210" t="s">
        <v>149</v>
      </c>
    </row>
    <row r="224" s="2" customFormat="1" ht="24.15" customHeight="1">
      <c r="A224" s="38"/>
      <c r="B224" s="171"/>
      <c r="C224" s="172" t="s">
        <v>347</v>
      </c>
      <c r="D224" s="172" t="s">
        <v>152</v>
      </c>
      <c r="E224" s="173" t="s">
        <v>1565</v>
      </c>
      <c r="F224" s="174" t="s">
        <v>1566</v>
      </c>
      <c r="G224" s="175" t="s">
        <v>227</v>
      </c>
      <c r="H224" s="176">
        <v>5</v>
      </c>
      <c r="I224" s="177"/>
      <c r="J224" s="178">
        <f>ROUND(I224*H224,2)</f>
        <v>0</v>
      </c>
      <c r="K224" s="174" t="s">
        <v>156</v>
      </c>
      <c r="L224" s="39"/>
      <c r="M224" s="179" t="s">
        <v>1</v>
      </c>
      <c r="N224" s="180" t="s">
        <v>41</v>
      </c>
      <c r="O224" s="77"/>
      <c r="P224" s="181">
        <f>O224*H224</f>
        <v>0</v>
      </c>
      <c r="Q224" s="181">
        <v>0.00097999999999999997</v>
      </c>
      <c r="R224" s="181">
        <f>Q224*H224</f>
        <v>0.0048999999999999998</v>
      </c>
      <c r="S224" s="181">
        <v>0</v>
      </c>
      <c r="T224" s="18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3" t="s">
        <v>280</v>
      </c>
      <c r="AT224" s="183" t="s">
        <v>152</v>
      </c>
      <c r="AU224" s="183" t="s">
        <v>86</v>
      </c>
      <c r="AY224" s="19" t="s">
        <v>149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9" t="s">
        <v>84</v>
      </c>
      <c r="BK224" s="184">
        <f>ROUND(I224*H224,2)</f>
        <v>0</v>
      </c>
      <c r="BL224" s="19" t="s">
        <v>280</v>
      </c>
      <c r="BM224" s="183" t="s">
        <v>1567</v>
      </c>
    </row>
    <row r="225" s="14" customFormat="1">
      <c r="A225" s="14"/>
      <c r="B225" s="193"/>
      <c r="C225" s="14"/>
      <c r="D225" s="186" t="s">
        <v>163</v>
      </c>
      <c r="E225" s="194" t="s">
        <v>1</v>
      </c>
      <c r="F225" s="195" t="s">
        <v>189</v>
      </c>
      <c r="G225" s="14"/>
      <c r="H225" s="196">
        <v>5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163</v>
      </c>
      <c r="AU225" s="194" t="s">
        <v>86</v>
      </c>
      <c r="AV225" s="14" t="s">
        <v>86</v>
      </c>
      <c r="AW225" s="14" t="s">
        <v>32</v>
      </c>
      <c r="AX225" s="14" t="s">
        <v>76</v>
      </c>
      <c r="AY225" s="194" t="s">
        <v>149</v>
      </c>
    </row>
    <row r="226" s="16" customFormat="1">
      <c r="A226" s="16"/>
      <c r="B226" s="209"/>
      <c r="C226" s="16"/>
      <c r="D226" s="186" t="s">
        <v>163</v>
      </c>
      <c r="E226" s="210" t="s">
        <v>1</v>
      </c>
      <c r="F226" s="211" t="s">
        <v>171</v>
      </c>
      <c r="G226" s="16"/>
      <c r="H226" s="212">
        <v>5</v>
      </c>
      <c r="I226" s="213"/>
      <c r="J226" s="16"/>
      <c r="K226" s="16"/>
      <c r="L226" s="209"/>
      <c r="M226" s="214"/>
      <c r="N226" s="215"/>
      <c r="O226" s="215"/>
      <c r="P226" s="215"/>
      <c r="Q226" s="215"/>
      <c r="R226" s="215"/>
      <c r="S226" s="215"/>
      <c r="T226" s="2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10" t="s">
        <v>163</v>
      </c>
      <c r="AU226" s="210" t="s">
        <v>86</v>
      </c>
      <c r="AV226" s="16" t="s">
        <v>157</v>
      </c>
      <c r="AW226" s="16" t="s">
        <v>32</v>
      </c>
      <c r="AX226" s="16" t="s">
        <v>84</v>
      </c>
      <c r="AY226" s="210" t="s">
        <v>149</v>
      </c>
    </row>
    <row r="227" s="2" customFormat="1" ht="37.8" customHeight="1">
      <c r="A227" s="38"/>
      <c r="B227" s="171"/>
      <c r="C227" s="172" t="s">
        <v>353</v>
      </c>
      <c r="D227" s="172" t="s">
        <v>152</v>
      </c>
      <c r="E227" s="173" t="s">
        <v>1568</v>
      </c>
      <c r="F227" s="174" t="s">
        <v>1569</v>
      </c>
      <c r="G227" s="175" t="s">
        <v>227</v>
      </c>
      <c r="H227" s="176">
        <v>66.299999999999997</v>
      </c>
      <c r="I227" s="177"/>
      <c r="J227" s="178">
        <f>ROUND(I227*H227,2)</f>
        <v>0</v>
      </c>
      <c r="K227" s="174" t="s">
        <v>156</v>
      </c>
      <c r="L227" s="39"/>
      <c r="M227" s="179" t="s">
        <v>1</v>
      </c>
      <c r="N227" s="180" t="s">
        <v>41</v>
      </c>
      <c r="O227" s="77"/>
      <c r="P227" s="181">
        <f>O227*H227</f>
        <v>0</v>
      </c>
      <c r="Q227" s="181">
        <v>5.0000000000000002E-05</v>
      </c>
      <c r="R227" s="181">
        <f>Q227*H227</f>
        <v>0.0033149999999999998</v>
      </c>
      <c r="S227" s="181">
        <v>0</v>
      </c>
      <c r="T227" s="18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3" t="s">
        <v>280</v>
      </c>
      <c r="AT227" s="183" t="s">
        <v>152</v>
      </c>
      <c r="AU227" s="183" t="s">
        <v>86</v>
      </c>
      <c r="AY227" s="19" t="s">
        <v>149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9" t="s">
        <v>84</v>
      </c>
      <c r="BK227" s="184">
        <f>ROUND(I227*H227,2)</f>
        <v>0</v>
      </c>
      <c r="BL227" s="19" t="s">
        <v>280</v>
      </c>
      <c r="BM227" s="183" t="s">
        <v>1570</v>
      </c>
    </row>
    <row r="228" s="2" customFormat="1" ht="37.8" customHeight="1">
      <c r="A228" s="38"/>
      <c r="B228" s="171"/>
      <c r="C228" s="172" t="s">
        <v>359</v>
      </c>
      <c r="D228" s="172" t="s">
        <v>152</v>
      </c>
      <c r="E228" s="173" t="s">
        <v>1571</v>
      </c>
      <c r="F228" s="174" t="s">
        <v>1572</v>
      </c>
      <c r="G228" s="175" t="s">
        <v>227</v>
      </c>
      <c r="H228" s="176">
        <v>5</v>
      </c>
      <c r="I228" s="177"/>
      <c r="J228" s="178">
        <f>ROUND(I228*H228,2)</f>
        <v>0</v>
      </c>
      <c r="K228" s="174" t="s">
        <v>156</v>
      </c>
      <c r="L228" s="39"/>
      <c r="M228" s="179" t="s">
        <v>1</v>
      </c>
      <c r="N228" s="180" t="s">
        <v>41</v>
      </c>
      <c r="O228" s="77"/>
      <c r="P228" s="181">
        <f>O228*H228</f>
        <v>0</v>
      </c>
      <c r="Q228" s="181">
        <v>6.9999999999999994E-05</v>
      </c>
      <c r="R228" s="181">
        <f>Q228*H228</f>
        <v>0.00034999999999999994</v>
      </c>
      <c r="S228" s="181">
        <v>0</v>
      </c>
      <c r="T228" s="18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3" t="s">
        <v>280</v>
      </c>
      <c r="AT228" s="183" t="s">
        <v>152</v>
      </c>
      <c r="AU228" s="183" t="s">
        <v>86</v>
      </c>
      <c r="AY228" s="19" t="s">
        <v>149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9" t="s">
        <v>84</v>
      </c>
      <c r="BK228" s="184">
        <f>ROUND(I228*H228,2)</f>
        <v>0</v>
      </c>
      <c r="BL228" s="19" t="s">
        <v>280</v>
      </c>
      <c r="BM228" s="183" t="s">
        <v>1573</v>
      </c>
    </row>
    <row r="229" s="2" customFormat="1" ht="16.5" customHeight="1">
      <c r="A229" s="38"/>
      <c r="B229" s="171"/>
      <c r="C229" s="172" t="s">
        <v>365</v>
      </c>
      <c r="D229" s="172" t="s">
        <v>152</v>
      </c>
      <c r="E229" s="173" t="s">
        <v>1574</v>
      </c>
      <c r="F229" s="174" t="s">
        <v>1575</v>
      </c>
      <c r="G229" s="175" t="s">
        <v>155</v>
      </c>
      <c r="H229" s="176">
        <v>17</v>
      </c>
      <c r="I229" s="177"/>
      <c r="J229" s="178">
        <f>ROUND(I229*H229,2)</f>
        <v>0</v>
      </c>
      <c r="K229" s="174" t="s">
        <v>156</v>
      </c>
      <c r="L229" s="39"/>
      <c r="M229" s="179" t="s">
        <v>1</v>
      </c>
      <c r="N229" s="180" t="s">
        <v>41</v>
      </c>
      <c r="O229" s="77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280</v>
      </c>
      <c r="AT229" s="183" t="s">
        <v>152</v>
      </c>
      <c r="AU229" s="183" t="s">
        <v>86</v>
      </c>
      <c r="AY229" s="19" t="s">
        <v>149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84</v>
      </c>
      <c r="BK229" s="184">
        <f>ROUND(I229*H229,2)</f>
        <v>0</v>
      </c>
      <c r="BL229" s="19" t="s">
        <v>280</v>
      </c>
      <c r="BM229" s="183" t="s">
        <v>1576</v>
      </c>
    </row>
    <row r="230" s="14" customFormat="1">
      <c r="A230" s="14"/>
      <c r="B230" s="193"/>
      <c r="C230" s="14"/>
      <c r="D230" s="186" t="s">
        <v>163</v>
      </c>
      <c r="E230" s="194" t="s">
        <v>1</v>
      </c>
      <c r="F230" s="195" t="s">
        <v>285</v>
      </c>
      <c r="G230" s="14"/>
      <c r="H230" s="196">
        <v>17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163</v>
      </c>
      <c r="AU230" s="194" t="s">
        <v>86</v>
      </c>
      <c r="AV230" s="14" t="s">
        <v>86</v>
      </c>
      <c r="AW230" s="14" t="s">
        <v>32</v>
      </c>
      <c r="AX230" s="14" t="s">
        <v>76</v>
      </c>
      <c r="AY230" s="194" t="s">
        <v>149</v>
      </c>
    </row>
    <row r="231" s="15" customFormat="1">
      <c r="A231" s="15"/>
      <c r="B231" s="201"/>
      <c r="C231" s="15"/>
      <c r="D231" s="186" t="s">
        <v>163</v>
      </c>
      <c r="E231" s="202" t="s">
        <v>1</v>
      </c>
      <c r="F231" s="203" t="s">
        <v>170</v>
      </c>
      <c r="G231" s="15"/>
      <c r="H231" s="204">
        <v>17</v>
      </c>
      <c r="I231" s="205"/>
      <c r="J231" s="15"/>
      <c r="K231" s="15"/>
      <c r="L231" s="201"/>
      <c r="M231" s="206"/>
      <c r="N231" s="207"/>
      <c r="O231" s="207"/>
      <c r="P231" s="207"/>
      <c r="Q231" s="207"/>
      <c r="R231" s="207"/>
      <c r="S231" s="207"/>
      <c r="T231" s="20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2" t="s">
        <v>163</v>
      </c>
      <c r="AU231" s="202" t="s">
        <v>86</v>
      </c>
      <c r="AV231" s="15" t="s">
        <v>150</v>
      </c>
      <c r="AW231" s="15" t="s">
        <v>32</v>
      </c>
      <c r="AX231" s="15" t="s">
        <v>76</v>
      </c>
      <c r="AY231" s="202" t="s">
        <v>149</v>
      </c>
    </row>
    <row r="232" s="16" customFormat="1">
      <c r="A232" s="16"/>
      <c r="B232" s="209"/>
      <c r="C232" s="16"/>
      <c r="D232" s="186" t="s">
        <v>163</v>
      </c>
      <c r="E232" s="210" t="s">
        <v>1</v>
      </c>
      <c r="F232" s="211" t="s">
        <v>171</v>
      </c>
      <c r="G232" s="16"/>
      <c r="H232" s="212">
        <v>17</v>
      </c>
      <c r="I232" s="213"/>
      <c r="J232" s="16"/>
      <c r="K232" s="16"/>
      <c r="L232" s="209"/>
      <c r="M232" s="214"/>
      <c r="N232" s="215"/>
      <c r="O232" s="215"/>
      <c r="P232" s="215"/>
      <c r="Q232" s="215"/>
      <c r="R232" s="215"/>
      <c r="S232" s="215"/>
      <c r="T232" s="2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10" t="s">
        <v>163</v>
      </c>
      <c r="AU232" s="210" t="s">
        <v>86</v>
      </c>
      <c r="AV232" s="16" t="s">
        <v>157</v>
      </c>
      <c r="AW232" s="16" t="s">
        <v>32</v>
      </c>
      <c r="AX232" s="16" t="s">
        <v>84</v>
      </c>
      <c r="AY232" s="210" t="s">
        <v>149</v>
      </c>
    </row>
    <row r="233" s="2" customFormat="1" ht="21.75" customHeight="1">
      <c r="A233" s="38"/>
      <c r="B233" s="171"/>
      <c r="C233" s="172" t="s">
        <v>382</v>
      </c>
      <c r="D233" s="172" t="s">
        <v>152</v>
      </c>
      <c r="E233" s="173" t="s">
        <v>1577</v>
      </c>
      <c r="F233" s="174" t="s">
        <v>1578</v>
      </c>
      <c r="G233" s="175" t="s">
        <v>155</v>
      </c>
      <c r="H233" s="176">
        <v>17</v>
      </c>
      <c r="I233" s="177"/>
      <c r="J233" s="178">
        <f>ROUND(I233*H233,2)</f>
        <v>0</v>
      </c>
      <c r="K233" s="174" t="s">
        <v>156</v>
      </c>
      <c r="L233" s="39"/>
      <c r="M233" s="179" t="s">
        <v>1</v>
      </c>
      <c r="N233" s="180" t="s">
        <v>41</v>
      </c>
      <c r="O233" s="77"/>
      <c r="P233" s="181">
        <f>O233*H233</f>
        <v>0</v>
      </c>
      <c r="Q233" s="181">
        <v>0.00017000000000000001</v>
      </c>
      <c r="R233" s="181">
        <f>Q233*H233</f>
        <v>0.0028900000000000002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280</v>
      </c>
      <c r="AT233" s="183" t="s">
        <v>152</v>
      </c>
      <c r="AU233" s="183" t="s">
        <v>86</v>
      </c>
      <c r="AY233" s="19" t="s">
        <v>149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280</v>
      </c>
      <c r="BM233" s="183" t="s">
        <v>1579</v>
      </c>
    </row>
    <row r="234" s="14" customFormat="1">
      <c r="A234" s="14"/>
      <c r="B234" s="193"/>
      <c r="C234" s="14"/>
      <c r="D234" s="186" t="s">
        <v>163</v>
      </c>
      <c r="E234" s="194" t="s">
        <v>1</v>
      </c>
      <c r="F234" s="195" t="s">
        <v>285</v>
      </c>
      <c r="G234" s="14"/>
      <c r="H234" s="196">
        <v>17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163</v>
      </c>
      <c r="AU234" s="194" t="s">
        <v>86</v>
      </c>
      <c r="AV234" s="14" t="s">
        <v>86</v>
      </c>
      <c r="AW234" s="14" t="s">
        <v>32</v>
      </c>
      <c r="AX234" s="14" t="s">
        <v>76</v>
      </c>
      <c r="AY234" s="194" t="s">
        <v>149</v>
      </c>
    </row>
    <row r="235" s="15" customFormat="1">
      <c r="A235" s="15"/>
      <c r="B235" s="201"/>
      <c r="C235" s="15"/>
      <c r="D235" s="186" t="s">
        <v>163</v>
      </c>
      <c r="E235" s="202" t="s">
        <v>1</v>
      </c>
      <c r="F235" s="203" t="s">
        <v>170</v>
      </c>
      <c r="G235" s="15"/>
      <c r="H235" s="204">
        <v>17</v>
      </c>
      <c r="I235" s="205"/>
      <c r="J235" s="15"/>
      <c r="K235" s="15"/>
      <c r="L235" s="201"/>
      <c r="M235" s="206"/>
      <c r="N235" s="207"/>
      <c r="O235" s="207"/>
      <c r="P235" s="207"/>
      <c r="Q235" s="207"/>
      <c r="R235" s="207"/>
      <c r="S235" s="207"/>
      <c r="T235" s="20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2" t="s">
        <v>163</v>
      </c>
      <c r="AU235" s="202" t="s">
        <v>86</v>
      </c>
      <c r="AV235" s="15" t="s">
        <v>150</v>
      </c>
      <c r="AW235" s="15" t="s">
        <v>32</v>
      </c>
      <c r="AX235" s="15" t="s">
        <v>76</v>
      </c>
      <c r="AY235" s="202" t="s">
        <v>149</v>
      </c>
    </row>
    <row r="236" s="16" customFormat="1">
      <c r="A236" s="16"/>
      <c r="B236" s="209"/>
      <c r="C236" s="16"/>
      <c r="D236" s="186" t="s">
        <v>163</v>
      </c>
      <c r="E236" s="210" t="s">
        <v>1</v>
      </c>
      <c r="F236" s="211" t="s">
        <v>171</v>
      </c>
      <c r="G236" s="16"/>
      <c r="H236" s="212">
        <v>17</v>
      </c>
      <c r="I236" s="213"/>
      <c r="J236" s="16"/>
      <c r="K236" s="16"/>
      <c r="L236" s="209"/>
      <c r="M236" s="214"/>
      <c r="N236" s="215"/>
      <c r="O236" s="215"/>
      <c r="P236" s="215"/>
      <c r="Q236" s="215"/>
      <c r="R236" s="215"/>
      <c r="S236" s="215"/>
      <c r="T236" s="2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10" t="s">
        <v>163</v>
      </c>
      <c r="AU236" s="210" t="s">
        <v>86</v>
      </c>
      <c r="AV236" s="16" t="s">
        <v>157</v>
      </c>
      <c r="AW236" s="16" t="s">
        <v>32</v>
      </c>
      <c r="AX236" s="16" t="s">
        <v>84</v>
      </c>
      <c r="AY236" s="210" t="s">
        <v>149</v>
      </c>
    </row>
    <row r="237" s="2" customFormat="1" ht="21.75" customHeight="1">
      <c r="A237" s="38"/>
      <c r="B237" s="171"/>
      <c r="C237" s="172" t="s">
        <v>409</v>
      </c>
      <c r="D237" s="172" t="s">
        <v>152</v>
      </c>
      <c r="E237" s="173" t="s">
        <v>1580</v>
      </c>
      <c r="F237" s="174" t="s">
        <v>1581</v>
      </c>
      <c r="G237" s="175" t="s">
        <v>155</v>
      </c>
      <c r="H237" s="176">
        <v>6</v>
      </c>
      <c r="I237" s="177"/>
      <c r="J237" s="178">
        <f>ROUND(I237*H237,2)</f>
        <v>0</v>
      </c>
      <c r="K237" s="174" t="s">
        <v>156</v>
      </c>
      <c r="L237" s="39"/>
      <c r="M237" s="179" t="s">
        <v>1</v>
      </c>
      <c r="N237" s="180" t="s">
        <v>41</v>
      </c>
      <c r="O237" s="77"/>
      <c r="P237" s="181">
        <f>O237*H237</f>
        <v>0</v>
      </c>
      <c r="Q237" s="181">
        <v>0.00021000000000000001</v>
      </c>
      <c r="R237" s="181">
        <f>Q237*H237</f>
        <v>0.0012600000000000001</v>
      </c>
      <c r="S237" s="181">
        <v>0</v>
      </c>
      <c r="T237" s="18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3" t="s">
        <v>280</v>
      </c>
      <c r="AT237" s="183" t="s">
        <v>152</v>
      </c>
      <c r="AU237" s="183" t="s">
        <v>86</v>
      </c>
      <c r="AY237" s="19" t="s">
        <v>149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9" t="s">
        <v>84</v>
      </c>
      <c r="BK237" s="184">
        <f>ROUND(I237*H237,2)</f>
        <v>0</v>
      </c>
      <c r="BL237" s="19" t="s">
        <v>280</v>
      </c>
      <c r="BM237" s="183" t="s">
        <v>1582</v>
      </c>
    </row>
    <row r="238" s="14" customFormat="1">
      <c r="A238" s="14"/>
      <c r="B238" s="193"/>
      <c r="C238" s="14"/>
      <c r="D238" s="186" t="s">
        <v>163</v>
      </c>
      <c r="E238" s="194" t="s">
        <v>1</v>
      </c>
      <c r="F238" s="195" t="s">
        <v>202</v>
      </c>
      <c r="G238" s="14"/>
      <c r="H238" s="196">
        <v>6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163</v>
      </c>
      <c r="AU238" s="194" t="s">
        <v>86</v>
      </c>
      <c r="AV238" s="14" t="s">
        <v>86</v>
      </c>
      <c r="AW238" s="14" t="s">
        <v>32</v>
      </c>
      <c r="AX238" s="14" t="s">
        <v>76</v>
      </c>
      <c r="AY238" s="194" t="s">
        <v>149</v>
      </c>
    </row>
    <row r="239" s="16" customFormat="1">
      <c r="A239" s="16"/>
      <c r="B239" s="209"/>
      <c r="C239" s="16"/>
      <c r="D239" s="186" t="s">
        <v>163</v>
      </c>
      <c r="E239" s="210" t="s">
        <v>1</v>
      </c>
      <c r="F239" s="211" t="s">
        <v>171</v>
      </c>
      <c r="G239" s="16"/>
      <c r="H239" s="212">
        <v>6</v>
      </c>
      <c r="I239" s="213"/>
      <c r="J239" s="16"/>
      <c r="K239" s="16"/>
      <c r="L239" s="209"/>
      <c r="M239" s="214"/>
      <c r="N239" s="215"/>
      <c r="O239" s="215"/>
      <c r="P239" s="215"/>
      <c r="Q239" s="215"/>
      <c r="R239" s="215"/>
      <c r="S239" s="215"/>
      <c r="T239" s="2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10" t="s">
        <v>163</v>
      </c>
      <c r="AU239" s="210" t="s">
        <v>86</v>
      </c>
      <c r="AV239" s="16" t="s">
        <v>157</v>
      </c>
      <c r="AW239" s="16" t="s">
        <v>32</v>
      </c>
      <c r="AX239" s="16" t="s">
        <v>84</v>
      </c>
      <c r="AY239" s="210" t="s">
        <v>149</v>
      </c>
    </row>
    <row r="240" s="2" customFormat="1" ht="24.15" customHeight="1">
      <c r="A240" s="38"/>
      <c r="B240" s="171"/>
      <c r="C240" s="172" t="s">
        <v>413</v>
      </c>
      <c r="D240" s="172" t="s">
        <v>152</v>
      </c>
      <c r="E240" s="173" t="s">
        <v>1583</v>
      </c>
      <c r="F240" s="174" t="s">
        <v>1584</v>
      </c>
      <c r="G240" s="175" t="s">
        <v>227</v>
      </c>
      <c r="H240" s="176">
        <v>73.299999999999997</v>
      </c>
      <c r="I240" s="177"/>
      <c r="J240" s="178">
        <f>ROUND(I240*H240,2)</f>
        <v>0</v>
      </c>
      <c r="K240" s="174" t="s">
        <v>156</v>
      </c>
      <c r="L240" s="39"/>
      <c r="M240" s="179" t="s">
        <v>1</v>
      </c>
      <c r="N240" s="180" t="s">
        <v>41</v>
      </c>
      <c r="O240" s="77"/>
      <c r="P240" s="181">
        <f>O240*H240</f>
        <v>0</v>
      </c>
      <c r="Q240" s="181">
        <v>0.00019000000000000001</v>
      </c>
      <c r="R240" s="181">
        <f>Q240*H240</f>
        <v>0.013927</v>
      </c>
      <c r="S240" s="181">
        <v>0</v>
      </c>
      <c r="T240" s="18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3" t="s">
        <v>280</v>
      </c>
      <c r="AT240" s="183" t="s">
        <v>152</v>
      </c>
      <c r="AU240" s="183" t="s">
        <v>86</v>
      </c>
      <c r="AY240" s="19" t="s">
        <v>149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9" t="s">
        <v>84</v>
      </c>
      <c r="BK240" s="184">
        <f>ROUND(I240*H240,2)</f>
        <v>0</v>
      </c>
      <c r="BL240" s="19" t="s">
        <v>280</v>
      </c>
      <c r="BM240" s="183" t="s">
        <v>1585</v>
      </c>
    </row>
    <row r="241" s="2" customFormat="1" ht="21.75" customHeight="1">
      <c r="A241" s="38"/>
      <c r="B241" s="171"/>
      <c r="C241" s="172" t="s">
        <v>419</v>
      </c>
      <c r="D241" s="172" t="s">
        <v>152</v>
      </c>
      <c r="E241" s="173" t="s">
        <v>1586</v>
      </c>
      <c r="F241" s="174" t="s">
        <v>1587</v>
      </c>
      <c r="G241" s="175" t="s">
        <v>227</v>
      </c>
      <c r="H241" s="176">
        <v>73.299999999999997</v>
      </c>
      <c r="I241" s="177"/>
      <c r="J241" s="178">
        <f>ROUND(I241*H241,2)</f>
        <v>0</v>
      </c>
      <c r="K241" s="174" t="s">
        <v>156</v>
      </c>
      <c r="L241" s="39"/>
      <c r="M241" s="179" t="s">
        <v>1</v>
      </c>
      <c r="N241" s="180" t="s">
        <v>41</v>
      </c>
      <c r="O241" s="77"/>
      <c r="P241" s="181">
        <f>O241*H241</f>
        <v>0</v>
      </c>
      <c r="Q241" s="181">
        <v>1.0000000000000001E-05</v>
      </c>
      <c r="R241" s="181">
        <f>Q241*H241</f>
        <v>0.00073300000000000004</v>
      </c>
      <c r="S241" s="181">
        <v>0</v>
      </c>
      <c r="T241" s="18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3" t="s">
        <v>280</v>
      </c>
      <c r="AT241" s="183" t="s">
        <v>152</v>
      </c>
      <c r="AU241" s="183" t="s">
        <v>86</v>
      </c>
      <c r="AY241" s="19" t="s">
        <v>149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9" t="s">
        <v>84</v>
      </c>
      <c r="BK241" s="184">
        <f>ROUND(I241*H241,2)</f>
        <v>0</v>
      </c>
      <c r="BL241" s="19" t="s">
        <v>280</v>
      </c>
      <c r="BM241" s="183" t="s">
        <v>1588</v>
      </c>
    </row>
    <row r="242" s="2" customFormat="1" ht="24.15" customHeight="1">
      <c r="A242" s="38"/>
      <c r="B242" s="171"/>
      <c r="C242" s="172" t="s">
        <v>423</v>
      </c>
      <c r="D242" s="172" t="s">
        <v>152</v>
      </c>
      <c r="E242" s="173" t="s">
        <v>1589</v>
      </c>
      <c r="F242" s="174" t="s">
        <v>1590</v>
      </c>
      <c r="G242" s="175" t="s">
        <v>192</v>
      </c>
      <c r="H242" s="176">
        <v>0.076999999999999999</v>
      </c>
      <c r="I242" s="177"/>
      <c r="J242" s="178">
        <f>ROUND(I242*H242,2)</f>
        <v>0</v>
      </c>
      <c r="K242" s="174" t="s">
        <v>156</v>
      </c>
      <c r="L242" s="39"/>
      <c r="M242" s="179" t="s">
        <v>1</v>
      </c>
      <c r="N242" s="180" t="s">
        <v>41</v>
      </c>
      <c r="O242" s="77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3" t="s">
        <v>280</v>
      </c>
      <c r="AT242" s="183" t="s">
        <v>152</v>
      </c>
      <c r="AU242" s="183" t="s">
        <v>86</v>
      </c>
      <c r="AY242" s="19" t="s">
        <v>149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9" t="s">
        <v>84</v>
      </c>
      <c r="BK242" s="184">
        <f>ROUND(I242*H242,2)</f>
        <v>0</v>
      </c>
      <c r="BL242" s="19" t="s">
        <v>280</v>
      </c>
      <c r="BM242" s="183" t="s">
        <v>1591</v>
      </c>
    </row>
    <row r="243" s="2" customFormat="1" ht="24.15" customHeight="1">
      <c r="A243" s="38"/>
      <c r="B243" s="171"/>
      <c r="C243" s="172" t="s">
        <v>429</v>
      </c>
      <c r="D243" s="172" t="s">
        <v>152</v>
      </c>
      <c r="E243" s="173" t="s">
        <v>1592</v>
      </c>
      <c r="F243" s="174" t="s">
        <v>1593</v>
      </c>
      <c r="G243" s="175" t="s">
        <v>192</v>
      </c>
      <c r="H243" s="176">
        <v>0.076999999999999999</v>
      </c>
      <c r="I243" s="177"/>
      <c r="J243" s="178">
        <f>ROUND(I243*H243,2)</f>
        <v>0</v>
      </c>
      <c r="K243" s="174" t="s">
        <v>156</v>
      </c>
      <c r="L243" s="39"/>
      <c r="M243" s="179" t="s">
        <v>1</v>
      </c>
      <c r="N243" s="180" t="s">
        <v>41</v>
      </c>
      <c r="O243" s="77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3" t="s">
        <v>280</v>
      </c>
      <c r="AT243" s="183" t="s">
        <v>152</v>
      </c>
      <c r="AU243" s="183" t="s">
        <v>86</v>
      </c>
      <c r="AY243" s="19" t="s">
        <v>149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9" t="s">
        <v>84</v>
      </c>
      <c r="BK243" s="184">
        <f>ROUND(I243*H243,2)</f>
        <v>0</v>
      </c>
      <c r="BL243" s="19" t="s">
        <v>280</v>
      </c>
      <c r="BM243" s="183" t="s">
        <v>1594</v>
      </c>
    </row>
    <row r="244" s="12" customFormat="1" ht="22.8" customHeight="1">
      <c r="A244" s="12"/>
      <c r="B244" s="158"/>
      <c r="C244" s="12"/>
      <c r="D244" s="159" t="s">
        <v>75</v>
      </c>
      <c r="E244" s="169" t="s">
        <v>1595</v>
      </c>
      <c r="F244" s="169" t="s">
        <v>1596</v>
      </c>
      <c r="G244" s="12"/>
      <c r="H244" s="12"/>
      <c r="I244" s="161"/>
      <c r="J244" s="170">
        <f>BK244</f>
        <v>0</v>
      </c>
      <c r="K244" s="12"/>
      <c r="L244" s="158"/>
      <c r="M244" s="163"/>
      <c r="N244" s="164"/>
      <c r="O244" s="164"/>
      <c r="P244" s="165">
        <f>SUM(P245:P290)</f>
        <v>0</v>
      </c>
      <c r="Q244" s="164"/>
      <c r="R244" s="165">
        <f>SUM(R245:R290)</f>
        <v>0.17127999999999999</v>
      </c>
      <c r="S244" s="164"/>
      <c r="T244" s="166">
        <f>SUM(T245:T290)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9" t="s">
        <v>86</v>
      </c>
      <c r="AT244" s="167" t="s">
        <v>75</v>
      </c>
      <c r="AU244" s="167" t="s">
        <v>84</v>
      </c>
      <c r="AY244" s="159" t="s">
        <v>149</v>
      </c>
      <c r="BK244" s="168">
        <f>SUM(BK245:BK290)</f>
        <v>0</v>
      </c>
    </row>
    <row r="245" s="2" customFormat="1" ht="24.15" customHeight="1">
      <c r="A245" s="38"/>
      <c r="B245" s="171"/>
      <c r="C245" s="172" t="s">
        <v>433</v>
      </c>
      <c r="D245" s="172" t="s">
        <v>152</v>
      </c>
      <c r="E245" s="173" t="s">
        <v>1597</v>
      </c>
      <c r="F245" s="174" t="s">
        <v>1598</v>
      </c>
      <c r="G245" s="175" t="s">
        <v>1599</v>
      </c>
      <c r="H245" s="176">
        <v>2</v>
      </c>
      <c r="I245" s="177"/>
      <c r="J245" s="178">
        <f>ROUND(I245*H245,2)</f>
        <v>0</v>
      </c>
      <c r="K245" s="174" t="s">
        <v>156</v>
      </c>
      <c r="L245" s="39"/>
      <c r="M245" s="179" t="s">
        <v>1</v>
      </c>
      <c r="N245" s="180" t="s">
        <v>41</v>
      </c>
      <c r="O245" s="77"/>
      <c r="P245" s="181">
        <f>O245*H245</f>
        <v>0</v>
      </c>
      <c r="Q245" s="181">
        <v>0.016969999999999999</v>
      </c>
      <c r="R245" s="181">
        <f>Q245*H245</f>
        <v>0.033939999999999998</v>
      </c>
      <c r="S245" s="181">
        <v>0</v>
      </c>
      <c r="T245" s="18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3" t="s">
        <v>280</v>
      </c>
      <c r="AT245" s="183" t="s">
        <v>152</v>
      </c>
      <c r="AU245" s="183" t="s">
        <v>86</v>
      </c>
      <c r="AY245" s="19" t="s">
        <v>149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9" t="s">
        <v>84</v>
      </c>
      <c r="BK245" s="184">
        <f>ROUND(I245*H245,2)</f>
        <v>0</v>
      </c>
      <c r="BL245" s="19" t="s">
        <v>280</v>
      </c>
      <c r="BM245" s="183" t="s">
        <v>1600</v>
      </c>
    </row>
    <row r="246" s="14" customFormat="1">
      <c r="A246" s="14"/>
      <c r="B246" s="193"/>
      <c r="C246" s="14"/>
      <c r="D246" s="186" t="s">
        <v>163</v>
      </c>
      <c r="E246" s="194" t="s">
        <v>1</v>
      </c>
      <c r="F246" s="195" t="s">
        <v>86</v>
      </c>
      <c r="G246" s="14"/>
      <c r="H246" s="196">
        <v>2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163</v>
      </c>
      <c r="AU246" s="194" t="s">
        <v>86</v>
      </c>
      <c r="AV246" s="14" t="s">
        <v>86</v>
      </c>
      <c r="AW246" s="14" t="s">
        <v>32</v>
      </c>
      <c r="AX246" s="14" t="s">
        <v>76</v>
      </c>
      <c r="AY246" s="194" t="s">
        <v>149</v>
      </c>
    </row>
    <row r="247" s="15" customFormat="1">
      <c r="A247" s="15"/>
      <c r="B247" s="201"/>
      <c r="C247" s="15"/>
      <c r="D247" s="186" t="s">
        <v>163</v>
      </c>
      <c r="E247" s="202" t="s">
        <v>1</v>
      </c>
      <c r="F247" s="203" t="s">
        <v>170</v>
      </c>
      <c r="G247" s="15"/>
      <c r="H247" s="204">
        <v>2</v>
      </c>
      <c r="I247" s="205"/>
      <c r="J247" s="15"/>
      <c r="K247" s="15"/>
      <c r="L247" s="201"/>
      <c r="M247" s="206"/>
      <c r="N247" s="207"/>
      <c r="O247" s="207"/>
      <c r="P247" s="207"/>
      <c r="Q247" s="207"/>
      <c r="R247" s="207"/>
      <c r="S247" s="207"/>
      <c r="T247" s="2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2" t="s">
        <v>163</v>
      </c>
      <c r="AU247" s="202" t="s">
        <v>86</v>
      </c>
      <c r="AV247" s="15" t="s">
        <v>150</v>
      </c>
      <c r="AW247" s="15" t="s">
        <v>32</v>
      </c>
      <c r="AX247" s="15" t="s">
        <v>76</v>
      </c>
      <c r="AY247" s="202" t="s">
        <v>149</v>
      </c>
    </row>
    <row r="248" s="16" customFormat="1">
      <c r="A248" s="16"/>
      <c r="B248" s="209"/>
      <c r="C248" s="16"/>
      <c r="D248" s="186" t="s">
        <v>163</v>
      </c>
      <c r="E248" s="210" t="s">
        <v>1</v>
      </c>
      <c r="F248" s="211" t="s">
        <v>171</v>
      </c>
      <c r="G248" s="16"/>
      <c r="H248" s="212">
        <v>2</v>
      </c>
      <c r="I248" s="213"/>
      <c r="J248" s="16"/>
      <c r="K248" s="16"/>
      <c r="L248" s="209"/>
      <c r="M248" s="214"/>
      <c r="N248" s="215"/>
      <c r="O248" s="215"/>
      <c r="P248" s="215"/>
      <c r="Q248" s="215"/>
      <c r="R248" s="215"/>
      <c r="S248" s="215"/>
      <c r="T248" s="2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10" t="s">
        <v>163</v>
      </c>
      <c r="AU248" s="210" t="s">
        <v>86</v>
      </c>
      <c r="AV248" s="16" t="s">
        <v>157</v>
      </c>
      <c r="AW248" s="16" t="s">
        <v>32</v>
      </c>
      <c r="AX248" s="16" t="s">
        <v>84</v>
      </c>
      <c r="AY248" s="210" t="s">
        <v>149</v>
      </c>
    </row>
    <row r="249" s="2" customFormat="1" ht="24.15" customHeight="1">
      <c r="A249" s="38"/>
      <c r="B249" s="171"/>
      <c r="C249" s="172" t="s">
        <v>437</v>
      </c>
      <c r="D249" s="172" t="s">
        <v>152</v>
      </c>
      <c r="E249" s="173" t="s">
        <v>1601</v>
      </c>
      <c r="F249" s="174" t="s">
        <v>1602</v>
      </c>
      <c r="G249" s="175" t="s">
        <v>1599</v>
      </c>
      <c r="H249" s="176">
        <v>1</v>
      </c>
      <c r="I249" s="177"/>
      <c r="J249" s="178">
        <f>ROUND(I249*H249,2)</f>
        <v>0</v>
      </c>
      <c r="K249" s="174" t="s">
        <v>156</v>
      </c>
      <c r="L249" s="39"/>
      <c r="M249" s="179" t="s">
        <v>1</v>
      </c>
      <c r="N249" s="180" t="s">
        <v>41</v>
      </c>
      <c r="O249" s="77"/>
      <c r="P249" s="181">
        <f>O249*H249</f>
        <v>0</v>
      </c>
      <c r="Q249" s="181">
        <v>0.0025799999999999998</v>
      </c>
      <c r="R249" s="181">
        <f>Q249*H249</f>
        <v>0.0025799999999999998</v>
      </c>
      <c r="S249" s="181">
        <v>0</v>
      </c>
      <c r="T249" s="18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3" t="s">
        <v>280</v>
      </c>
      <c r="AT249" s="183" t="s">
        <v>152</v>
      </c>
      <c r="AU249" s="183" t="s">
        <v>86</v>
      </c>
      <c r="AY249" s="19" t="s">
        <v>149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9" t="s">
        <v>84</v>
      </c>
      <c r="BK249" s="184">
        <f>ROUND(I249*H249,2)</f>
        <v>0</v>
      </c>
      <c r="BL249" s="19" t="s">
        <v>280</v>
      </c>
      <c r="BM249" s="183" t="s">
        <v>1603</v>
      </c>
    </row>
    <row r="250" s="2" customFormat="1" ht="24.15" customHeight="1">
      <c r="A250" s="38"/>
      <c r="B250" s="171"/>
      <c r="C250" s="172" t="s">
        <v>441</v>
      </c>
      <c r="D250" s="172" t="s">
        <v>152</v>
      </c>
      <c r="E250" s="173" t="s">
        <v>1604</v>
      </c>
      <c r="F250" s="174" t="s">
        <v>1605</v>
      </c>
      <c r="G250" s="175" t="s">
        <v>1599</v>
      </c>
      <c r="H250" s="176">
        <v>2</v>
      </c>
      <c r="I250" s="177"/>
      <c r="J250" s="178">
        <f>ROUND(I250*H250,2)</f>
        <v>0</v>
      </c>
      <c r="K250" s="174" t="s">
        <v>156</v>
      </c>
      <c r="L250" s="39"/>
      <c r="M250" s="179" t="s">
        <v>1</v>
      </c>
      <c r="N250" s="180" t="s">
        <v>41</v>
      </c>
      <c r="O250" s="77"/>
      <c r="P250" s="181">
        <f>O250*H250</f>
        <v>0</v>
      </c>
      <c r="Q250" s="181">
        <v>0.01197</v>
      </c>
      <c r="R250" s="181">
        <f>Q250*H250</f>
        <v>0.023939999999999999</v>
      </c>
      <c r="S250" s="181">
        <v>0</v>
      </c>
      <c r="T250" s="18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3" t="s">
        <v>280</v>
      </c>
      <c r="AT250" s="183" t="s">
        <v>152</v>
      </c>
      <c r="AU250" s="183" t="s">
        <v>86</v>
      </c>
      <c r="AY250" s="19" t="s">
        <v>149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9" t="s">
        <v>84</v>
      </c>
      <c r="BK250" s="184">
        <f>ROUND(I250*H250,2)</f>
        <v>0</v>
      </c>
      <c r="BL250" s="19" t="s">
        <v>280</v>
      </c>
      <c r="BM250" s="183" t="s">
        <v>1606</v>
      </c>
    </row>
    <row r="251" s="14" customFormat="1">
      <c r="A251" s="14"/>
      <c r="B251" s="193"/>
      <c r="C251" s="14"/>
      <c r="D251" s="186" t="s">
        <v>163</v>
      </c>
      <c r="E251" s="194" t="s">
        <v>1</v>
      </c>
      <c r="F251" s="195" t="s">
        <v>86</v>
      </c>
      <c r="G251" s="14"/>
      <c r="H251" s="196">
        <v>2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163</v>
      </c>
      <c r="AU251" s="194" t="s">
        <v>86</v>
      </c>
      <c r="AV251" s="14" t="s">
        <v>86</v>
      </c>
      <c r="AW251" s="14" t="s">
        <v>32</v>
      </c>
      <c r="AX251" s="14" t="s">
        <v>76</v>
      </c>
      <c r="AY251" s="194" t="s">
        <v>149</v>
      </c>
    </row>
    <row r="252" s="15" customFormat="1">
      <c r="A252" s="15"/>
      <c r="B252" s="201"/>
      <c r="C252" s="15"/>
      <c r="D252" s="186" t="s">
        <v>163</v>
      </c>
      <c r="E252" s="202" t="s">
        <v>1</v>
      </c>
      <c r="F252" s="203" t="s">
        <v>170</v>
      </c>
      <c r="G252" s="15"/>
      <c r="H252" s="204">
        <v>2</v>
      </c>
      <c r="I252" s="205"/>
      <c r="J252" s="15"/>
      <c r="K252" s="15"/>
      <c r="L252" s="201"/>
      <c r="M252" s="206"/>
      <c r="N252" s="207"/>
      <c r="O252" s="207"/>
      <c r="P252" s="207"/>
      <c r="Q252" s="207"/>
      <c r="R252" s="207"/>
      <c r="S252" s="207"/>
      <c r="T252" s="20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2" t="s">
        <v>163</v>
      </c>
      <c r="AU252" s="202" t="s">
        <v>86</v>
      </c>
      <c r="AV252" s="15" t="s">
        <v>150</v>
      </c>
      <c r="AW252" s="15" t="s">
        <v>32</v>
      </c>
      <c r="AX252" s="15" t="s">
        <v>76</v>
      </c>
      <c r="AY252" s="202" t="s">
        <v>149</v>
      </c>
    </row>
    <row r="253" s="16" customFormat="1">
      <c r="A253" s="16"/>
      <c r="B253" s="209"/>
      <c r="C253" s="16"/>
      <c r="D253" s="186" t="s">
        <v>163</v>
      </c>
      <c r="E253" s="210" t="s">
        <v>1</v>
      </c>
      <c r="F253" s="211" t="s">
        <v>171</v>
      </c>
      <c r="G253" s="16"/>
      <c r="H253" s="212">
        <v>2</v>
      </c>
      <c r="I253" s="213"/>
      <c r="J253" s="16"/>
      <c r="K253" s="16"/>
      <c r="L253" s="209"/>
      <c r="M253" s="214"/>
      <c r="N253" s="215"/>
      <c r="O253" s="215"/>
      <c r="P253" s="215"/>
      <c r="Q253" s="215"/>
      <c r="R253" s="215"/>
      <c r="S253" s="215"/>
      <c r="T253" s="2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10" t="s">
        <v>163</v>
      </c>
      <c r="AU253" s="210" t="s">
        <v>86</v>
      </c>
      <c r="AV253" s="16" t="s">
        <v>157</v>
      </c>
      <c r="AW253" s="16" t="s">
        <v>32</v>
      </c>
      <c r="AX253" s="16" t="s">
        <v>84</v>
      </c>
      <c r="AY253" s="210" t="s">
        <v>149</v>
      </c>
    </row>
    <row r="254" s="2" customFormat="1" ht="24.15" customHeight="1">
      <c r="A254" s="38"/>
      <c r="B254" s="171"/>
      <c r="C254" s="172" t="s">
        <v>462</v>
      </c>
      <c r="D254" s="172" t="s">
        <v>152</v>
      </c>
      <c r="E254" s="173" t="s">
        <v>1607</v>
      </c>
      <c r="F254" s="174" t="s">
        <v>1608</v>
      </c>
      <c r="G254" s="175" t="s">
        <v>1599</v>
      </c>
      <c r="H254" s="176">
        <v>1</v>
      </c>
      <c r="I254" s="177"/>
      <c r="J254" s="178">
        <f>ROUND(I254*H254,2)</f>
        <v>0</v>
      </c>
      <c r="K254" s="174" t="s">
        <v>156</v>
      </c>
      <c r="L254" s="39"/>
      <c r="M254" s="179" t="s">
        <v>1</v>
      </c>
      <c r="N254" s="180" t="s">
        <v>41</v>
      </c>
      <c r="O254" s="77"/>
      <c r="P254" s="181">
        <f>O254*H254</f>
        <v>0</v>
      </c>
      <c r="Q254" s="181">
        <v>0.019210000000000001</v>
      </c>
      <c r="R254" s="181">
        <f>Q254*H254</f>
        <v>0.019210000000000001</v>
      </c>
      <c r="S254" s="181">
        <v>0</v>
      </c>
      <c r="T254" s="18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3" t="s">
        <v>280</v>
      </c>
      <c r="AT254" s="183" t="s">
        <v>152</v>
      </c>
      <c r="AU254" s="183" t="s">
        <v>86</v>
      </c>
      <c r="AY254" s="19" t="s">
        <v>149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9" t="s">
        <v>84</v>
      </c>
      <c r="BK254" s="184">
        <f>ROUND(I254*H254,2)</f>
        <v>0</v>
      </c>
      <c r="BL254" s="19" t="s">
        <v>280</v>
      </c>
      <c r="BM254" s="183" t="s">
        <v>1609</v>
      </c>
    </row>
    <row r="255" s="2" customFormat="1" ht="24.15" customHeight="1">
      <c r="A255" s="38"/>
      <c r="B255" s="171"/>
      <c r="C255" s="172" t="s">
        <v>467</v>
      </c>
      <c r="D255" s="172" t="s">
        <v>152</v>
      </c>
      <c r="E255" s="173" t="s">
        <v>1610</v>
      </c>
      <c r="F255" s="174" t="s">
        <v>1611</v>
      </c>
      <c r="G255" s="175" t="s">
        <v>1599</v>
      </c>
      <c r="H255" s="176">
        <v>1</v>
      </c>
      <c r="I255" s="177"/>
      <c r="J255" s="178">
        <f>ROUND(I255*H255,2)</f>
        <v>0</v>
      </c>
      <c r="K255" s="174" t="s">
        <v>156</v>
      </c>
      <c r="L255" s="39"/>
      <c r="M255" s="179" t="s">
        <v>1</v>
      </c>
      <c r="N255" s="180" t="s">
        <v>41</v>
      </c>
      <c r="O255" s="77"/>
      <c r="P255" s="181">
        <f>O255*H255</f>
        <v>0</v>
      </c>
      <c r="Q255" s="181">
        <v>0.0094599999999999997</v>
      </c>
      <c r="R255" s="181">
        <f>Q255*H255</f>
        <v>0.0094599999999999997</v>
      </c>
      <c r="S255" s="181">
        <v>0</v>
      </c>
      <c r="T255" s="18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3" t="s">
        <v>280</v>
      </c>
      <c r="AT255" s="183" t="s">
        <v>152</v>
      </c>
      <c r="AU255" s="183" t="s">
        <v>86</v>
      </c>
      <c r="AY255" s="19" t="s">
        <v>149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9" t="s">
        <v>84</v>
      </c>
      <c r="BK255" s="184">
        <f>ROUND(I255*H255,2)</f>
        <v>0</v>
      </c>
      <c r="BL255" s="19" t="s">
        <v>280</v>
      </c>
      <c r="BM255" s="183" t="s">
        <v>1612</v>
      </c>
    </row>
    <row r="256" s="2" customFormat="1">
      <c r="A256" s="38"/>
      <c r="B256" s="39"/>
      <c r="C256" s="38"/>
      <c r="D256" s="186" t="s">
        <v>277</v>
      </c>
      <c r="E256" s="38"/>
      <c r="F256" s="227" t="s">
        <v>1613</v>
      </c>
      <c r="G256" s="38"/>
      <c r="H256" s="38"/>
      <c r="I256" s="228"/>
      <c r="J256" s="38"/>
      <c r="K256" s="38"/>
      <c r="L256" s="39"/>
      <c r="M256" s="229"/>
      <c r="N256" s="230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277</v>
      </c>
      <c r="AU256" s="19" t="s">
        <v>86</v>
      </c>
    </row>
    <row r="257" s="14" customFormat="1">
      <c r="A257" s="14"/>
      <c r="B257" s="193"/>
      <c r="C257" s="14"/>
      <c r="D257" s="186" t="s">
        <v>163</v>
      </c>
      <c r="E257" s="194" t="s">
        <v>1</v>
      </c>
      <c r="F257" s="195" t="s">
        <v>84</v>
      </c>
      <c r="G257" s="14"/>
      <c r="H257" s="196">
        <v>1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163</v>
      </c>
      <c r="AU257" s="194" t="s">
        <v>86</v>
      </c>
      <c r="AV257" s="14" t="s">
        <v>86</v>
      </c>
      <c r="AW257" s="14" t="s">
        <v>32</v>
      </c>
      <c r="AX257" s="14" t="s">
        <v>76</v>
      </c>
      <c r="AY257" s="194" t="s">
        <v>149</v>
      </c>
    </row>
    <row r="258" s="15" customFormat="1">
      <c r="A258" s="15"/>
      <c r="B258" s="201"/>
      <c r="C258" s="15"/>
      <c r="D258" s="186" t="s">
        <v>163</v>
      </c>
      <c r="E258" s="202" t="s">
        <v>1</v>
      </c>
      <c r="F258" s="203" t="s">
        <v>170</v>
      </c>
      <c r="G258" s="15"/>
      <c r="H258" s="204">
        <v>1</v>
      </c>
      <c r="I258" s="205"/>
      <c r="J258" s="15"/>
      <c r="K258" s="15"/>
      <c r="L258" s="201"/>
      <c r="M258" s="206"/>
      <c r="N258" s="207"/>
      <c r="O258" s="207"/>
      <c r="P258" s="207"/>
      <c r="Q258" s="207"/>
      <c r="R258" s="207"/>
      <c r="S258" s="207"/>
      <c r="T258" s="20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2" t="s">
        <v>163</v>
      </c>
      <c r="AU258" s="202" t="s">
        <v>86</v>
      </c>
      <c r="AV258" s="15" t="s">
        <v>150</v>
      </c>
      <c r="AW258" s="15" t="s">
        <v>32</v>
      </c>
      <c r="AX258" s="15" t="s">
        <v>76</v>
      </c>
      <c r="AY258" s="202" t="s">
        <v>149</v>
      </c>
    </row>
    <row r="259" s="16" customFormat="1">
      <c r="A259" s="16"/>
      <c r="B259" s="209"/>
      <c r="C259" s="16"/>
      <c r="D259" s="186" t="s">
        <v>163</v>
      </c>
      <c r="E259" s="210" t="s">
        <v>1</v>
      </c>
      <c r="F259" s="211" t="s">
        <v>171</v>
      </c>
      <c r="G259" s="16"/>
      <c r="H259" s="212">
        <v>1</v>
      </c>
      <c r="I259" s="213"/>
      <c r="J259" s="16"/>
      <c r="K259" s="16"/>
      <c r="L259" s="209"/>
      <c r="M259" s="214"/>
      <c r="N259" s="215"/>
      <c r="O259" s="215"/>
      <c r="P259" s="215"/>
      <c r="Q259" s="215"/>
      <c r="R259" s="215"/>
      <c r="S259" s="215"/>
      <c r="T259" s="2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10" t="s">
        <v>163</v>
      </c>
      <c r="AU259" s="210" t="s">
        <v>86</v>
      </c>
      <c r="AV259" s="16" t="s">
        <v>157</v>
      </c>
      <c r="AW259" s="16" t="s">
        <v>32</v>
      </c>
      <c r="AX259" s="16" t="s">
        <v>84</v>
      </c>
      <c r="AY259" s="210" t="s">
        <v>149</v>
      </c>
    </row>
    <row r="260" s="2" customFormat="1" ht="33" customHeight="1">
      <c r="A260" s="38"/>
      <c r="B260" s="171"/>
      <c r="C260" s="172" t="s">
        <v>474</v>
      </c>
      <c r="D260" s="172" t="s">
        <v>152</v>
      </c>
      <c r="E260" s="173" t="s">
        <v>1614</v>
      </c>
      <c r="F260" s="174" t="s">
        <v>1615</v>
      </c>
      <c r="G260" s="175" t="s">
        <v>1599</v>
      </c>
      <c r="H260" s="176">
        <v>1</v>
      </c>
      <c r="I260" s="177"/>
      <c r="J260" s="178">
        <f>ROUND(I260*H260,2)</f>
        <v>0</v>
      </c>
      <c r="K260" s="174" t="s">
        <v>156</v>
      </c>
      <c r="L260" s="39"/>
      <c r="M260" s="179" t="s">
        <v>1</v>
      </c>
      <c r="N260" s="180" t="s">
        <v>41</v>
      </c>
      <c r="O260" s="77"/>
      <c r="P260" s="181">
        <f>O260*H260</f>
        <v>0</v>
      </c>
      <c r="Q260" s="181">
        <v>0.019570000000000001</v>
      </c>
      <c r="R260" s="181">
        <f>Q260*H260</f>
        <v>0.019570000000000001</v>
      </c>
      <c r="S260" s="181">
        <v>0</v>
      </c>
      <c r="T260" s="18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3" t="s">
        <v>280</v>
      </c>
      <c r="AT260" s="183" t="s">
        <v>152</v>
      </c>
      <c r="AU260" s="183" t="s">
        <v>86</v>
      </c>
      <c r="AY260" s="19" t="s">
        <v>149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9" t="s">
        <v>84</v>
      </c>
      <c r="BK260" s="184">
        <f>ROUND(I260*H260,2)</f>
        <v>0</v>
      </c>
      <c r="BL260" s="19" t="s">
        <v>280</v>
      </c>
      <c r="BM260" s="183" t="s">
        <v>1616</v>
      </c>
    </row>
    <row r="261" s="2" customFormat="1">
      <c r="A261" s="38"/>
      <c r="B261" s="39"/>
      <c r="C261" s="38"/>
      <c r="D261" s="186" t="s">
        <v>277</v>
      </c>
      <c r="E261" s="38"/>
      <c r="F261" s="227" t="s">
        <v>1617</v>
      </c>
      <c r="G261" s="38"/>
      <c r="H261" s="38"/>
      <c r="I261" s="228"/>
      <c r="J261" s="38"/>
      <c r="K261" s="38"/>
      <c r="L261" s="39"/>
      <c r="M261" s="229"/>
      <c r="N261" s="23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277</v>
      </c>
      <c r="AU261" s="19" t="s">
        <v>86</v>
      </c>
    </row>
    <row r="262" s="14" customFormat="1">
      <c r="A262" s="14"/>
      <c r="B262" s="193"/>
      <c r="C262" s="14"/>
      <c r="D262" s="186" t="s">
        <v>163</v>
      </c>
      <c r="E262" s="194" t="s">
        <v>1</v>
      </c>
      <c r="F262" s="195" t="s">
        <v>84</v>
      </c>
      <c r="G262" s="14"/>
      <c r="H262" s="196">
        <v>1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163</v>
      </c>
      <c r="AU262" s="194" t="s">
        <v>86</v>
      </c>
      <c r="AV262" s="14" t="s">
        <v>86</v>
      </c>
      <c r="AW262" s="14" t="s">
        <v>32</v>
      </c>
      <c r="AX262" s="14" t="s">
        <v>76</v>
      </c>
      <c r="AY262" s="194" t="s">
        <v>149</v>
      </c>
    </row>
    <row r="263" s="15" customFormat="1">
      <c r="A263" s="15"/>
      <c r="B263" s="201"/>
      <c r="C263" s="15"/>
      <c r="D263" s="186" t="s">
        <v>163</v>
      </c>
      <c r="E263" s="202" t="s">
        <v>1</v>
      </c>
      <c r="F263" s="203" t="s">
        <v>170</v>
      </c>
      <c r="G263" s="15"/>
      <c r="H263" s="204">
        <v>1</v>
      </c>
      <c r="I263" s="205"/>
      <c r="J263" s="15"/>
      <c r="K263" s="15"/>
      <c r="L263" s="201"/>
      <c r="M263" s="206"/>
      <c r="N263" s="207"/>
      <c r="O263" s="207"/>
      <c r="P263" s="207"/>
      <c r="Q263" s="207"/>
      <c r="R263" s="207"/>
      <c r="S263" s="207"/>
      <c r="T263" s="20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2" t="s">
        <v>163</v>
      </c>
      <c r="AU263" s="202" t="s">
        <v>86</v>
      </c>
      <c r="AV263" s="15" t="s">
        <v>150</v>
      </c>
      <c r="AW263" s="15" t="s">
        <v>32</v>
      </c>
      <c r="AX263" s="15" t="s">
        <v>76</v>
      </c>
      <c r="AY263" s="202" t="s">
        <v>149</v>
      </c>
    </row>
    <row r="264" s="16" customFormat="1">
      <c r="A264" s="16"/>
      <c r="B264" s="209"/>
      <c r="C264" s="16"/>
      <c r="D264" s="186" t="s">
        <v>163</v>
      </c>
      <c r="E264" s="210" t="s">
        <v>1</v>
      </c>
      <c r="F264" s="211" t="s">
        <v>171</v>
      </c>
      <c r="G264" s="16"/>
      <c r="H264" s="212">
        <v>1</v>
      </c>
      <c r="I264" s="213"/>
      <c r="J264" s="16"/>
      <c r="K264" s="16"/>
      <c r="L264" s="209"/>
      <c r="M264" s="214"/>
      <c r="N264" s="215"/>
      <c r="O264" s="215"/>
      <c r="P264" s="215"/>
      <c r="Q264" s="215"/>
      <c r="R264" s="215"/>
      <c r="S264" s="215"/>
      <c r="T264" s="2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10" t="s">
        <v>163</v>
      </c>
      <c r="AU264" s="210" t="s">
        <v>86</v>
      </c>
      <c r="AV264" s="16" t="s">
        <v>157</v>
      </c>
      <c r="AW264" s="16" t="s">
        <v>32</v>
      </c>
      <c r="AX264" s="16" t="s">
        <v>84</v>
      </c>
      <c r="AY264" s="210" t="s">
        <v>149</v>
      </c>
    </row>
    <row r="265" s="2" customFormat="1" ht="16.5" customHeight="1">
      <c r="A265" s="38"/>
      <c r="B265" s="171"/>
      <c r="C265" s="172" t="s">
        <v>479</v>
      </c>
      <c r="D265" s="172" t="s">
        <v>152</v>
      </c>
      <c r="E265" s="173" t="s">
        <v>1618</v>
      </c>
      <c r="F265" s="174" t="s">
        <v>1619</v>
      </c>
      <c r="G265" s="175" t="s">
        <v>1599</v>
      </c>
      <c r="H265" s="176">
        <v>2</v>
      </c>
      <c r="I265" s="177"/>
      <c r="J265" s="178">
        <f>ROUND(I265*H265,2)</f>
        <v>0</v>
      </c>
      <c r="K265" s="174" t="s">
        <v>156</v>
      </c>
      <c r="L265" s="39"/>
      <c r="M265" s="179" t="s">
        <v>1</v>
      </c>
      <c r="N265" s="180" t="s">
        <v>41</v>
      </c>
      <c r="O265" s="77"/>
      <c r="P265" s="181">
        <f>O265*H265</f>
        <v>0</v>
      </c>
      <c r="Q265" s="181">
        <v>0.00042999999999999999</v>
      </c>
      <c r="R265" s="181">
        <f>Q265*H265</f>
        <v>0.00085999999999999998</v>
      </c>
      <c r="S265" s="181">
        <v>0</v>
      </c>
      <c r="T265" s="18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83" t="s">
        <v>280</v>
      </c>
      <c r="AT265" s="183" t="s">
        <v>152</v>
      </c>
      <c r="AU265" s="183" t="s">
        <v>86</v>
      </c>
      <c r="AY265" s="19" t="s">
        <v>149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9" t="s">
        <v>84</v>
      </c>
      <c r="BK265" s="184">
        <f>ROUND(I265*H265,2)</f>
        <v>0</v>
      </c>
      <c r="BL265" s="19" t="s">
        <v>280</v>
      </c>
      <c r="BM265" s="183" t="s">
        <v>1620</v>
      </c>
    </row>
    <row r="266" s="2" customFormat="1">
      <c r="A266" s="38"/>
      <c r="B266" s="39"/>
      <c r="C266" s="38"/>
      <c r="D266" s="186" t="s">
        <v>277</v>
      </c>
      <c r="E266" s="38"/>
      <c r="F266" s="227" t="s">
        <v>1621</v>
      </c>
      <c r="G266" s="38"/>
      <c r="H266" s="38"/>
      <c r="I266" s="228"/>
      <c r="J266" s="38"/>
      <c r="K266" s="38"/>
      <c r="L266" s="39"/>
      <c r="M266" s="229"/>
      <c r="N266" s="230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277</v>
      </c>
      <c r="AU266" s="19" t="s">
        <v>86</v>
      </c>
    </row>
    <row r="267" s="14" customFormat="1">
      <c r="A267" s="14"/>
      <c r="B267" s="193"/>
      <c r="C267" s="14"/>
      <c r="D267" s="186" t="s">
        <v>163</v>
      </c>
      <c r="E267" s="194" t="s">
        <v>1</v>
      </c>
      <c r="F267" s="195" t="s">
        <v>86</v>
      </c>
      <c r="G267" s="14"/>
      <c r="H267" s="196">
        <v>2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163</v>
      </c>
      <c r="AU267" s="194" t="s">
        <v>86</v>
      </c>
      <c r="AV267" s="14" t="s">
        <v>86</v>
      </c>
      <c r="AW267" s="14" t="s">
        <v>32</v>
      </c>
      <c r="AX267" s="14" t="s">
        <v>76</v>
      </c>
      <c r="AY267" s="194" t="s">
        <v>149</v>
      </c>
    </row>
    <row r="268" s="15" customFormat="1">
      <c r="A268" s="15"/>
      <c r="B268" s="201"/>
      <c r="C268" s="15"/>
      <c r="D268" s="186" t="s">
        <v>163</v>
      </c>
      <c r="E268" s="202" t="s">
        <v>1</v>
      </c>
      <c r="F268" s="203" t="s">
        <v>170</v>
      </c>
      <c r="G268" s="15"/>
      <c r="H268" s="204">
        <v>2</v>
      </c>
      <c r="I268" s="205"/>
      <c r="J268" s="15"/>
      <c r="K268" s="15"/>
      <c r="L268" s="201"/>
      <c r="M268" s="206"/>
      <c r="N268" s="207"/>
      <c r="O268" s="207"/>
      <c r="P268" s="207"/>
      <c r="Q268" s="207"/>
      <c r="R268" s="207"/>
      <c r="S268" s="207"/>
      <c r="T268" s="20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2" t="s">
        <v>163</v>
      </c>
      <c r="AU268" s="202" t="s">
        <v>86</v>
      </c>
      <c r="AV268" s="15" t="s">
        <v>150</v>
      </c>
      <c r="AW268" s="15" t="s">
        <v>32</v>
      </c>
      <c r="AX268" s="15" t="s">
        <v>76</v>
      </c>
      <c r="AY268" s="202" t="s">
        <v>149</v>
      </c>
    </row>
    <row r="269" s="16" customFormat="1">
      <c r="A269" s="16"/>
      <c r="B269" s="209"/>
      <c r="C269" s="16"/>
      <c r="D269" s="186" t="s">
        <v>163</v>
      </c>
      <c r="E269" s="210" t="s">
        <v>1</v>
      </c>
      <c r="F269" s="211" t="s">
        <v>171</v>
      </c>
      <c r="G269" s="16"/>
      <c r="H269" s="212">
        <v>2</v>
      </c>
      <c r="I269" s="213"/>
      <c r="J269" s="16"/>
      <c r="K269" s="16"/>
      <c r="L269" s="209"/>
      <c r="M269" s="214"/>
      <c r="N269" s="215"/>
      <c r="O269" s="215"/>
      <c r="P269" s="215"/>
      <c r="Q269" s="215"/>
      <c r="R269" s="215"/>
      <c r="S269" s="215"/>
      <c r="T269" s="2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10" t="s">
        <v>163</v>
      </c>
      <c r="AU269" s="210" t="s">
        <v>86</v>
      </c>
      <c r="AV269" s="16" t="s">
        <v>157</v>
      </c>
      <c r="AW269" s="16" t="s">
        <v>32</v>
      </c>
      <c r="AX269" s="16" t="s">
        <v>84</v>
      </c>
      <c r="AY269" s="210" t="s">
        <v>149</v>
      </c>
    </row>
    <row r="270" s="2" customFormat="1" ht="24.15" customHeight="1">
      <c r="A270" s="38"/>
      <c r="B270" s="171"/>
      <c r="C270" s="172" t="s">
        <v>501</v>
      </c>
      <c r="D270" s="172" t="s">
        <v>152</v>
      </c>
      <c r="E270" s="173" t="s">
        <v>1622</v>
      </c>
      <c r="F270" s="174" t="s">
        <v>1623</v>
      </c>
      <c r="G270" s="175" t="s">
        <v>1599</v>
      </c>
      <c r="H270" s="176">
        <v>1</v>
      </c>
      <c r="I270" s="177"/>
      <c r="J270" s="178">
        <f>ROUND(I270*H270,2)</f>
        <v>0</v>
      </c>
      <c r="K270" s="174" t="s">
        <v>156</v>
      </c>
      <c r="L270" s="39"/>
      <c r="M270" s="179" t="s">
        <v>1</v>
      </c>
      <c r="N270" s="180" t="s">
        <v>41</v>
      </c>
      <c r="O270" s="77"/>
      <c r="P270" s="181">
        <f>O270*H270</f>
        <v>0</v>
      </c>
      <c r="Q270" s="181">
        <v>0.014749999999999999</v>
      </c>
      <c r="R270" s="181">
        <f>Q270*H270</f>
        <v>0.014749999999999999</v>
      </c>
      <c r="S270" s="181">
        <v>0</v>
      </c>
      <c r="T270" s="18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3" t="s">
        <v>280</v>
      </c>
      <c r="AT270" s="183" t="s">
        <v>152</v>
      </c>
      <c r="AU270" s="183" t="s">
        <v>86</v>
      </c>
      <c r="AY270" s="19" t="s">
        <v>149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9" t="s">
        <v>84</v>
      </c>
      <c r="BK270" s="184">
        <f>ROUND(I270*H270,2)</f>
        <v>0</v>
      </c>
      <c r="BL270" s="19" t="s">
        <v>280</v>
      </c>
      <c r="BM270" s="183" t="s">
        <v>1624</v>
      </c>
    </row>
    <row r="271" s="2" customFormat="1" ht="24.15" customHeight="1">
      <c r="A271" s="38"/>
      <c r="B271" s="171"/>
      <c r="C271" s="172" t="s">
        <v>506</v>
      </c>
      <c r="D271" s="172" t="s">
        <v>152</v>
      </c>
      <c r="E271" s="173" t="s">
        <v>1625</v>
      </c>
      <c r="F271" s="174" t="s">
        <v>1626</v>
      </c>
      <c r="G271" s="175" t="s">
        <v>1599</v>
      </c>
      <c r="H271" s="176">
        <v>3</v>
      </c>
      <c r="I271" s="177"/>
      <c r="J271" s="178">
        <f>ROUND(I271*H271,2)</f>
        <v>0</v>
      </c>
      <c r="K271" s="174" t="s">
        <v>156</v>
      </c>
      <c r="L271" s="39"/>
      <c r="M271" s="179" t="s">
        <v>1</v>
      </c>
      <c r="N271" s="180" t="s">
        <v>41</v>
      </c>
      <c r="O271" s="77"/>
      <c r="P271" s="181">
        <f>O271*H271</f>
        <v>0</v>
      </c>
      <c r="Q271" s="181">
        <v>0.010659999999999999</v>
      </c>
      <c r="R271" s="181">
        <f>Q271*H271</f>
        <v>0.031979999999999995</v>
      </c>
      <c r="S271" s="181">
        <v>0</v>
      </c>
      <c r="T271" s="18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3" t="s">
        <v>280</v>
      </c>
      <c r="AT271" s="183" t="s">
        <v>152</v>
      </c>
      <c r="AU271" s="183" t="s">
        <v>86</v>
      </c>
      <c r="AY271" s="19" t="s">
        <v>149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9" t="s">
        <v>84</v>
      </c>
      <c r="BK271" s="184">
        <f>ROUND(I271*H271,2)</f>
        <v>0</v>
      </c>
      <c r="BL271" s="19" t="s">
        <v>280</v>
      </c>
      <c r="BM271" s="183" t="s">
        <v>1627</v>
      </c>
    </row>
    <row r="272" s="2" customFormat="1" ht="24.15" customHeight="1">
      <c r="A272" s="38"/>
      <c r="B272" s="171"/>
      <c r="C272" s="172" t="s">
        <v>511</v>
      </c>
      <c r="D272" s="172" t="s">
        <v>152</v>
      </c>
      <c r="E272" s="173" t="s">
        <v>1628</v>
      </c>
      <c r="F272" s="174" t="s">
        <v>1629</v>
      </c>
      <c r="G272" s="175" t="s">
        <v>1599</v>
      </c>
      <c r="H272" s="176">
        <v>8</v>
      </c>
      <c r="I272" s="177"/>
      <c r="J272" s="178">
        <f>ROUND(I272*H272,2)</f>
        <v>0</v>
      </c>
      <c r="K272" s="174" t="s">
        <v>156</v>
      </c>
      <c r="L272" s="39"/>
      <c r="M272" s="179" t="s">
        <v>1</v>
      </c>
      <c r="N272" s="180" t="s">
        <v>41</v>
      </c>
      <c r="O272" s="77"/>
      <c r="P272" s="181">
        <f>O272*H272</f>
        <v>0</v>
      </c>
      <c r="Q272" s="181">
        <v>0.00024000000000000001</v>
      </c>
      <c r="R272" s="181">
        <f>Q272*H272</f>
        <v>0.0019200000000000001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280</v>
      </c>
      <c r="AT272" s="183" t="s">
        <v>152</v>
      </c>
      <c r="AU272" s="183" t="s">
        <v>86</v>
      </c>
      <c r="AY272" s="19" t="s">
        <v>149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280</v>
      </c>
      <c r="BM272" s="183" t="s">
        <v>1630</v>
      </c>
    </row>
    <row r="273" s="14" customFormat="1">
      <c r="A273" s="14"/>
      <c r="B273" s="193"/>
      <c r="C273" s="14"/>
      <c r="D273" s="186" t="s">
        <v>163</v>
      </c>
      <c r="E273" s="194" t="s">
        <v>1</v>
      </c>
      <c r="F273" s="195" t="s">
        <v>1631</v>
      </c>
      <c r="G273" s="14"/>
      <c r="H273" s="196">
        <v>8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163</v>
      </c>
      <c r="AU273" s="194" t="s">
        <v>86</v>
      </c>
      <c r="AV273" s="14" t="s">
        <v>86</v>
      </c>
      <c r="AW273" s="14" t="s">
        <v>32</v>
      </c>
      <c r="AX273" s="14" t="s">
        <v>76</v>
      </c>
      <c r="AY273" s="194" t="s">
        <v>149</v>
      </c>
    </row>
    <row r="274" s="16" customFormat="1">
      <c r="A274" s="16"/>
      <c r="B274" s="209"/>
      <c r="C274" s="16"/>
      <c r="D274" s="186" t="s">
        <v>163</v>
      </c>
      <c r="E274" s="210" t="s">
        <v>1</v>
      </c>
      <c r="F274" s="211" t="s">
        <v>171</v>
      </c>
      <c r="G274" s="16"/>
      <c r="H274" s="212">
        <v>8</v>
      </c>
      <c r="I274" s="213"/>
      <c r="J274" s="16"/>
      <c r="K274" s="16"/>
      <c r="L274" s="209"/>
      <c r="M274" s="214"/>
      <c r="N274" s="215"/>
      <c r="O274" s="215"/>
      <c r="P274" s="215"/>
      <c r="Q274" s="215"/>
      <c r="R274" s="215"/>
      <c r="S274" s="215"/>
      <c r="T274" s="2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10" t="s">
        <v>163</v>
      </c>
      <c r="AU274" s="210" t="s">
        <v>86</v>
      </c>
      <c r="AV274" s="16" t="s">
        <v>157</v>
      </c>
      <c r="AW274" s="16" t="s">
        <v>32</v>
      </c>
      <c r="AX274" s="16" t="s">
        <v>84</v>
      </c>
      <c r="AY274" s="210" t="s">
        <v>149</v>
      </c>
    </row>
    <row r="275" s="2" customFormat="1" ht="24.15" customHeight="1">
      <c r="A275" s="38"/>
      <c r="B275" s="171"/>
      <c r="C275" s="172" t="s">
        <v>516</v>
      </c>
      <c r="D275" s="172" t="s">
        <v>152</v>
      </c>
      <c r="E275" s="173" t="s">
        <v>1632</v>
      </c>
      <c r="F275" s="174" t="s">
        <v>1633</v>
      </c>
      <c r="G275" s="175" t="s">
        <v>1599</v>
      </c>
      <c r="H275" s="176">
        <v>2</v>
      </c>
      <c r="I275" s="177"/>
      <c r="J275" s="178">
        <f>ROUND(I275*H275,2)</f>
        <v>0</v>
      </c>
      <c r="K275" s="174" t="s">
        <v>156</v>
      </c>
      <c r="L275" s="39"/>
      <c r="M275" s="179" t="s">
        <v>1</v>
      </c>
      <c r="N275" s="180" t="s">
        <v>41</v>
      </c>
      <c r="O275" s="77"/>
      <c r="P275" s="181">
        <f>O275*H275</f>
        <v>0</v>
      </c>
      <c r="Q275" s="181">
        <v>0.0018</v>
      </c>
      <c r="R275" s="181">
        <f>Q275*H275</f>
        <v>0.0035999999999999999</v>
      </c>
      <c r="S275" s="181">
        <v>0</v>
      </c>
      <c r="T275" s="18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3" t="s">
        <v>280</v>
      </c>
      <c r="AT275" s="183" t="s">
        <v>152</v>
      </c>
      <c r="AU275" s="183" t="s">
        <v>86</v>
      </c>
      <c r="AY275" s="19" t="s">
        <v>149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9" t="s">
        <v>84</v>
      </c>
      <c r="BK275" s="184">
        <f>ROUND(I275*H275,2)</f>
        <v>0</v>
      </c>
      <c r="BL275" s="19" t="s">
        <v>280</v>
      </c>
      <c r="BM275" s="183" t="s">
        <v>1634</v>
      </c>
    </row>
    <row r="276" s="14" customFormat="1">
      <c r="A276" s="14"/>
      <c r="B276" s="193"/>
      <c r="C276" s="14"/>
      <c r="D276" s="186" t="s">
        <v>163</v>
      </c>
      <c r="E276" s="194" t="s">
        <v>1</v>
      </c>
      <c r="F276" s="195" t="s">
        <v>86</v>
      </c>
      <c r="G276" s="14"/>
      <c r="H276" s="196">
        <v>2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163</v>
      </c>
      <c r="AU276" s="194" t="s">
        <v>86</v>
      </c>
      <c r="AV276" s="14" t="s">
        <v>86</v>
      </c>
      <c r="AW276" s="14" t="s">
        <v>32</v>
      </c>
      <c r="AX276" s="14" t="s">
        <v>76</v>
      </c>
      <c r="AY276" s="194" t="s">
        <v>149</v>
      </c>
    </row>
    <row r="277" s="15" customFormat="1">
      <c r="A277" s="15"/>
      <c r="B277" s="201"/>
      <c r="C277" s="15"/>
      <c r="D277" s="186" t="s">
        <v>163</v>
      </c>
      <c r="E277" s="202" t="s">
        <v>1</v>
      </c>
      <c r="F277" s="203" t="s">
        <v>170</v>
      </c>
      <c r="G277" s="15"/>
      <c r="H277" s="204">
        <v>2</v>
      </c>
      <c r="I277" s="205"/>
      <c r="J277" s="15"/>
      <c r="K277" s="15"/>
      <c r="L277" s="201"/>
      <c r="M277" s="206"/>
      <c r="N277" s="207"/>
      <c r="O277" s="207"/>
      <c r="P277" s="207"/>
      <c r="Q277" s="207"/>
      <c r="R277" s="207"/>
      <c r="S277" s="207"/>
      <c r="T277" s="20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2" t="s">
        <v>163</v>
      </c>
      <c r="AU277" s="202" t="s">
        <v>86</v>
      </c>
      <c r="AV277" s="15" t="s">
        <v>150</v>
      </c>
      <c r="AW277" s="15" t="s">
        <v>32</v>
      </c>
      <c r="AX277" s="15" t="s">
        <v>76</v>
      </c>
      <c r="AY277" s="202" t="s">
        <v>149</v>
      </c>
    </row>
    <row r="278" s="16" customFormat="1">
      <c r="A278" s="16"/>
      <c r="B278" s="209"/>
      <c r="C278" s="16"/>
      <c r="D278" s="186" t="s">
        <v>163</v>
      </c>
      <c r="E278" s="210" t="s">
        <v>1</v>
      </c>
      <c r="F278" s="211" t="s">
        <v>171</v>
      </c>
      <c r="G278" s="16"/>
      <c r="H278" s="212">
        <v>2</v>
      </c>
      <c r="I278" s="213"/>
      <c r="J278" s="16"/>
      <c r="K278" s="16"/>
      <c r="L278" s="209"/>
      <c r="M278" s="214"/>
      <c r="N278" s="215"/>
      <c r="O278" s="215"/>
      <c r="P278" s="215"/>
      <c r="Q278" s="215"/>
      <c r="R278" s="215"/>
      <c r="S278" s="215"/>
      <c r="T278" s="2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10" t="s">
        <v>163</v>
      </c>
      <c r="AU278" s="210" t="s">
        <v>86</v>
      </c>
      <c r="AV278" s="16" t="s">
        <v>157</v>
      </c>
      <c r="AW278" s="16" t="s">
        <v>32</v>
      </c>
      <c r="AX278" s="16" t="s">
        <v>84</v>
      </c>
      <c r="AY278" s="210" t="s">
        <v>149</v>
      </c>
    </row>
    <row r="279" s="2" customFormat="1" ht="21.75" customHeight="1">
      <c r="A279" s="38"/>
      <c r="B279" s="171"/>
      <c r="C279" s="172" t="s">
        <v>522</v>
      </c>
      <c r="D279" s="172" t="s">
        <v>152</v>
      </c>
      <c r="E279" s="173" t="s">
        <v>1635</v>
      </c>
      <c r="F279" s="174" t="s">
        <v>1636</v>
      </c>
      <c r="G279" s="175" t="s">
        <v>1599</v>
      </c>
      <c r="H279" s="176">
        <v>4</v>
      </c>
      <c r="I279" s="177"/>
      <c r="J279" s="178">
        <f>ROUND(I279*H279,2)</f>
        <v>0</v>
      </c>
      <c r="K279" s="174" t="s">
        <v>156</v>
      </c>
      <c r="L279" s="39"/>
      <c r="M279" s="179" t="s">
        <v>1</v>
      </c>
      <c r="N279" s="180" t="s">
        <v>41</v>
      </c>
      <c r="O279" s="77"/>
      <c r="P279" s="181">
        <f>O279*H279</f>
        <v>0</v>
      </c>
      <c r="Q279" s="181">
        <v>0.0018</v>
      </c>
      <c r="R279" s="181">
        <f>Q279*H279</f>
        <v>0.0071999999999999998</v>
      </c>
      <c r="S279" s="181">
        <v>0</v>
      </c>
      <c r="T279" s="18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3" t="s">
        <v>280</v>
      </c>
      <c r="AT279" s="183" t="s">
        <v>152</v>
      </c>
      <c r="AU279" s="183" t="s">
        <v>86</v>
      </c>
      <c r="AY279" s="19" t="s">
        <v>149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9" t="s">
        <v>84</v>
      </c>
      <c r="BK279" s="184">
        <f>ROUND(I279*H279,2)</f>
        <v>0</v>
      </c>
      <c r="BL279" s="19" t="s">
        <v>280</v>
      </c>
      <c r="BM279" s="183" t="s">
        <v>1637</v>
      </c>
    </row>
    <row r="280" s="14" customFormat="1">
      <c r="A280" s="14"/>
      <c r="B280" s="193"/>
      <c r="C280" s="14"/>
      <c r="D280" s="186" t="s">
        <v>163</v>
      </c>
      <c r="E280" s="194" t="s">
        <v>1</v>
      </c>
      <c r="F280" s="195" t="s">
        <v>157</v>
      </c>
      <c r="G280" s="14"/>
      <c r="H280" s="196">
        <v>4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163</v>
      </c>
      <c r="AU280" s="194" t="s">
        <v>86</v>
      </c>
      <c r="AV280" s="14" t="s">
        <v>86</v>
      </c>
      <c r="AW280" s="14" t="s">
        <v>32</v>
      </c>
      <c r="AX280" s="14" t="s">
        <v>76</v>
      </c>
      <c r="AY280" s="194" t="s">
        <v>149</v>
      </c>
    </row>
    <row r="281" s="16" customFormat="1">
      <c r="A281" s="16"/>
      <c r="B281" s="209"/>
      <c r="C281" s="16"/>
      <c r="D281" s="186" t="s">
        <v>163</v>
      </c>
      <c r="E281" s="210" t="s">
        <v>1</v>
      </c>
      <c r="F281" s="211" t="s">
        <v>171</v>
      </c>
      <c r="G281" s="16"/>
      <c r="H281" s="212">
        <v>4</v>
      </c>
      <c r="I281" s="213"/>
      <c r="J281" s="16"/>
      <c r="K281" s="16"/>
      <c r="L281" s="209"/>
      <c r="M281" s="214"/>
      <c r="N281" s="215"/>
      <c r="O281" s="215"/>
      <c r="P281" s="215"/>
      <c r="Q281" s="215"/>
      <c r="R281" s="215"/>
      <c r="S281" s="215"/>
      <c r="T281" s="2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10" t="s">
        <v>163</v>
      </c>
      <c r="AU281" s="210" t="s">
        <v>86</v>
      </c>
      <c r="AV281" s="16" t="s">
        <v>157</v>
      </c>
      <c r="AW281" s="16" t="s">
        <v>32</v>
      </c>
      <c r="AX281" s="16" t="s">
        <v>84</v>
      </c>
      <c r="AY281" s="210" t="s">
        <v>149</v>
      </c>
    </row>
    <row r="282" s="2" customFormat="1" ht="24.15" customHeight="1">
      <c r="A282" s="38"/>
      <c r="B282" s="171"/>
      <c r="C282" s="172" t="s">
        <v>530</v>
      </c>
      <c r="D282" s="172" t="s">
        <v>152</v>
      </c>
      <c r="E282" s="173" t="s">
        <v>1638</v>
      </c>
      <c r="F282" s="174" t="s">
        <v>1639</v>
      </c>
      <c r="G282" s="175" t="s">
        <v>1599</v>
      </c>
      <c r="H282" s="176">
        <v>1</v>
      </c>
      <c r="I282" s="177"/>
      <c r="J282" s="178">
        <f>ROUND(I282*H282,2)</f>
        <v>0</v>
      </c>
      <c r="K282" s="174" t="s">
        <v>156</v>
      </c>
      <c r="L282" s="39"/>
      <c r="M282" s="179" t="s">
        <v>1</v>
      </c>
      <c r="N282" s="180" t="s">
        <v>41</v>
      </c>
      <c r="O282" s="77"/>
      <c r="P282" s="181">
        <f>O282*H282</f>
        <v>0</v>
      </c>
      <c r="Q282" s="181">
        <v>0.0019599999999999999</v>
      </c>
      <c r="R282" s="181">
        <f>Q282*H282</f>
        <v>0.0019599999999999999</v>
      </c>
      <c r="S282" s="181">
        <v>0</v>
      </c>
      <c r="T282" s="18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3" t="s">
        <v>280</v>
      </c>
      <c r="AT282" s="183" t="s">
        <v>152</v>
      </c>
      <c r="AU282" s="183" t="s">
        <v>86</v>
      </c>
      <c r="AY282" s="19" t="s">
        <v>149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9" t="s">
        <v>84</v>
      </c>
      <c r="BK282" s="184">
        <f>ROUND(I282*H282,2)</f>
        <v>0</v>
      </c>
      <c r="BL282" s="19" t="s">
        <v>280</v>
      </c>
      <c r="BM282" s="183" t="s">
        <v>1640</v>
      </c>
    </row>
    <row r="283" s="14" customFormat="1">
      <c r="A283" s="14"/>
      <c r="B283" s="193"/>
      <c r="C283" s="14"/>
      <c r="D283" s="186" t="s">
        <v>163</v>
      </c>
      <c r="E283" s="194" t="s">
        <v>1</v>
      </c>
      <c r="F283" s="195" t="s">
        <v>84</v>
      </c>
      <c r="G283" s="14"/>
      <c r="H283" s="196">
        <v>1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163</v>
      </c>
      <c r="AU283" s="194" t="s">
        <v>86</v>
      </c>
      <c r="AV283" s="14" t="s">
        <v>86</v>
      </c>
      <c r="AW283" s="14" t="s">
        <v>32</v>
      </c>
      <c r="AX283" s="14" t="s">
        <v>76</v>
      </c>
      <c r="AY283" s="194" t="s">
        <v>149</v>
      </c>
    </row>
    <row r="284" s="16" customFormat="1">
      <c r="A284" s="16"/>
      <c r="B284" s="209"/>
      <c r="C284" s="16"/>
      <c r="D284" s="186" t="s">
        <v>163</v>
      </c>
      <c r="E284" s="210" t="s">
        <v>1</v>
      </c>
      <c r="F284" s="211" t="s">
        <v>171</v>
      </c>
      <c r="G284" s="16"/>
      <c r="H284" s="212">
        <v>1</v>
      </c>
      <c r="I284" s="213"/>
      <c r="J284" s="16"/>
      <c r="K284" s="16"/>
      <c r="L284" s="209"/>
      <c r="M284" s="214"/>
      <c r="N284" s="215"/>
      <c r="O284" s="215"/>
      <c r="P284" s="215"/>
      <c r="Q284" s="215"/>
      <c r="R284" s="215"/>
      <c r="S284" s="215"/>
      <c r="T284" s="2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10" t="s">
        <v>163</v>
      </c>
      <c r="AU284" s="210" t="s">
        <v>86</v>
      </c>
      <c r="AV284" s="16" t="s">
        <v>157</v>
      </c>
      <c r="AW284" s="16" t="s">
        <v>32</v>
      </c>
      <c r="AX284" s="16" t="s">
        <v>84</v>
      </c>
      <c r="AY284" s="210" t="s">
        <v>149</v>
      </c>
    </row>
    <row r="285" s="2" customFormat="1" ht="16.5" customHeight="1">
      <c r="A285" s="38"/>
      <c r="B285" s="171"/>
      <c r="C285" s="172" t="s">
        <v>535</v>
      </c>
      <c r="D285" s="172" t="s">
        <v>152</v>
      </c>
      <c r="E285" s="173" t="s">
        <v>1641</v>
      </c>
      <c r="F285" s="174" t="s">
        <v>1642</v>
      </c>
      <c r="G285" s="175" t="s">
        <v>155</v>
      </c>
      <c r="H285" s="176">
        <v>1</v>
      </c>
      <c r="I285" s="177"/>
      <c r="J285" s="178">
        <f>ROUND(I285*H285,2)</f>
        <v>0</v>
      </c>
      <c r="K285" s="174" t="s">
        <v>156</v>
      </c>
      <c r="L285" s="39"/>
      <c r="M285" s="179" t="s">
        <v>1</v>
      </c>
      <c r="N285" s="180" t="s">
        <v>41</v>
      </c>
      <c r="O285" s="77"/>
      <c r="P285" s="181">
        <f>O285*H285</f>
        <v>0</v>
      </c>
      <c r="Q285" s="181">
        <v>0.00031</v>
      </c>
      <c r="R285" s="181">
        <f>Q285*H285</f>
        <v>0.00031</v>
      </c>
      <c r="S285" s="181">
        <v>0</v>
      </c>
      <c r="T285" s="18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83" t="s">
        <v>280</v>
      </c>
      <c r="AT285" s="183" t="s">
        <v>152</v>
      </c>
      <c r="AU285" s="183" t="s">
        <v>86</v>
      </c>
      <c r="AY285" s="19" t="s">
        <v>149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9" t="s">
        <v>84</v>
      </c>
      <c r="BK285" s="184">
        <f>ROUND(I285*H285,2)</f>
        <v>0</v>
      </c>
      <c r="BL285" s="19" t="s">
        <v>280</v>
      </c>
      <c r="BM285" s="183" t="s">
        <v>1643</v>
      </c>
    </row>
    <row r="286" s="2" customFormat="1">
      <c r="A286" s="38"/>
      <c r="B286" s="39"/>
      <c r="C286" s="38"/>
      <c r="D286" s="186" t="s">
        <v>277</v>
      </c>
      <c r="E286" s="38"/>
      <c r="F286" s="227" t="s">
        <v>1644</v>
      </c>
      <c r="G286" s="38"/>
      <c r="H286" s="38"/>
      <c r="I286" s="228"/>
      <c r="J286" s="38"/>
      <c r="K286" s="38"/>
      <c r="L286" s="39"/>
      <c r="M286" s="229"/>
      <c r="N286" s="230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277</v>
      </c>
      <c r="AU286" s="19" t="s">
        <v>86</v>
      </c>
    </row>
    <row r="287" s="14" customFormat="1">
      <c r="A287" s="14"/>
      <c r="B287" s="193"/>
      <c r="C287" s="14"/>
      <c r="D287" s="186" t="s">
        <v>163</v>
      </c>
      <c r="E287" s="194" t="s">
        <v>1</v>
      </c>
      <c r="F287" s="195" t="s">
        <v>84</v>
      </c>
      <c r="G287" s="14"/>
      <c r="H287" s="196">
        <v>1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163</v>
      </c>
      <c r="AU287" s="194" t="s">
        <v>86</v>
      </c>
      <c r="AV287" s="14" t="s">
        <v>86</v>
      </c>
      <c r="AW287" s="14" t="s">
        <v>32</v>
      </c>
      <c r="AX287" s="14" t="s">
        <v>76</v>
      </c>
      <c r="AY287" s="194" t="s">
        <v>149</v>
      </c>
    </row>
    <row r="288" s="16" customFormat="1">
      <c r="A288" s="16"/>
      <c r="B288" s="209"/>
      <c r="C288" s="16"/>
      <c r="D288" s="186" t="s">
        <v>163</v>
      </c>
      <c r="E288" s="210" t="s">
        <v>1</v>
      </c>
      <c r="F288" s="211" t="s">
        <v>171</v>
      </c>
      <c r="G288" s="16"/>
      <c r="H288" s="212">
        <v>1</v>
      </c>
      <c r="I288" s="213"/>
      <c r="J288" s="16"/>
      <c r="K288" s="16"/>
      <c r="L288" s="209"/>
      <c r="M288" s="214"/>
      <c r="N288" s="215"/>
      <c r="O288" s="215"/>
      <c r="P288" s="215"/>
      <c r="Q288" s="215"/>
      <c r="R288" s="215"/>
      <c r="S288" s="215"/>
      <c r="T288" s="2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10" t="s">
        <v>163</v>
      </c>
      <c r="AU288" s="210" t="s">
        <v>86</v>
      </c>
      <c r="AV288" s="16" t="s">
        <v>157</v>
      </c>
      <c r="AW288" s="16" t="s">
        <v>32</v>
      </c>
      <c r="AX288" s="16" t="s">
        <v>84</v>
      </c>
      <c r="AY288" s="210" t="s">
        <v>149</v>
      </c>
    </row>
    <row r="289" s="2" customFormat="1" ht="24.15" customHeight="1">
      <c r="A289" s="38"/>
      <c r="B289" s="171"/>
      <c r="C289" s="172" t="s">
        <v>540</v>
      </c>
      <c r="D289" s="172" t="s">
        <v>152</v>
      </c>
      <c r="E289" s="173" t="s">
        <v>1645</v>
      </c>
      <c r="F289" s="174" t="s">
        <v>1646</v>
      </c>
      <c r="G289" s="175" t="s">
        <v>192</v>
      </c>
      <c r="H289" s="176">
        <v>0.17100000000000001</v>
      </c>
      <c r="I289" s="177"/>
      <c r="J289" s="178">
        <f>ROUND(I289*H289,2)</f>
        <v>0</v>
      </c>
      <c r="K289" s="174" t="s">
        <v>156</v>
      </c>
      <c r="L289" s="39"/>
      <c r="M289" s="179" t="s">
        <v>1</v>
      </c>
      <c r="N289" s="180" t="s">
        <v>41</v>
      </c>
      <c r="O289" s="77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3" t="s">
        <v>280</v>
      </c>
      <c r="AT289" s="183" t="s">
        <v>152</v>
      </c>
      <c r="AU289" s="183" t="s">
        <v>86</v>
      </c>
      <c r="AY289" s="19" t="s">
        <v>149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9" t="s">
        <v>84</v>
      </c>
      <c r="BK289" s="184">
        <f>ROUND(I289*H289,2)</f>
        <v>0</v>
      </c>
      <c r="BL289" s="19" t="s">
        <v>280</v>
      </c>
      <c r="BM289" s="183" t="s">
        <v>1647</v>
      </c>
    </row>
    <row r="290" s="2" customFormat="1" ht="24.15" customHeight="1">
      <c r="A290" s="38"/>
      <c r="B290" s="171"/>
      <c r="C290" s="172" t="s">
        <v>544</v>
      </c>
      <c r="D290" s="172" t="s">
        <v>152</v>
      </c>
      <c r="E290" s="173" t="s">
        <v>1648</v>
      </c>
      <c r="F290" s="174" t="s">
        <v>1649</v>
      </c>
      <c r="G290" s="175" t="s">
        <v>192</v>
      </c>
      <c r="H290" s="176">
        <v>0.17100000000000001</v>
      </c>
      <c r="I290" s="177"/>
      <c r="J290" s="178">
        <f>ROUND(I290*H290,2)</f>
        <v>0</v>
      </c>
      <c r="K290" s="174" t="s">
        <v>156</v>
      </c>
      <c r="L290" s="39"/>
      <c r="M290" s="179" t="s">
        <v>1</v>
      </c>
      <c r="N290" s="180" t="s">
        <v>41</v>
      </c>
      <c r="O290" s="77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3" t="s">
        <v>280</v>
      </c>
      <c r="AT290" s="183" t="s">
        <v>152</v>
      </c>
      <c r="AU290" s="183" t="s">
        <v>86</v>
      </c>
      <c r="AY290" s="19" t="s">
        <v>149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9" t="s">
        <v>84</v>
      </c>
      <c r="BK290" s="184">
        <f>ROUND(I290*H290,2)</f>
        <v>0</v>
      </c>
      <c r="BL290" s="19" t="s">
        <v>280</v>
      </c>
      <c r="BM290" s="183" t="s">
        <v>1650</v>
      </c>
    </row>
    <row r="291" s="12" customFormat="1" ht="22.8" customHeight="1">
      <c r="A291" s="12"/>
      <c r="B291" s="158"/>
      <c r="C291" s="12"/>
      <c r="D291" s="159" t="s">
        <v>75</v>
      </c>
      <c r="E291" s="169" t="s">
        <v>1651</v>
      </c>
      <c r="F291" s="169" t="s">
        <v>1652</v>
      </c>
      <c r="G291" s="12"/>
      <c r="H291" s="12"/>
      <c r="I291" s="161"/>
      <c r="J291" s="170">
        <f>BK291</f>
        <v>0</v>
      </c>
      <c r="K291" s="12"/>
      <c r="L291" s="158"/>
      <c r="M291" s="163"/>
      <c r="N291" s="164"/>
      <c r="O291" s="164"/>
      <c r="P291" s="165">
        <f>SUM(P292:P300)</f>
        <v>0</v>
      </c>
      <c r="Q291" s="164"/>
      <c r="R291" s="165">
        <f>SUM(R292:R300)</f>
        <v>0.035299999999999998</v>
      </c>
      <c r="S291" s="164"/>
      <c r="T291" s="166">
        <f>SUM(T292:T300)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9" t="s">
        <v>86</v>
      </c>
      <c r="AT291" s="167" t="s">
        <v>75</v>
      </c>
      <c r="AU291" s="167" t="s">
        <v>84</v>
      </c>
      <c r="AY291" s="159" t="s">
        <v>149</v>
      </c>
      <c r="BK291" s="168">
        <f>SUM(BK292:BK300)</f>
        <v>0</v>
      </c>
    </row>
    <row r="292" s="2" customFormat="1" ht="33" customHeight="1">
      <c r="A292" s="38"/>
      <c r="B292" s="171"/>
      <c r="C292" s="172" t="s">
        <v>551</v>
      </c>
      <c r="D292" s="172" t="s">
        <v>152</v>
      </c>
      <c r="E292" s="173" t="s">
        <v>1653</v>
      </c>
      <c r="F292" s="174" t="s">
        <v>1654</v>
      </c>
      <c r="G292" s="175" t="s">
        <v>1599</v>
      </c>
      <c r="H292" s="176">
        <v>1</v>
      </c>
      <c r="I292" s="177"/>
      <c r="J292" s="178">
        <f>ROUND(I292*H292,2)</f>
        <v>0</v>
      </c>
      <c r="K292" s="174" t="s">
        <v>156</v>
      </c>
      <c r="L292" s="39"/>
      <c r="M292" s="179" t="s">
        <v>1</v>
      </c>
      <c r="N292" s="180" t="s">
        <v>41</v>
      </c>
      <c r="O292" s="77"/>
      <c r="P292" s="181">
        <f>O292*H292</f>
        <v>0</v>
      </c>
      <c r="Q292" s="181">
        <v>0.016650000000000002</v>
      </c>
      <c r="R292" s="181">
        <f>Q292*H292</f>
        <v>0.016650000000000002</v>
      </c>
      <c r="S292" s="181">
        <v>0</v>
      </c>
      <c r="T292" s="18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83" t="s">
        <v>280</v>
      </c>
      <c r="AT292" s="183" t="s">
        <v>152</v>
      </c>
      <c r="AU292" s="183" t="s">
        <v>86</v>
      </c>
      <c r="AY292" s="19" t="s">
        <v>149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9" t="s">
        <v>84</v>
      </c>
      <c r="BK292" s="184">
        <f>ROUND(I292*H292,2)</f>
        <v>0</v>
      </c>
      <c r="BL292" s="19" t="s">
        <v>280</v>
      </c>
      <c r="BM292" s="183" t="s">
        <v>1655</v>
      </c>
    </row>
    <row r="293" s="14" customFormat="1">
      <c r="A293" s="14"/>
      <c r="B293" s="193"/>
      <c r="C293" s="14"/>
      <c r="D293" s="186" t="s">
        <v>163</v>
      </c>
      <c r="E293" s="194" t="s">
        <v>1</v>
      </c>
      <c r="F293" s="195" t="s">
        <v>84</v>
      </c>
      <c r="G293" s="14"/>
      <c r="H293" s="196">
        <v>1</v>
      </c>
      <c r="I293" s="197"/>
      <c r="J293" s="14"/>
      <c r="K293" s="14"/>
      <c r="L293" s="193"/>
      <c r="M293" s="198"/>
      <c r="N293" s="199"/>
      <c r="O293" s="199"/>
      <c r="P293" s="199"/>
      <c r="Q293" s="199"/>
      <c r="R293" s="199"/>
      <c r="S293" s="199"/>
      <c r="T293" s="20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4" t="s">
        <v>163</v>
      </c>
      <c r="AU293" s="194" t="s">
        <v>86</v>
      </c>
      <c r="AV293" s="14" t="s">
        <v>86</v>
      </c>
      <c r="AW293" s="14" t="s">
        <v>32</v>
      </c>
      <c r="AX293" s="14" t="s">
        <v>76</v>
      </c>
      <c r="AY293" s="194" t="s">
        <v>149</v>
      </c>
    </row>
    <row r="294" s="15" customFormat="1">
      <c r="A294" s="15"/>
      <c r="B294" s="201"/>
      <c r="C294" s="15"/>
      <c r="D294" s="186" t="s">
        <v>163</v>
      </c>
      <c r="E294" s="202" t="s">
        <v>1</v>
      </c>
      <c r="F294" s="203" t="s">
        <v>170</v>
      </c>
      <c r="G294" s="15"/>
      <c r="H294" s="204">
        <v>1</v>
      </c>
      <c r="I294" s="205"/>
      <c r="J294" s="15"/>
      <c r="K294" s="15"/>
      <c r="L294" s="201"/>
      <c r="M294" s="206"/>
      <c r="N294" s="207"/>
      <c r="O294" s="207"/>
      <c r="P294" s="207"/>
      <c r="Q294" s="207"/>
      <c r="R294" s="207"/>
      <c r="S294" s="207"/>
      <c r="T294" s="20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2" t="s">
        <v>163</v>
      </c>
      <c r="AU294" s="202" t="s">
        <v>86</v>
      </c>
      <c r="AV294" s="15" t="s">
        <v>150</v>
      </c>
      <c r="AW294" s="15" t="s">
        <v>32</v>
      </c>
      <c r="AX294" s="15" t="s">
        <v>76</v>
      </c>
      <c r="AY294" s="202" t="s">
        <v>149</v>
      </c>
    </row>
    <row r="295" s="16" customFormat="1">
      <c r="A295" s="16"/>
      <c r="B295" s="209"/>
      <c r="C295" s="16"/>
      <c r="D295" s="186" t="s">
        <v>163</v>
      </c>
      <c r="E295" s="210" t="s">
        <v>1</v>
      </c>
      <c r="F295" s="211" t="s">
        <v>171</v>
      </c>
      <c r="G295" s="16"/>
      <c r="H295" s="212">
        <v>1</v>
      </c>
      <c r="I295" s="213"/>
      <c r="J295" s="16"/>
      <c r="K295" s="16"/>
      <c r="L295" s="209"/>
      <c r="M295" s="214"/>
      <c r="N295" s="215"/>
      <c r="O295" s="215"/>
      <c r="P295" s="215"/>
      <c r="Q295" s="215"/>
      <c r="R295" s="215"/>
      <c r="S295" s="215"/>
      <c r="T295" s="2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10" t="s">
        <v>163</v>
      </c>
      <c r="AU295" s="210" t="s">
        <v>86</v>
      </c>
      <c r="AV295" s="16" t="s">
        <v>157</v>
      </c>
      <c r="AW295" s="16" t="s">
        <v>32</v>
      </c>
      <c r="AX295" s="16" t="s">
        <v>84</v>
      </c>
      <c r="AY295" s="210" t="s">
        <v>149</v>
      </c>
    </row>
    <row r="296" s="2" customFormat="1" ht="33" customHeight="1">
      <c r="A296" s="38"/>
      <c r="B296" s="171"/>
      <c r="C296" s="172" t="s">
        <v>571</v>
      </c>
      <c r="D296" s="172" t="s">
        <v>152</v>
      </c>
      <c r="E296" s="173" t="s">
        <v>1656</v>
      </c>
      <c r="F296" s="174" t="s">
        <v>1657</v>
      </c>
      <c r="G296" s="175" t="s">
        <v>1599</v>
      </c>
      <c r="H296" s="176">
        <v>1</v>
      </c>
      <c r="I296" s="177"/>
      <c r="J296" s="178">
        <f>ROUND(I296*H296,2)</f>
        <v>0</v>
      </c>
      <c r="K296" s="174" t="s">
        <v>156</v>
      </c>
      <c r="L296" s="39"/>
      <c r="M296" s="179" t="s">
        <v>1</v>
      </c>
      <c r="N296" s="180" t="s">
        <v>41</v>
      </c>
      <c r="O296" s="77"/>
      <c r="P296" s="181">
        <f>O296*H296</f>
        <v>0</v>
      </c>
      <c r="Q296" s="181">
        <v>0.017649999999999999</v>
      </c>
      <c r="R296" s="181">
        <f>Q296*H296</f>
        <v>0.017649999999999999</v>
      </c>
      <c r="S296" s="181">
        <v>0</v>
      </c>
      <c r="T296" s="18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3" t="s">
        <v>280</v>
      </c>
      <c r="AT296" s="183" t="s">
        <v>152</v>
      </c>
      <c r="AU296" s="183" t="s">
        <v>86</v>
      </c>
      <c r="AY296" s="19" t="s">
        <v>149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9" t="s">
        <v>84</v>
      </c>
      <c r="BK296" s="184">
        <f>ROUND(I296*H296,2)</f>
        <v>0</v>
      </c>
      <c r="BL296" s="19" t="s">
        <v>280</v>
      </c>
      <c r="BM296" s="183" t="s">
        <v>1658</v>
      </c>
    </row>
    <row r="297" s="2" customFormat="1" ht="16.5" customHeight="1">
      <c r="A297" s="38"/>
      <c r="B297" s="171"/>
      <c r="C297" s="172" t="s">
        <v>580</v>
      </c>
      <c r="D297" s="172" t="s">
        <v>152</v>
      </c>
      <c r="E297" s="173" t="s">
        <v>1659</v>
      </c>
      <c r="F297" s="174" t="s">
        <v>1660</v>
      </c>
      <c r="G297" s="175" t="s">
        <v>1599</v>
      </c>
      <c r="H297" s="176">
        <v>2</v>
      </c>
      <c r="I297" s="177"/>
      <c r="J297" s="178">
        <f>ROUND(I297*H297,2)</f>
        <v>0</v>
      </c>
      <c r="K297" s="174" t="s">
        <v>156</v>
      </c>
      <c r="L297" s="39"/>
      <c r="M297" s="179" t="s">
        <v>1</v>
      </c>
      <c r="N297" s="180" t="s">
        <v>41</v>
      </c>
      <c r="O297" s="77"/>
      <c r="P297" s="181">
        <f>O297*H297</f>
        <v>0</v>
      </c>
      <c r="Q297" s="181">
        <v>0.00050000000000000001</v>
      </c>
      <c r="R297" s="181">
        <f>Q297*H297</f>
        <v>0.001</v>
      </c>
      <c r="S297" s="181">
        <v>0</v>
      </c>
      <c r="T297" s="18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3" t="s">
        <v>280</v>
      </c>
      <c r="AT297" s="183" t="s">
        <v>152</v>
      </c>
      <c r="AU297" s="183" t="s">
        <v>86</v>
      </c>
      <c r="AY297" s="19" t="s">
        <v>149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84</v>
      </c>
      <c r="BK297" s="184">
        <f>ROUND(I297*H297,2)</f>
        <v>0</v>
      </c>
      <c r="BL297" s="19" t="s">
        <v>280</v>
      </c>
      <c r="BM297" s="183" t="s">
        <v>1661</v>
      </c>
    </row>
    <row r="298" s="14" customFormat="1">
      <c r="A298" s="14"/>
      <c r="B298" s="193"/>
      <c r="C298" s="14"/>
      <c r="D298" s="186" t="s">
        <v>163</v>
      </c>
      <c r="E298" s="194" t="s">
        <v>1</v>
      </c>
      <c r="F298" s="195" t="s">
        <v>86</v>
      </c>
      <c r="G298" s="14"/>
      <c r="H298" s="196">
        <v>2</v>
      </c>
      <c r="I298" s="197"/>
      <c r="J298" s="14"/>
      <c r="K298" s="14"/>
      <c r="L298" s="193"/>
      <c r="M298" s="198"/>
      <c r="N298" s="199"/>
      <c r="O298" s="199"/>
      <c r="P298" s="199"/>
      <c r="Q298" s="199"/>
      <c r="R298" s="199"/>
      <c r="S298" s="199"/>
      <c r="T298" s="20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4" t="s">
        <v>163</v>
      </c>
      <c r="AU298" s="194" t="s">
        <v>86</v>
      </c>
      <c r="AV298" s="14" t="s">
        <v>86</v>
      </c>
      <c r="AW298" s="14" t="s">
        <v>32</v>
      </c>
      <c r="AX298" s="14" t="s">
        <v>84</v>
      </c>
      <c r="AY298" s="194" t="s">
        <v>149</v>
      </c>
    </row>
    <row r="299" s="2" customFormat="1" ht="24.15" customHeight="1">
      <c r="A299" s="38"/>
      <c r="B299" s="171"/>
      <c r="C299" s="172" t="s">
        <v>587</v>
      </c>
      <c r="D299" s="172" t="s">
        <v>152</v>
      </c>
      <c r="E299" s="173" t="s">
        <v>1662</v>
      </c>
      <c r="F299" s="174" t="s">
        <v>1663</v>
      </c>
      <c r="G299" s="175" t="s">
        <v>192</v>
      </c>
      <c r="H299" s="176">
        <v>0.035000000000000003</v>
      </c>
      <c r="I299" s="177"/>
      <c r="J299" s="178">
        <f>ROUND(I299*H299,2)</f>
        <v>0</v>
      </c>
      <c r="K299" s="174" t="s">
        <v>156</v>
      </c>
      <c r="L299" s="39"/>
      <c r="M299" s="179" t="s">
        <v>1</v>
      </c>
      <c r="N299" s="180" t="s">
        <v>41</v>
      </c>
      <c r="O299" s="77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3" t="s">
        <v>280</v>
      </c>
      <c r="AT299" s="183" t="s">
        <v>152</v>
      </c>
      <c r="AU299" s="183" t="s">
        <v>86</v>
      </c>
      <c r="AY299" s="19" t="s">
        <v>149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9" t="s">
        <v>84</v>
      </c>
      <c r="BK299" s="184">
        <f>ROUND(I299*H299,2)</f>
        <v>0</v>
      </c>
      <c r="BL299" s="19" t="s">
        <v>280</v>
      </c>
      <c r="BM299" s="183" t="s">
        <v>1664</v>
      </c>
    </row>
    <row r="300" s="2" customFormat="1" ht="24.15" customHeight="1">
      <c r="A300" s="38"/>
      <c r="B300" s="171"/>
      <c r="C300" s="172" t="s">
        <v>591</v>
      </c>
      <c r="D300" s="172" t="s">
        <v>152</v>
      </c>
      <c r="E300" s="173" t="s">
        <v>1665</v>
      </c>
      <c r="F300" s="174" t="s">
        <v>1666</v>
      </c>
      <c r="G300" s="175" t="s">
        <v>192</v>
      </c>
      <c r="H300" s="176">
        <v>0.035000000000000003</v>
      </c>
      <c r="I300" s="177"/>
      <c r="J300" s="178">
        <f>ROUND(I300*H300,2)</f>
        <v>0</v>
      </c>
      <c r="K300" s="174" t="s">
        <v>156</v>
      </c>
      <c r="L300" s="39"/>
      <c r="M300" s="179" t="s">
        <v>1</v>
      </c>
      <c r="N300" s="180" t="s">
        <v>41</v>
      </c>
      <c r="O300" s="77"/>
      <c r="P300" s="181">
        <f>O300*H300</f>
        <v>0</v>
      </c>
      <c r="Q300" s="181">
        <v>0</v>
      </c>
      <c r="R300" s="181">
        <f>Q300*H300</f>
        <v>0</v>
      </c>
      <c r="S300" s="181">
        <v>0</v>
      </c>
      <c r="T300" s="18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3" t="s">
        <v>280</v>
      </c>
      <c r="AT300" s="183" t="s">
        <v>152</v>
      </c>
      <c r="AU300" s="183" t="s">
        <v>86</v>
      </c>
      <c r="AY300" s="19" t="s">
        <v>149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9" t="s">
        <v>84</v>
      </c>
      <c r="BK300" s="184">
        <f>ROUND(I300*H300,2)</f>
        <v>0</v>
      </c>
      <c r="BL300" s="19" t="s">
        <v>280</v>
      </c>
      <c r="BM300" s="183" t="s">
        <v>1667</v>
      </c>
    </row>
    <row r="301" s="12" customFormat="1" ht="22.8" customHeight="1">
      <c r="A301" s="12"/>
      <c r="B301" s="158"/>
      <c r="C301" s="12"/>
      <c r="D301" s="159" t="s">
        <v>75</v>
      </c>
      <c r="E301" s="169" t="s">
        <v>1170</v>
      </c>
      <c r="F301" s="169" t="s">
        <v>1171</v>
      </c>
      <c r="G301" s="12"/>
      <c r="H301" s="12"/>
      <c r="I301" s="161"/>
      <c r="J301" s="170">
        <f>BK301</f>
        <v>0</v>
      </c>
      <c r="K301" s="12"/>
      <c r="L301" s="158"/>
      <c r="M301" s="163"/>
      <c r="N301" s="164"/>
      <c r="O301" s="164"/>
      <c r="P301" s="165">
        <f>SUM(P302:P305)</f>
        <v>0</v>
      </c>
      <c r="Q301" s="164"/>
      <c r="R301" s="165">
        <f>SUM(R302:R305)</f>
        <v>0.00069999999999999988</v>
      </c>
      <c r="S301" s="164"/>
      <c r="T301" s="16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59" t="s">
        <v>86</v>
      </c>
      <c r="AT301" s="167" t="s">
        <v>75</v>
      </c>
      <c r="AU301" s="167" t="s">
        <v>84</v>
      </c>
      <c r="AY301" s="159" t="s">
        <v>149</v>
      </c>
      <c r="BK301" s="168">
        <f>SUM(BK302:BK305)</f>
        <v>0</v>
      </c>
    </row>
    <row r="302" s="2" customFormat="1" ht="21.75" customHeight="1">
      <c r="A302" s="38"/>
      <c r="B302" s="171"/>
      <c r="C302" s="172" t="s">
        <v>597</v>
      </c>
      <c r="D302" s="172" t="s">
        <v>152</v>
      </c>
      <c r="E302" s="173" t="s">
        <v>1668</v>
      </c>
      <c r="F302" s="174" t="s">
        <v>1669</v>
      </c>
      <c r="G302" s="175" t="s">
        <v>299</v>
      </c>
      <c r="H302" s="176">
        <v>10</v>
      </c>
      <c r="I302" s="177"/>
      <c r="J302" s="178">
        <f>ROUND(I302*H302,2)</f>
        <v>0</v>
      </c>
      <c r="K302" s="174" t="s">
        <v>156</v>
      </c>
      <c r="L302" s="39"/>
      <c r="M302" s="179" t="s">
        <v>1</v>
      </c>
      <c r="N302" s="180" t="s">
        <v>41</v>
      </c>
      <c r="O302" s="77"/>
      <c r="P302" s="181">
        <f>O302*H302</f>
        <v>0</v>
      </c>
      <c r="Q302" s="181">
        <v>6.9999999999999994E-05</v>
      </c>
      <c r="R302" s="181">
        <f>Q302*H302</f>
        <v>0.00069999999999999988</v>
      </c>
      <c r="S302" s="181">
        <v>0</v>
      </c>
      <c r="T302" s="18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3" t="s">
        <v>280</v>
      </c>
      <c r="AT302" s="183" t="s">
        <v>152</v>
      </c>
      <c r="AU302" s="183" t="s">
        <v>86</v>
      </c>
      <c r="AY302" s="19" t="s">
        <v>149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9" t="s">
        <v>84</v>
      </c>
      <c r="BK302" s="184">
        <f>ROUND(I302*H302,2)</f>
        <v>0</v>
      </c>
      <c r="BL302" s="19" t="s">
        <v>280</v>
      </c>
      <c r="BM302" s="183" t="s">
        <v>1670</v>
      </c>
    </row>
    <row r="303" s="14" customFormat="1">
      <c r="A303" s="14"/>
      <c r="B303" s="193"/>
      <c r="C303" s="14"/>
      <c r="D303" s="186" t="s">
        <v>163</v>
      </c>
      <c r="E303" s="194" t="s">
        <v>1</v>
      </c>
      <c r="F303" s="195" t="s">
        <v>1671</v>
      </c>
      <c r="G303" s="14"/>
      <c r="H303" s="196">
        <v>10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163</v>
      </c>
      <c r="AU303" s="194" t="s">
        <v>86</v>
      </c>
      <c r="AV303" s="14" t="s">
        <v>86</v>
      </c>
      <c r="AW303" s="14" t="s">
        <v>32</v>
      </c>
      <c r="AX303" s="14" t="s">
        <v>76</v>
      </c>
      <c r="AY303" s="194" t="s">
        <v>149</v>
      </c>
    </row>
    <row r="304" s="16" customFormat="1">
      <c r="A304" s="16"/>
      <c r="B304" s="209"/>
      <c r="C304" s="16"/>
      <c r="D304" s="186" t="s">
        <v>163</v>
      </c>
      <c r="E304" s="210" t="s">
        <v>1</v>
      </c>
      <c r="F304" s="211" t="s">
        <v>171</v>
      </c>
      <c r="G304" s="16"/>
      <c r="H304" s="212">
        <v>10</v>
      </c>
      <c r="I304" s="213"/>
      <c r="J304" s="16"/>
      <c r="K304" s="16"/>
      <c r="L304" s="209"/>
      <c r="M304" s="214"/>
      <c r="N304" s="215"/>
      <c r="O304" s="215"/>
      <c r="P304" s="215"/>
      <c r="Q304" s="215"/>
      <c r="R304" s="215"/>
      <c r="S304" s="215"/>
      <c r="T304" s="2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10" t="s">
        <v>163</v>
      </c>
      <c r="AU304" s="210" t="s">
        <v>86</v>
      </c>
      <c r="AV304" s="16" t="s">
        <v>157</v>
      </c>
      <c r="AW304" s="16" t="s">
        <v>32</v>
      </c>
      <c r="AX304" s="16" t="s">
        <v>84</v>
      </c>
      <c r="AY304" s="210" t="s">
        <v>149</v>
      </c>
    </row>
    <row r="305" s="2" customFormat="1" ht="16.5" customHeight="1">
      <c r="A305" s="38"/>
      <c r="B305" s="171"/>
      <c r="C305" s="217" t="s">
        <v>602</v>
      </c>
      <c r="D305" s="217" t="s">
        <v>273</v>
      </c>
      <c r="E305" s="218" t="s">
        <v>1672</v>
      </c>
      <c r="F305" s="219" t="s">
        <v>1673</v>
      </c>
      <c r="G305" s="220" t="s">
        <v>299</v>
      </c>
      <c r="H305" s="221">
        <v>10</v>
      </c>
      <c r="I305" s="222"/>
      <c r="J305" s="223">
        <f>ROUND(I305*H305,2)</f>
        <v>0</v>
      </c>
      <c r="K305" s="219" t="s">
        <v>1</v>
      </c>
      <c r="L305" s="224"/>
      <c r="M305" s="225" t="s">
        <v>1</v>
      </c>
      <c r="N305" s="226" t="s">
        <v>41</v>
      </c>
      <c r="O305" s="77"/>
      <c r="P305" s="181">
        <f>O305*H305</f>
        <v>0</v>
      </c>
      <c r="Q305" s="181">
        <v>0</v>
      </c>
      <c r="R305" s="181">
        <f>Q305*H305</f>
        <v>0</v>
      </c>
      <c r="S305" s="181">
        <v>0</v>
      </c>
      <c r="T305" s="18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3" t="s">
        <v>382</v>
      </c>
      <c r="AT305" s="183" t="s">
        <v>273</v>
      </c>
      <c r="AU305" s="183" t="s">
        <v>86</v>
      </c>
      <c r="AY305" s="19" t="s">
        <v>149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9" t="s">
        <v>84</v>
      </c>
      <c r="BK305" s="184">
        <f>ROUND(I305*H305,2)</f>
        <v>0</v>
      </c>
      <c r="BL305" s="19" t="s">
        <v>280</v>
      </c>
      <c r="BM305" s="183" t="s">
        <v>1674</v>
      </c>
    </row>
    <row r="306" s="12" customFormat="1" ht="22.8" customHeight="1">
      <c r="A306" s="12"/>
      <c r="B306" s="158"/>
      <c r="C306" s="12"/>
      <c r="D306" s="159" t="s">
        <v>75</v>
      </c>
      <c r="E306" s="169" t="s">
        <v>1675</v>
      </c>
      <c r="F306" s="169" t="s">
        <v>1676</v>
      </c>
      <c r="G306" s="12"/>
      <c r="H306" s="12"/>
      <c r="I306" s="161"/>
      <c r="J306" s="170">
        <f>BK306</f>
        <v>0</v>
      </c>
      <c r="K306" s="12"/>
      <c r="L306" s="158"/>
      <c r="M306" s="163"/>
      <c r="N306" s="164"/>
      <c r="O306" s="164"/>
      <c r="P306" s="165">
        <f>SUM(P307:P312)</f>
        <v>0</v>
      </c>
      <c r="Q306" s="164"/>
      <c r="R306" s="165">
        <f>SUM(R307:R312)</f>
        <v>0</v>
      </c>
      <c r="S306" s="164"/>
      <c r="T306" s="166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59" t="s">
        <v>86</v>
      </c>
      <c r="AT306" s="167" t="s">
        <v>75</v>
      </c>
      <c r="AU306" s="167" t="s">
        <v>84</v>
      </c>
      <c r="AY306" s="159" t="s">
        <v>149</v>
      </c>
      <c r="BK306" s="168">
        <f>SUM(BK307:BK312)</f>
        <v>0</v>
      </c>
    </row>
    <row r="307" s="2" customFormat="1" ht="16.5" customHeight="1">
      <c r="A307" s="38"/>
      <c r="B307" s="171"/>
      <c r="C307" s="172" t="s">
        <v>608</v>
      </c>
      <c r="D307" s="172" t="s">
        <v>152</v>
      </c>
      <c r="E307" s="173" t="s">
        <v>1677</v>
      </c>
      <c r="F307" s="174" t="s">
        <v>1678</v>
      </c>
      <c r="G307" s="175" t="s">
        <v>1679</v>
      </c>
      <c r="H307" s="176">
        <v>16</v>
      </c>
      <c r="I307" s="177"/>
      <c r="J307" s="178">
        <f>ROUND(I307*H307,2)</f>
        <v>0</v>
      </c>
      <c r="K307" s="174" t="s">
        <v>156</v>
      </c>
      <c r="L307" s="39"/>
      <c r="M307" s="179" t="s">
        <v>1</v>
      </c>
      <c r="N307" s="180" t="s">
        <v>41</v>
      </c>
      <c r="O307" s="77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3" t="s">
        <v>1680</v>
      </c>
      <c r="AT307" s="183" t="s">
        <v>152</v>
      </c>
      <c r="AU307" s="183" t="s">
        <v>86</v>
      </c>
      <c r="AY307" s="19" t="s">
        <v>149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9" t="s">
        <v>84</v>
      </c>
      <c r="BK307" s="184">
        <f>ROUND(I307*H307,2)</f>
        <v>0</v>
      </c>
      <c r="BL307" s="19" t="s">
        <v>1680</v>
      </c>
      <c r="BM307" s="183" t="s">
        <v>1681</v>
      </c>
    </row>
    <row r="308" s="2" customFormat="1">
      <c r="A308" s="38"/>
      <c r="B308" s="39"/>
      <c r="C308" s="38"/>
      <c r="D308" s="186" t="s">
        <v>277</v>
      </c>
      <c r="E308" s="38"/>
      <c r="F308" s="227" t="s">
        <v>1682</v>
      </c>
      <c r="G308" s="38"/>
      <c r="H308" s="38"/>
      <c r="I308" s="228"/>
      <c r="J308" s="38"/>
      <c r="K308" s="38"/>
      <c r="L308" s="39"/>
      <c r="M308" s="229"/>
      <c r="N308" s="230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277</v>
      </c>
      <c r="AU308" s="19" t="s">
        <v>86</v>
      </c>
    </row>
    <row r="309" s="13" customFormat="1">
      <c r="A309" s="13"/>
      <c r="B309" s="185"/>
      <c r="C309" s="13"/>
      <c r="D309" s="186" t="s">
        <v>163</v>
      </c>
      <c r="E309" s="187" t="s">
        <v>1</v>
      </c>
      <c r="F309" s="188" t="s">
        <v>1683</v>
      </c>
      <c r="G309" s="13"/>
      <c r="H309" s="187" t="s">
        <v>1</v>
      </c>
      <c r="I309" s="189"/>
      <c r="J309" s="13"/>
      <c r="K309" s="13"/>
      <c r="L309" s="185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7" t="s">
        <v>163</v>
      </c>
      <c r="AU309" s="187" t="s">
        <v>86</v>
      </c>
      <c r="AV309" s="13" t="s">
        <v>84</v>
      </c>
      <c r="AW309" s="13" t="s">
        <v>32</v>
      </c>
      <c r="AX309" s="13" t="s">
        <v>76</v>
      </c>
      <c r="AY309" s="187" t="s">
        <v>149</v>
      </c>
    </row>
    <row r="310" s="14" customFormat="1">
      <c r="A310" s="14"/>
      <c r="B310" s="193"/>
      <c r="C310" s="14"/>
      <c r="D310" s="186" t="s">
        <v>163</v>
      </c>
      <c r="E310" s="194" t="s">
        <v>1</v>
      </c>
      <c r="F310" s="195" t="s">
        <v>1684</v>
      </c>
      <c r="G310" s="14"/>
      <c r="H310" s="196">
        <v>16</v>
      </c>
      <c r="I310" s="197"/>
      <c r="J310" s="14"/>
      <c r="K310" s="14"/>
      <c r="L310" s="193"/>
      <c r="M310" s="198"/>
      <c r="N310" s="199"/>
      <c r="O310" s="199"/>
      <c r="P310" s="199"/>
      <c r="Q310" s="199"/>
      <c r="R310" s="199"/>
      <c r="S310" s="199"/>
      <c r="T310" s="20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4" t="s">
        <v>163</v>
      </c>
      <c r="AU310" s="194" t="s">
        <v>86</v>
      </c>
      <c r="AV310" s="14" t="s">
        <v>86</v>
      </c>
      <c r="AW310" s="14" t="s">
        <v>32</v>
      </c>
      <c r="AX310" s="14" t="s">
        <v>76</v>
      </c>
      <c r="AY310" s="194" t="s">
        <v>149</v>
      </c>
    </row>
    <row r="311" s="15" customFormat="1">
      <c r="A311" s="15"/>
      <c r="B311" s="201"/>
      <c r="C311" s="15"/>
      <c r="D311" s="186" t="s">
        <v>163</v>
      </c>
      <c r="E311" s="202" t="s">
        <v>1</v>
      </c>
      <c r="F311" s="203" t="s">
        <v>170</v>
      </c>
      <c r="G311" s="15"/>
      <c r="H311" s="204">
        <v>16</v>
      </c>
      <c r="I311" s="205"/>
      <c r="J311" s="15"/>
      <c r="K311" s="15"/>
      <c r="L311" s="201"/>
      <c r="M311" s="206"/>
      <c r="N311" s="207"/>
      <c r="O311" s="207"/>
      <c r="P311" s="207"/>
      <c r="Q311" s="207"/>
      <c r="R311" s="207"/>
      <c r="S311" s="207"/>
      <c r="T311" s="20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2" t="s">
        <v>163</v>
      </c>
      <c r="AU311" s="202" t="s">
        <v>86</v>
      </c>
      <c r="AV311" s="15" t="s">
        <v>150</v>
      </c>
      <c r="AW311" s="15" t="s">
        <v>32</v>
      </c>
      <c r="AX311" s="15" t="s">
        <v>76</v>
      </c>
      <c r="AY311" s="202" t="s">
        <v>149</v>
      </c>
    </row>
    <row r="312" s="16" customFormat="1">
      <c r="A312" s="16"/>
      <c r="B312" s="209"/>
      <c r="C312" s="16"/>
      <c r="D312" s="186" t="s">
        <v>163</v>
      </c>
      <c r="E312" s="210" t="s">
        <v>1</v>
      </c>
      <c r="F312" s="211" t="s">
        <v>171</v>
      </c>
      <c r="G312" s="16"/>
      <c r="H312" s="212">
        <v>16</v>
      </c>
      <c r="I312" s="213"/>
      <c r="J312" s="16"/>
      <c r="K312" s="16"/>
      <c r="L312" s="209"/>
      <c r="M312" s="231"/>
      <c r="N312" s="232"/>
      <c r="O312" s="232"/>
      <c r="P312" s="232"/>
      <c r="Q312" s="232"/>
      <c r="R312" s="232"/>
      <c r="S312" s="232"/>
      <c r="T312" s="233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10" t="s">
        <v>163</v>
      </c>
      <c r="AU312" s="210" t="s">
        <v>86</v>
      </c>
      <c r="AV312" s="16" t="s">
        <v>157</v>
      </c>
      <c r="AW312" s="16" t="s">
        <v>32</v>
      </c>
      <c r="AX312" s="16" t="s">
        <v>84</v>
      </c>
      <c r="AY312" s="210" t="s">
        <v>149</v>
      </c>
    </row>
    <row r="313" s="2" customFormat="1" ht="6.96" customHeight="1">
      <c r="A313" s="38"/>
      <c r="B313" s="60"/>
      <c r="C313" s="61"/>
      <c r="D313" s="61"/>
      <c r="E313" s="61"/>
      <c r="F313" s="61"/>
      <c r="G313" s="61"/>
      <c r="H313" s="61"/>
      <c r="I313" s="61"/>
      <c r="J313" s="61"/>
      <c r="K313" s="61"/>
      <c r="L313" s="39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autoFilter ref="C124:K31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1685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ROUND((SUM(BE129:BE277)),  2)</f>
        <v>0</v>
      </c>
      <c r="G33" s="38"/>
      <c r="H33" s="38"/>
      <c r="I33" s="128">
        <v>0.20999999999999999</v>
      </c>
      <c r="J33" s="127">
        <f>ROUND(((SUM(BE129:BE277))*I33),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ROUND((SUM(BF129:BF277)),  2)</f>
        <v>0</v>
      </c>
      <c r="G34" s="38"/>
      <c r="H34" s="38"/>
      <c r="I34" s="128">
        <v>0.14999999999999999</v>
      </c>
      <c r="J34" s="127">
        <f>ROUND(((SUM(BF129:BF277))*I34),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ROUND((SUM(BG129:BG277)),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ROUND((SUM(BH129:BH277)),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ROUND((SUM(BI129:BI277)),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03 - Elektroinstalace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1686</v>
      </c>
      <c r="E97" s="142"/>
      <c r="F97" s="142"/>
      <c r="G97" s="142"/>
      <c r="H97" s="142"/>
      <c r="I97" s="142"/>
      <c r="J97" s="143">
        <f>J130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1687</v>
      </c>
      <c r="E98" s="146"/>
      <c r="F98" s="146"/>
      <c r="G98" s="146"/>
      <c r="H98" s="146"/>
      <c r="I98" s="146"/>
      <c r="J98" s="147">
        <f>J131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1688</v>
      </c>
      <c r="E99" s="146"/>
      <c r="F99" s="146"/>
      <c r="G99" s="146"/>
      <c r="H99" s="146"/>
      <c r="I99" s="146"/>
      <c r="J99" s="147">
        <f>J143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0"/>
      <c r="C100" s="9"/>
      <c r="D100" s="141" t="s">
        <v>1689</v>
      </c>
      <c r="E100" s="142"/>
      <c r="F100" s="142"/>
      <c r="G100" s="142"/>
      <c r="H100" s="142"/>
      <c r="I100" s="142"/>
      <c r="J100" s="143">
        <f>J147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4"/>
      <c r="C101" s="10"/>
      <c r="D101" s="145" t="s">
        <v>1690</v>
      </c>
      <c r="E101" s="146"/>
      <c r="F101" s="146"/>
      <c r="G101" s="146"/>
      <c r="H101" s="146"/>
      <c r="I101" s="146"/>
      <c r="J101" s="147">
        <f>J148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1691</v>
      </c>
      <c r="E102" s="146"/>
      <c r="F102" s="146"/>
      <c r="G102" s="146"/>
      <c r="H102" s="146"/>
      <c r="I102" s="146"/>
      <c r="J102" s="147">
        <f>J158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1692</v>
      </c>
      <c r="E103" s="146"/>
      <c r="F103" s="146"/>
      <c r="G103" s="146"/>
      <c r="H103" s="146"/>
      <c r="I103" s="146"/>
      <c r="J103" s="147">
        <f>J159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1693</v>
      </c>
      <c r="E104" s="146"/>
      <c r="F104" s="146"/>
      <c r="G104" s="146"/>
      <c r="H104" s="146"/>
      <c r="I104" s="146"/>
      <c r="J104" s="147">
        <f>J174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1694</v>
      </c>
      <c r="E105" s="146"/>
      <c r="F105" s="146"/>
      <c r="G105" s="146"/>
      <c r="H105" s="146"/>
      <c r="I105" s="146"/>
      <c r="J105" s="147">
        <f>J191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1695</v>
      </c>
      <c r="E106" s="146"/>
      <c r="F106" s="146"/>
      <c r="G106" s="146"/>
      <c r="H106" s="146"/>
      <c r="I106" s="146"/>
      <c r="J106" s="147">
        <f>J195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1696</v>
      </c>
      <c r="E107" s="146"/>
      <c r="F107" s="146"/>
      <c r="G107" s="146"/>
      <c r="H107" s="146"/>
      <c r="I107" s="146"/>
      <c r="J107" s="147">
        <f>J215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1697</v>
      </c>
      <c r="E108" s="146"/>
      <c r="F108" s="146"/>
      <c r="G108" s="146"/>
      <c r="H108" s="146"/>
      <c r="I108" s="146"/>
      <c r="J108" s="147">
        <f>J239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1698</v>
      </c>
      <c r="E109" s="146"/>
      <c r="F109" s="146"/>
      <c r="G109" s="146"/>
      <c r="H109" s="146"/>
      <c r="I109" s="146"/>
      <c r="J109" s="147">
        <f>J258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134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1" t="str">
        <f>E7</f>
        <v>Kino OKO - vestavba malého sálu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03 - Elektroinstalace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Šumperk</v>
      </c>
      <c r="G123" s="38"/>
      <c r="H123" s="38"/>
      <c r="I123" s="32" t="s">
        <v>22</v>
      </c>
      <c r="J123" s="69" t="str">
        <f>IF(J12="","",J12)</f>
        <v>22. 1. 2023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E15</f>
        <v>Město Šumperk</v>
      </c>
      <c r="G125" s="38"/>
      <c r="H125" s="38"/>
      <c r="I125" s="32" t="s">
        <v>30</v>
      </c>
      <c r="J125" s="36" t="str">
        <f>E21</f>
        <v>m-atelier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>Zdeněk Závodník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48"/>
      <c r="B128" s="149"/>
      <c r="C128" s="150" t="s">
        <v>135</v>
      </c>
      <c r="D128" s="151" t="s">
        <v>61</v>
      </c>
      <c r="E128" s="151" t="s">
        <v>57</v>
      </c>
      <c r="F128" s="151" t="s">
        <v>58</v>
      </c>
      <c r="G128" s="151" t="s">
        <v>136</v>
      </c>
      <c r="H128" s="151" t="s">
        <v>137</v>
      </c>
      <c r="I128" s="151" t="s">
        <v>138</v>
      </c>
      <c r="J128" s="151" t="s">
        <v>110</v>
      </c>
      <c r="K128" s="152" t="s">
        <v>139</v>
      </c>
      <c r="L128" s="153"/>
      <c r="M128" s="86" t="s">
        <v>1</v>
      </c>
      <c r="N128" s="87" t="s">
        <v>40</v>
      </c>
      <c r="O128" s="87" t="s">
        <v>140</v>
      </c>
      <c r="P128" s="87" t="s">
        <v>141</v>
      </c>
      <c r="Q128" s="87" t="s">
        <v>142</v>
      </c>
      <c r="R128" s="87" t="s">
        <v>143</v>
      </c>
      <c r="S128" s="87" t="s">
        <v>144</v>
      </c>
      <c r="T128" s="88" t="s">
        <v>145</v>
      </c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="2" customFormat="1" ht="22.8" customHeight="1">
      <c r="A129" s="38"/>
      <c r="B129" s="39"/>
      <c r="C129" s="93" t="s">
        <v>146</v>
      </c>
      <c r="D129" s="38"/>
      <c r="E129" s="38"/>
      <c r="F129" s="38"/>
      <c r="G129" s="38"/>
      <c r="H129" s="38"/>
      <c r="I129" s="38"/>
      <c r="J129" s="154">
        <f>BK129</f>
        <v>0</v>
      </c>
      <c r="K129" s="38"/>
      <c r="L129" s="39"/>
      <c r="M129" s="89"/>
      <c r="N129" s="73"/>
      <c r="O129" s="90"/>
      <c r="P129" s="155">
        <f>P130+P147</f>
        <v>0</v>
      </c>
      <c r="Q129" s="90"/>
      <c r="R129" s="155">
        <f>R130+R147</f>
        <v>0.47888000000000003</v>
      </c>
      <c r="S129" s="90"/>
      <c r="T129" s="156">
        <f>T130+T147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112</v>
      </c>
      <c r="BK129" s="157">
        <f>BK130+BK147</f>
        <v>0</v>
      </c>
    </row>
    <row r="130" s="12" customFormat="1" ht="25.92" customHeight="1">
      <c r="A130" s="12"/>
      <c r="B130" s="158"/>
      <c r="C130" s="12"/>
      <c r="D130" s="159" t="s">
        <v>75</v>
      </c>
      <c r="E130" s="160" t="s">
        <v>147</v>
      </c>
      <c r="F130" s="160" t="s">
        <v>1699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P131+P143</f>
        <v>0</v>
      </c>
      <c r="Q130" s="164"/>
      <c r="R130" s="165">
        <f>R131+R143</f>
        <v>0</v>
      </c>
      <c r="S130" s="164"/>
      <c r="T130" s="166">
        <f>T131+T143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84</v>
      </c>
      <c r="AT130" s="167" t="s">
        <v>75</v>
      </c>
      <c r="AU130" s="167" t="s">
        <v>76</v>
      </c>
      <c r="AY130" s="159" t="s">
        <v>149</v>
      </c>
      <c r="BK130" s="168">
        <f>BK131+BK143</f>
        <v>0</v>
      </c>
    </row>
    <row r="131" s="12" customFormat="1" ht="22.8" customHeight="1">
      <c r="A131" s="12"/>
      <c r="B131" s="158"/>
      <c r="C131" s="12"/>
      <c r="D131" s="159" t="s">
        <v>75</v>
      </c>
      <c r="E131" s="169" t="s">
        <v>1700</v>
      </c>
      <c r="F131" s="169" t="s">
        <v>1701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SUM(P132:P142)</f>
        <v>0</v>
      </c>
      <c r="Q131" s="164"/>
      <c r="R131" s="165">
        <f>SUM(R132:R142)</f>
        <v>0</v>
      </c>
      <c r="S131" s="164"/>
      <c r="T131" s="166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150</v>
      </c>
      <c r="AT131" s="167" t="s">
        <v>75</v>
      </c>
      <c r="AU131" s="167" t="s">
        <v>84</v>
      </c>
      <c r="AY131" s="159" t="s">
        <v>149</v>
      </c>
      <c r="BK131" s="168">
        <f>SUM(BK132:BK142)</f>
        <v>0</v>
      </c>
    </row>
    <row r="132" s="2" customFormat="1" ht="24.15" customHeight="1">
      <c r="A132" s="38"/>
      <c r="B132" s="171"/>
      <c r="C132" s="172" t="s">
        <v>84</v>
      </c>
      <c r="D132" s="172" t="s">
        <v>152</v>
      </c>
      <c r="E132" s="173" t="s">
        <v>1702</v>
      </c>
      <c r="F132" s="174" t="s">
        <v>1703</v>
      </c>
      <c r="G132" s="175" t="s">
        <v>155</v>
      </c>
      <c r="H132" s="176">
        <v>12</v>
      </c>
      <c r="I132" s="177"/>
      <c r="J132" s="178">
        <f>ROUND(I132*H132,2)</f>
        <v>0</v>
      </c>
      <c r="K132" s="174" t="s">
        <v>156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620</v>
      </c>
      <c r="AT132" s="183" t="s">
        <v>152</v>
      </c>
      <c r="AU132" s="183" t="s">
        <v>86</v>
      </c>
      <c r="AY132" s="19" t="s">
        <v>149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620</v>
      </c>
      <c r="BM132" s="183" t="s">
        <v>1704</v>
      </c>
    </row>
    <row r="133" s="2" customFormat="1" ht="24.15" customHeight="1">
      <c r="A133" s="38"/>
      <c r="B133" s="171"/>
      <c r="C133" s="172" t="s">
        <v>86</v>
      </c>
      <c r="D133" s="172" t="s">
        <v>152</v>
      </c>
      <c r="E133" s="173" t="s">
        <v>1705</v>
      </c>
      <c r="F133" s="174" t="s">
        <v>1706</v>
      </c>
      <c r="G133" s="175" t="s">
        <v>155</v>
      </c>
      <c r="H133" s="176">
        <v>4</v>
      </c>
      <c r="I133" s="177"/>
      <c r="J133" s="178">
        <f>ROUND(I133*H133,2)</f>
        <v>0</v>
      </c>
      <c r="K133" s="174" t="s">
        <v>156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620</v>
      </c>
      <c r="AT133" s="183" t="s">
        <v>152</v>
      </c>
      <c r="AU133" s="183" t="s">
        <v>86</v>
      </c>
      <c r="AY133" s="19" t="s">
        <v>149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620</v>
      </c>
      <c r="BM133" s="183" t="s">
        <v>1707</v>
      </c>
    </row>
    <row r="134" s="2" customFormat="1" ht="24.15" customHeight="1">
      <c r="A134" s="38"/>
      <c r="B134" s="171"/>
      <c r="C134" s="172" t="s">
        <v>150</v>
      </c>
      <c r="D134" s="172" t="s">
        <v>152</v>
      </c>
      <c r="E134" s="173" t="s">
        <v>1708</v>
      </c>
      <c r="F134" s="174" t="s">
        <v>1709</v>
      </c>
      <c r="G134" s="175" t="s">
        <v>155</v>
      </c>
      <c r="H134" s="176">
        <v>4</v>
      </c>
      <c r="I134" s="177"/>
      <c r="J134" s="178">
        <f>ROUND(I134*H134,2)</f>
        <v>0</v>
      </c>
      <c r="K134" s="174" t="s">
        <v>156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620</v>
      </c>
      <c r="AT134" s="183" t="s">
        <v>152</v>
      </c>
      <c r="AU134" s="183" t="s">
        <v>86</v>
      </c>
      <c r="AY134" s="19" t="s">
        <v>149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620</v>
      </c>
      <c r="BM134" s="183" t="s">
        <v>1710</v>
      </c>
    </row>
    <row r="135" s="2" customFormat="1" ht="33" customHeight="1">
      <c r="A135" s="38"/>
      <c r="B135" s="171"/>
      <c r="C135" s="172" t="s">
        <v>157</v>
      </c>
      <c r="D135" s="172" t="s">
        <v>152</v>
      </c>
      <c r="E135" s="173" t="s">
        <v>1711</v>
      </c>
      <c r="F135" s="174" t="s">
        <v>1712</v>
      </c>
      <c r="G135" s="175" t="s">
        <v>155</v>
      </c>
      <c r="H135" s="176">
        <v>117</v>
      </c>
      <c r="I135" s="177"/>
      <c r="J135" s="178">
        <f>ROUND(I135*H135,2)</f>
        <v>0</v>
      </c>
      <c r="K135" s="174" t="s">
        <v>156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620</v>
      </c>
      <c r="AT135" s="183" t="s">
        <v>152</v>
      </c>
      <c r="AU135" s="183" t="s">
        <v>86</v>
      </c>
      <c r="AY135" s="19" t="s">
        <v>149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620</v>
      </c>
      <c r="BM135" s="183" t="s">
        <v>1713</v>
      </c>
    </row>
    <row r="136" s="2" customFormat="1" ht="33" customHeight="1">
      <c r="A136" s="38"/>
      <c r="B136" s="171"/>
      <c r="C136" s="172" t="s">
        <v>189</v>
      </c>
      <c r="D136" s="172" t="s">
        <v>152</v>
      </c>
      <c r="E136" s="173" t="s">
        <v>1714</v>
      </c>
      <c r="F136" s="174" t="s">
        <v>1715</v>
      </c>
      <c r="G136" s="175" t="s">
        <v>155</v>
      </c>
      <c r="H136" s="176">
        <v>1</v>
      </c>
      <c r="I136" s="177"/>
      <c r="J136" s="178">
        <f>ROUND(I136*H136,2)</f>
        <v>0</v>
      </c>
      <c r="K136" s="174" t="s">
        <v>156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620</v>
      </c>
      <c r="AT136" s="183" t="s">
        <v>152</v>
      </c>
      <c r="AU136" s="183" t="s">
        <v>86</v>
      </c>
      <c r="AY136" s="19" t="s">
        <v>149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620</v>
      </c>
      <c r="BM136" s="183" t="s">
        <v>1716</v>
      </c>
    </row>
    <row r="137" s="2" customFormat="1">
      <c r="A137" s="38"/>
      <c r="B137" s="39"/>
      <c r="C137" s="38"/>
      <c r="D137" s="186" t="s">
        <v>277</v>
      </c>
      <c r="E137" s="38"/>
      <c r="F137" s="227" t="s">
        <v>1717</v>
      </c>
      <c r="G137" s="38"/>
      <c r="H137" s="38"/>
      <c r="I137" s="228"/>
      <c r="J137" s="38"/>
      <c r="K137" s="38"/>
      <c r="L137" s="39"/>
      <c r="M137" s="229"/>
      <c r="N137" s="23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277</v>
      </c>
      <c r="AU137" s="19" t="s">
        <v>86</v>
      </c>
    </row>
    <row r="138" s="2" customFormat="1" ht="33" customHeight="1">
      <c r="A138" s="38"/>
      <c r="B138" s="171"/>
      <c r="C138" s="172" t="s">
        <v>202</v>
      </c>
      <c r="D138" s="172" t="s">
        <v>152</v>
      </c>
      <c r="E138" s="173" t="s">
        <v>1718</v>
      </c>
      <c r="F138" s="174" t="s">
        <v>1719</v>
      </c>
      <c r="G138" s="175" t="s">
        <v>155</v>
      </c>
      <c r="H138" s="176">
        <v>1</v>
      </c>
      <c r="I138" s="177"/>
      <c r="J138" s="178">
        <f>ROUND(I138*H138,2)</f>
        <v>0</v>
      </c>
      <c r="K138" s="174" t="s">
        <v>156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620</v>
      </c>
      <c r="AT138" s="183" t="s">
        <v>152</v>
      </c>
      <c r="AU138" s="183" t="s">
        <v>86</v>
      </c>
      <c r="AY138" s="19" t="s">
        <v>149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620</v>
      </c>
      <c r="BM138" s="183" t="s">
        <v>1720</v>
      </c>
    </row>
    <row r="139" s="2" customFormat="1" ht="33" customHeight="1">
      <c r="A139" s="38"/>
      <c r="B139" s="171"/>
      <c r="C139" s="172" t="s">
        <v>178</v>
      </c>
      <c r="D139" s="172" t="s">
        <v>152</v>
      </c>
      <c r="E139" s="173" t="s">
        <v>1721</v>
      </c>
      <c r="F139" s="174" t="s">
        <v>1722</v>
      </c>
      <c r="G139" s="175" t="s">
        <v>227</v>
      </c>
      <c r="H139" s="176">
        <v>5</v>
      </c>
      <c r="I139" s="177"/>
      <c r="J139" s="178">
        <f>ROUND(I139*H139,2)</f>
        <v>0</v>
      </c>
      <c r="K139" s="174" t="s">
        <v>156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620</v>
      </c>
      <c r="AT139" s="183" t="s">
        <v>152</v>
      </c>
      <c r="AU139" s="183" t="s">
        <v>86</v>
      </c>
      <c r="AY139" s="19" t="s">
        <v>149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620</v>
      </c>
      <c r="BM139" s="183" t="s">
        <v>1723</v>
      </c>
    </row>
    <row r="140" s="2" customFormat="1">
      <c r="A140" s="38"/>
      <c r="B140" s="39"/>
      <c r="C140" s="38"/>
      <c r="D140" s="186" t="s">
        <v>277</v>
      </c>
      <c r="E140" s="38"/>
      <c r="F140" s="227" t="s">
        <v>1724</v>
      </c>
      <c r="G140" s="38"/>
      <c r="H140" s="38"/>
      <c r="I140" s="228"/>
      <c r="J140" s="38"/>
      <c r="K140" s="38"/>
      <c r="L140" s="39"/>
      <c r="M140" s="229"/>
      <c r="N140" s="23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277</v>
      </c>
      <c r="AU140" s="19" t="s">
        <v>86</v>
      </c>
    </row>
    <row r="141" s="2" customFormat="1" ht="33" customHeight="1">
      <c r="A141" s="38"/>
      <c r="B141" s="171"/>
      <c r="C141" s="172" t="s">
        <v>216</v>
      </c>
      <c r="D141" s="172" t="s">
        <v>152</v>
      </c>
      <c r="E141" s="173" t="s">
        <v>1725</v>
      </c>
      <c r="F141" s="174" t="s">
        <v>1726</v>
      </c>
      <c r="G141" s="175" t="s">
        <v>227</v>
      </c>
      <c r="H141" s="176">
        <v>98</v>
      </c>
      <c r="I141" s="177"/>
      <c r="J141" s="178">
        <f>ROUND(I141*H141,2)</f>
        <v>0</v>
      </c>
      <c r="K141" s="174" t="s">
        <v>156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620</v>
      </c>
      <c r="AT141" s="183" t="s">
        <v>152</v>
      </c>
      <c r="AU141" s="183" t="s">
        <v>86</v>
      </c>
      <c r="AY141" s="19" t="s">
        <v>149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620</v>
      </c>
      <c r="BM141" s="183" t="s">
        <v>1727</v>
      </c>
    </row>
    <row r="142" s="2" customFormat="1" ht="33" customHeight="1">
      <c r="A142" s="38"/>
      <c r="B142" s="171"/>
      <c r="C142" s="172" t="s">
        <v>224</v>
      </c>
      <c r="D142" s="172" t="s">
        <v>152</v>
      </c>
      <c r="E142" s="173" t="s">
        <v>1728</v>
      </c>
      <c r="F142" s="174" t="s">
        <v>1729</v>
      </c>
      <c r="G142" s="175" t="s">
        <v>227</v>
      </c>
      <c r="H142" s="176">
        <v>62</v>
      </c>
      <c r="I142" s="177"/>
      <c r="J142" s="178">
        <f>ROUND(I142*H142,2)</f>
        <v>0</v>
      </c>
      <c r="K142" s="174" t="s">
        <v>156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620</v>
      </c>
      <c r="AT142" s="183" t="s">
        <v>152</v>
      </c>
      <c r="AU142" s="183" t="s">
        <v>86</v>
      </c>
      <c r="AY142" s="19" t="s">
        <v>149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620</v>
      </c>
      <c r="BM142" s="183" t="s">
        <v>1730</v>
      </c>
    </row>
    <row r="143" s="12" customFormat="1" ht="22.8" customHeight="1">
      <c r="A143" s="12"/>
      <c r="B143" s="158"/>
      <c r="C143" s="12"/>
      <c r="D143" s="159" t="s">
        <v>75</v>
      </c>
      <c r="E143" s="169" t="s">
        <v>828</v>
      </c>
      <c r="F143" s="169" t="s">
        <v>1731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SUM(P144:P146)</f>
        <v>0</v>
      </c>
      <c r="Q143" s="164"/>
      <c r="R143" s="165">
        <f>SUM(R144:R146)</f>
        <v>0</v>
      </c>
      <c r="S143" s="164"/>
      <c r="T143" s="166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84</v>
      </c>
      <c r="AT143" s="167" t="s">
        <v>75</v>
      </c>
      <c r="AU143" s="167" t="s">
        <v>84</v>
      </c>
      <c r="AY143" s="159" t="s">
        <v>149</v>
      </c>
      <c r="BK143" s="168">
        <f>SUM(BK144:BK146)</f>
        <v>0</v>
      </c>
    </row>
    <row r="144" s="2" customFormat="1" ht="24.15" customHeight="1">
      <c r="A144" s="38"/>
      <c r="B144" s="171"/>
      <c r="C144" s="172" t="s">
        <v>232</v>
      </c>
      <c r="D144" s="172" t="s">
        <v>152</v>
      </c>
      <c r="E144" s="173" t="s">
        <v>734</v>
      </c>
      <c r="F144" s="174" t="s">
        <v>1732</v>
      </c>
      <c r="G144" s="175" t="s">
        <v>192</v>
      </c>
      <c r="H144" s="176">
        <v>1.732</v>
      </c>
      <c r="I144" s="177"/>
      <c r="J144" s="178">
        <f>ROUND(I144*H144,2)</f>
        <v>0</v>
      </c>
      <c r="K144" s="174" t="s">
        <v>156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157</v>
      </c>
      <c r="AT144" s="183" t="s">
        <v>152</v>
      </c>
      <c r="AU144" s="183" t="s">
        <v>86</v>
      </c>
      <c r="AY144" s="19" t="s">
        <v>149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157</v>
      </c>
      <c r="BM144" s="183" t="s">
        <v>1733</v>
      </c>
    </row>
    <row r="145" s="2" customFormat="1" ht="24.15" customHeight="1">
      <c r="A145" s="38"/>
      <c r="B145" s="171"/>
      <c r="C145" s="172" t="s">
        <v>239</v>
      </c>
      <c r="D145" s="172" t="s">
        <v>152</v>
      </c>
      <c r="E145" s="173" t="s">
        <v>738</v>
      </c>
      <c r="F145" s="174" t="s">
        <v>739</v>
      </c>
      <c r="G145" s="175" t="s">
        <v>192</v>
      </c>
      <c r="H145" s="176">
        <v>10.395</v>
      </c>
      <c r="I145" s="177"/>
      <c r="J145" s="178">
        <f>ROUND(I145*H145,2)</f>
        <v>0</v>
      </c>
      <c r="K145" s="174" t="s">
        <v>156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157</v>
      </c>
      <c r="AT145" s="183" t="s">
        <v>152</v>
      </c>
      <c r="AU145" s="183" t="s">
        <v>86</v>
      </c>
      <c r="AY145" s="19" t="s">
        <v>149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157</v>
      </c>
      <c r="BM145" s="183" t="s">
        <v>1734</v>
      </c>
    </row>
    <row r="146" s="2" customFormat="1" ht="24.15" customHeight="1">
      <c r="A146" s="38"/>
      <c r="B146" s="171"/>
      <c r="C146" s="172" t="s">
        <v>245</v>
      </c>
      <c r="D146" s="172" t="s">
        <v>152</v>
      </c>
      <c r="E146" s="173" t="s">
        <v>1735</v>
      </c>
      <c r="F146" s="174" t="s">
        <v>1736</v>
      </c>
      <c r="G146" s="175" t="s">
        <v>192</v>
      </c>
      <c r="H146" s="176">
        <v>1.732</v>
      </c>
      <c r="I146" s="177"/>
      <c r="J146" s="178">
        <f>ROUND(I146*H146,2)</f>
        <v>0</v>
      </c>
      <c r="K146" s="174" t="s">
        <v>156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157</v>
      </c>
      <c r="AT146" s="183" t="s">
        <v>152</v>
      </c>
      <c r="AU146" s="183" t="s">
        <v>86</v>
      </c>
      <c r="AY146" s="19" t="s">
        <v>149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157</v>
      </c>
      <c r="BM146" s="183" t="s">
        <v>1737</v>
      </c>
    </row>
    <row r="147" s="12" customFormat="1" ht="25.92" customHeight="1">
      <c r="A147" s="12"/>
      <c r="B147" s="158"/>
      <c r="C147" s="12"/>
      <c r="D147" s="159" t="s">
        <v>75</v>
      </c>
      <c r="E147" s="160" t="s">
        <v>756</v>
      </c>
      <c r="F147" s="160" t="s">
        <v>1738</v>
      </c>
      <c r="G147" s="12"/>
      <c r="H147" s="12"/>
      <c r="I147" s="161"/>
      <c r="J147" s="162">
        <f>BK147</f>
        <v>0</v>
      </c>
      <c r="K147" s="12"/>
      <c r="L147" s="158"/>
      <c r="M147" s="163"/>
      <c r="N147" s="164"/>
      <c r="O147" s="164"/>
      <c r="P147" s="165">
        <f>P148+P158+P159+P174+P191+P195+P215+P239+P258</f>
        <v>0</v>
      </c>
      <c r="Q147" s="164"/>
      <c r="R147" s="165">
        <f>R148+R158+R159+R174+R191+R195+R215+R239+R258</f>
        <v>0.47888000000000003</v>
      </c>
      <c r="S147" s="164"/>
      <c r="T147" s="166">
        <f>T148+T158+T159+T174+T191+T195+T215+T239+T258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86</v>
      </c>
      <c r="AT147" s="167" t="s">
        <v>75</v>
      </c>
      <c r="AU147" s="167" t="s">
        <v>76</v>
      </c>
      <c r="AY147" s="159" t="s">
        <v>149</v>
      </c>
      <c r="BK147" s="168">
        <f>BK148+BK158+BK159+BK174+BK191+BK195+BK215+BK239+BK258</f>
        <v>0</v>
      </c>
    </row>
    <row r="148" s="12" customFormat="1" ht="22.8" customHeight="1">
      <c r="A148" s="12"/>
      <c r="B148" s="158"/>
      <c r="C148" s="12"/>
      <c r="D148" s="159" t="s">
        <v>75</v>
      </c>
      <c r="E148" s="169" t="s">
        <v>1739</v>
      </c>
      <c r="F148" s="169" t="s">
        <v>1740</v>
      </c>
      <c r="G148" s="12"/>
      <c r="H148" s="12"/>
      <c r="I148" s="161"/>
      <c r="J148" s="170">
        <f>BK148</f>
        <v>0</v>
      </c>
      <c r="K148" s="12"/>
      <c r="L148" s="158"/>
      <c r="M148" s="163"/>
      <c r="N148" s="164"/>
      <c r="O148" s="164"/>
      <c r="P148" s="165">
        <f>SUM(P149:P157)</f>
        <v>0</v>
      </c>
      <c r="Q148" s="164"/>
      <c r="R148" s="165">
        <f>SUM(R149:R157)</f>
        <v>0</v>
      </c>
      <c r="S148" s="164"/>
      <c r="T148" s="166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9" t="s">
        <v>86</v>
      </c>
      <c r="AT148" s="167" t="s">
        <v>75</v>
      </c>
      <c r="AU148" s="167" t="s">
        <v>84</v>
      </c>
      <c r="AY148" s="159" t="s">
        <v>149</v>
      </c>
      <c r="BK148" s="168">
        <f>SUM(BK149:BK157)</f>
        <v>0</v>
      </c>
    </row>
    <row r="149" s="2" customFormat="1" ht="24.15" customHeight="1">
      <c r="A149" s="38"/>
      <c r="B149" s="171"/>
      <c r="C149" s="172" t="s">
        <v>251</v>
      </c>
      <c r="D149" s="172" t="s">
        <v>152</v>
      </c>
      <c r="E149" s="173" t="s">
        <v>1741</v>
      </c>
      <c r="F149" s="174" t="s">
        <v>1742</v>
      </c>
      <c r="G149" s="175" t="s">
        <v>155</v>
      </c>
      <c r="H149" s="176">
        <v>1</v>
      </c>
      <c r="I149" s="177"/>
      <c r="J149" s="178">
        <f>ROUND(I149*H149,2)</f>
        <v>0</v>
      </c>
      <c r="K149" s="174" t="s">
        <v>156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280</v>
      </c>
      <c r="AT149" s="183" t="s">
        <v>152</v>
      </c>
      <c r="AU149" s="183" t="s">
        <v>86</v>
      </c>
      <c r="AY149" s="19" t="s">
        <v>149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280</v>
      </c>
      <c r="BM149" s="183" t="s">
        <v>1743</v>
      </c>
    </row>
    <row r="150" s="2" customFormat="1" ht="16.5" customHeight="1">
      <c r="A150" s="38"/>
      <c r="B150" s="171"/>
      <c r="C150" s="172" t="s">
        <v>257</v>
      </c>
      <c r="D150" s="172" t="s">
        <v>152</v>
      </c>
      <c r="E150" s="173" t="s">
        <v>1744</v>
      </c>
      <c r="F150" s="174" t="s">
        <v>1745</v>
      </c>
      <c r="G150" s="175" t="s">
        <v>1746</v>
      </c>
      <c r="H150" s="176">
        <v>1</v>
      </c>
      <c r="I150" s="177"/>
      <c r="J150" s="178">
        <f>ROUND(I150*H150,2)</f>
        <v>0</v>
      </c>
      <c r="K150" s="174" t="s">
        <v>836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620</v>
      </c>
      <c r="AT150" s="183" t="s">
        <v>152</v>
      </c>
      <c r="AU150" s="183" t="s">
        <v>86</v>
      </c>
      <c r="AY150" s="19" t="s">
        <v>149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620</v>
      </c>
      <c r="BM150" s="183" t="s">
        <v>1747</v>
      </c>
    </row>
    <row r="151" s="2" customFormat="1" ht="24.15" customHeight="1">
      <c r="A151" s="38"/>
      <c r="B151" s="171"/>
      <c r="C151" s="172" t="s">
        <v>8</v>
      </c>
      <c r="D151" s="172" t="s">
        <v>152</v>
      </c>
      <c r="E151" s="173" t="s">
        <v>1748</v>
      </c>
      <c r="F151" s="174" t="s">
        <v>1749</v>
      </c>
      <c r="G151" s="175" t="s">
        <v>1679</v>
      </c>
      <c r="H151" s="176">
        <v>48</v>
      </c>
      <c r="I151" s="177"/>
      <c r="J151" s="178">
        <f>ROUND(I151*H151,2)</f>
        <v>0</v>
      </c>
      <c r="K151" s="174" t="s">
        <v>836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620</v>
      </c>
      <c r="AT151" s="183" t="s">
        <v>152</v>
      </c>
      <c r="AU151" s="183" t="s">
        <v>86</v>
      </c>
      <c r="AY151" s="19" t="s">
        <v>149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620</v>
      </c>
      <c r="BM151" s="183" t="s">
        <v>1750</v>
      </c>
    </row>
    <row r="152" s="2" customFormat="1" ht="16.5" customHeight="1">
      <c r="A152" s="38"/>
      <c r="B152" s="171"/>
      <c r="C152" s="172" t="s">
        <v>280</v>
      </c>
      <c r="D152" s="172" t="s">
        <v>152</v>
      </c>
      <c r="E152" s="173" t="s">
        <v>1751</v>
      </c>
      <c r="F152" s="174" t="s">
        <v>1752</v>
      </c>
      <c r="G152" s="175" t="s">
        <v>1746</v>
      </c>
      <c r="H152" s="176">
        <v>1</v>
      </c>
      <c r="I152" s="177"/>
      <c r="J152" s="178">
        <f>ROUND(I152*H152,2)</f>
        <v>0</v>
      </c>
      <c r="K152" s="174" t="s">
        <v>836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620</v>
      </c>
      <c r="AT152" s="183" t="s">
        <v>152</v>
      </c>
      <c r="AU152" s="183" t="s">
        <v>86</v>
      </c>
      <c r="AY152" s="19" t="s">
        <v>149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620</v>
      </c>
      <c r="BM152" s="183" t="s">
        <v>1753</v>
      </c>
    </row>
    <row r="153" s="2" customFormat="1">
      <c r="A153" s="38"/>
      <c r="B153" s="39"/>
      <c r="C153" s="38"/>
      <c r="D153" s="186" t="s">
        <v>277</v>
      </c>
      <c r="E153" s="38"/>
      <c r="F153" s="227" t="s">
        <v>1754</v>
      </c>
      <c r="G153" s="38"/>
      <c r="H153" s="38"/>
      <c r="I153" s="228"/>
      <c r="J153" s="38"/>
      <c r="K153" s="38"/>
      <c r="L153" s="39"/>
      <c r="M153" s="229"/>
      <c r="N153" s="23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277</v>
      </c>
      <c r="AU153" s="19" t="s">
        <v>86</v>
      </c>
    </row>
    <row r="154" s="2" customFormat="1" ht="24.15" customHeight="1">
      <c r="A154" s="38"/>
      <c r="B154" s="171"/>
      <c r="C154" s="172" t="s">
        <v>285</v>
      </c>
      <c r="D154" s="172" t="s">
        <v>152</v>
      </c>
      <c r="E154" s="173" t="s">
        <v>1755</v>
      </c>
      <c r="F154" s="174" t="s">
        <v>1756</v>
      </c>
      <c r="G154" s="175" t="s">
        <v>1746</v>
      </c>
      <c r="H154" s="176">
        <v>1</v>
      </c>
      <c r="I154" s="177"/>
      <c r="J154" s="178">
        <f>ROUND(I154*H154,2)</f>
        <v>0</v>
      </c>
      <c r="K154" s="174" t="s">
        <v>836</v>
      </c>
      <c r="L154" s="39"/>
      <c r="M154" s="179" t="s">
        <v>1</v>
      </c>
      <c r="N154" s="180" t="s">
        <v>41</v>
      </c>
      <c r="O154" s="77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620</v>
      </c>
      <c r="AT154" s="183" t="s">
        <v>152</v>
      </c>
      <c r="AU154" s="183" t="s">
        <v>86</v>
      </c>
      <c r="AY154" s="19" t="s">
        <v>149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620</v>
      </c>
      <c r="BM154" s="183" t="s">
        <v>1757</v>
      </c>
    </row>
    <row r="155" s="2" customFormat="1" ht="16.5" customHeight="1">
      <c r="A155" s="38"/>
      <c r="B155" s="171"/>
      <c r="C155" s="172" t="s">
        <v>291</v>
      </c>
      <c r="D155" s="172" t="s">
        <v>152</v>
      </c>
      <c r="E155" s="173" t="s">
        <v>1758</v>
      </c>
      <c r="F155" s="174" t="s">
        <v>1759</v>
      </c>
      <c r="G155" s="175" t="s">
        <v>1746</v>
      </c>
      <c r="H155" s="176">
        <v>1</v>
      </c>
      <c r="I155" s="177"/>
      <c r="J155" s="178">
        <f>ROUND(I155*H155,2)</f>
        <v>0</v>
      </c>
      <c r="K155" s="174" t="s">
        <v>836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620</v>
      </c>
      <c r="AT155" s="183" t="s">
        <v>152</v>
      </c>
      <c r="AU155" s="183" t="s">
        <v>86</v>
      </c>
      <c r="AY155" s="19" t="s">
        <v>149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620</v>
      </c>
      <c r="BM155" s="183" t="s">
        <v>1760</v>
      </c>
    </row>
    <row r="156" s="2" customFormat="1" ht="16.5" customHeight="1">
      <c r="A156" s="38"/>
      <c r="B156" s="171"/>
      <c r="C156" s="172" t="s">
        <v>296</v>
      </c>
      <c r="D156" s="172" t="s">
        <v>152</v>
      </c>
      <c r="E156" s="173" t="s">
        <v>1761</v>
      </c>
      <c r="F156" s="174" t="s">
        <v>1762</v>
      </c>
      <c r="G156" s="175" t="s">
        <v>1746</v>
      </c>
      <c r="H156" s="176">
        <v>1</v>
      </c>
      <c r="I156" s="177"/>
      <c r="J156" s="178">
        <f>ROUND(I156*H156,2)</f>
        <v>0</v>
      </c>
      <c r="K156" s="174" t="s">
        <v>836</v>
      </c>
      <c r="L156" s="39"/>
      <c r="M156" s="179" t="s">
        <v>1</v>
      </c>
      <c r="N156" s="180" t="s">
        <v>41</v>
      </c>
      <c r="O156" s="77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620</v>
      </c>
      <c r="AT156" s="183" t="s">
        <v>152</v>
      </c>
      <c r="AU156" s="183" t="s">
        <v>86</v>
      </c>
      <c r="AY156" s="19" t="s">
        <v>149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620</v>
      </c>
      <c r="BM156" s="183" t="s">
        <v>1763</v>
      </c>
    </row>
    <row r="157" s="2" customFormat="1" ht="16.5" customHeight="1">
      <c r="A157" s="38"/>
      <c r="B157" s="171"/>
      <c r="C157" s="172" t="s">
        <v>301</v>
      </c>
      <c r="D157" s="172" t="s">
        <v>152</v>
      </c>
      <c r="E157" s="173" t="s">
        <v>1764</v>
      </c>
      <c r="F157" s="174" t="s">
        <v>1765</v>
      </c>
      <c r="G157" s="175" t="s">
        <v>1679</v>
      </c>
      <c r="H157" s="176">
        <v>16</v>
      </c>
      <c r="I157" s="177"/>
      <c r="J157" s="178">
        <f>ROUND(I157*H157,2)</f>
        <v>0</v>
      </c>
      <c r="K157" s="174" t="s">
        <v>836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620</v>
      </c>
      <c r="AT157" s="183" t="s">
        <v>152</v>
      </c>
      <c r="AU157" s="183" t="s">
        <v>86</v>
      </c>
      <c r="AY157" s="19" t="s">
        <v>149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620</v>
      </c>
      <c r="BM157" s="183" t="s">
        <v>1766</v>
      </c>
    </row>
    <row r="158" s="12" customFormat="1" ht="22.8" customHeight="1">
      <c r="A158" s="12"/>
      <c r="B158" s="158"/>
      <c r="C158" s="12"/>
      <c r="D158" s="159" t="s">
        <v>75</v>
      </c>
      <c r="E158" s="169" t="s">
        <v>832</v>
      </c>
      <c r="F158" s="169" t="s">
        <v>1767</v>
      </c>
      <c r="G158" s="12"/>
      <c r="H158" s="12"/>
      <c r="I158" s="161"/>
      <c r="J158" s="170">
        <f>BK158</f>
        <v>0</v>
      </c>
      <c r="K158" s="12"/>
      <c r="L158" s="158"/>
      <c r="M158" s="163"/>
      <c r="N158" s="164"/>
      <c r="O158" s="164"/>
      <c r="P158" s="165">
        <v>0</v>
      </c>
      <c r="Q158" s="164"/>
      <c r="R158" s="165">
        <v>0</v>
      </c>
      <c r="S158" s="164"/>
      <c r="T158" s="166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9" t="s">
        <v>86</v>
      </c>
      <c r="AT158" s="167" t="s">
        <v>75</v>
      </c>
      <c r="AU158" s="167" t="s">
        <v>84</v>
      </c>
      <c r="AY158" s="159" t="s">
        <v>149</v>
      </c>
      <c r="BK158" s="168">
        <v>0</v>
      </c>
    </row>
    <row r="159" s="12" customFormat="1" ht="22.8" customHeight="1">
      <c r="A159" s="12"/>
      <c r="B159" s="158"/>
      <c r="C159" s="12"/>
      <c r="D159" s="159" t="s">
        <v>75</v>
      </c>
      <c r="E159" s="169" t="s">
        <v>1768</v>
      </c>
      <c r="F159" s="169" t="s">
        <v>1769</v>
      </c>
      <c r="G159" s="12"/>
      <c r="H159" s="12"/>
      <c r="I159" s="161"/>
      <c r="J159" s="170">
        <f>BK159</f>
        <v>0</v>
      </c>
      <c r="K159" s="12"/>
      <c r="L159" s="158"/>
      <c r="M159" s="163"/>
      <c r="N159" s="164"/>
      <c r="O159" s="164"/>
      <c r="P159" s="165">
        <f>SUM(P160:P173)</f>
        <v>0</v>
      </c>
      <c r="Q159" s="164"/>
      <c r="R159" s="165">
        <f>SUM(R160:R173)</f>
        <v>0.034880000000000001</v>
      </c>
      <c r="S159" s="164"/>
      <c r="T159" s="166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9" t="s">
        <v>86</v>
      </c>
      <c r="AT159" s="167" t="s">
        <v>75</v>
      </c>
      <c r="AU159" s="167" t="s">
        <v>84</v>
      </c>
      <c r="AY159" s="159" t="s">
        <v>149</v>
      </c>
      <c r="BK159" s="168">
        <f>SUM(BK160:BK173)</f>
        <v>0</v>
      </c>
    </row>
    <row r="160" s="2" customFormat="1" ht="24.15" customHeight="1">
      <c r="A160" s="38"/>
      <c r="B160" s="171"/>
      <c r="C160" s="172" t="s">
        <v>7</v>
      </c>
      <c r="D160" s="172" t="s">
        <v>152</v>
      </c>
      <c r="E160" s="173" t="s">
        <v>1770</v>
      </c>
      <c r="F160" s="174" t="s">
        <v>1771</v>
      </c>
      <c r="G160" s="175" t="s">
        <v>227</v>
      </c>
      <c r="H160" s="176">
        <v>240</v>
      </c>
      <c r="I160" s="177"/>
      <c r="J160" s="178">
        <f>ROUND(I160*H160,2)</f>
        <v>0</v>
      </c>
      <c r="K160" s="174" t="s">
        <v>156</v>
      </c>
      <c r="L160" s="39"/>
      <c r="M160" s="179" t="s">
        <v>1</v>
      </c>
      <c r="N160" s="180" t="s">
        <v>41</v>
      </c>
      <c r="O160" s="77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3" t="s">
        <v>280</v>
      </c>
      <c r="AT160" s="183" t="s">
        <v>152</v>
      </c>
      <c r="AU160" s="183" t="s">
        <v>86</v>
      </c>
      <c r="AY160" s="19" t="s">
        <v>149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9" t="s">
        <v>84</v>
      </c>
      <c r="BK160" s="184">
        <f>ROUND(I160*H160,2)</f>
        <v>0</v>
      </c>
      <c r="BL160" s="19" t="s">
        <v>280</v>
      </c>
      <c r="BM160" s="183" t="s">
        <v>1772</v>
      </c>
    </row>
    <row r="161" s="2" customFormat="1" ht="21.75" customHeight="1">
      <c r="A161" s="38"/>
      <c r="B161" s="171"/>
      <c r="C161" s="217" t="s">
        <v>312</v>
      </c>
      <c r="D161" s="217" t="s">
        <v>273</v>
      </c>
      <c r="E161" s="218" t="s">
        <v>1773</v>
      </c>
      <c r="F161" s="219" t="s">
        <v>1774</v>
      </c>
      <c r="G161" s="220" t="s">
        <v>227</v>
      </c>
      <c r="H161" s="221">
        <v>240</v>
      </c>
      <c r="I161" s="222"/>
      <c r="J161" s="223">
        <f>ROUND(I161*H161,2)</f>
        <v>0</v>
      </c>
      <c r="K161" s="219" t="s">
        <v>156</v>
      </c>
      <c r="L161" s="224"/>
      <c r="M161" s="225" t="s">
        <v>1</v>
      </c>
      <c r="N161" s="226" t="s">
        <v>41</v>
      </c>
      <c r="O161" s="77"/>
      <c r="P161" s="181">
        <f>O161*H161</f>
        <v>0</v>
      </c>
      <c r="Q161" s="181">
        <v>6.9999999999999994E-05</v>
      </c>
      <c r="R161" s="181">
        <f>Q161*H161</f>
        <v>0.016799999999999999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382</v>
      </c>
      <c r="AT161" s="183" t="s">
        <v>273</v>
      </c>
      <c r="AU161" s="183" t="s">
        <v>86</v>
      </c>
      <c r="AY161" s="19" t="s">
        <v>149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280</v>
      </c>
      <c r="BM161" s="183" t="s">
        <v>1775</v>
      </c>
    </row>
    <row r="162" s="2" customFormat="1" ht="24.15" customHeight="1">
      <c r="A162" s="38"/>
      <c r="B162" s="171"/>
      <c r="C162" s="172" t="s">
        <v>317</v>
      </c>
      <c r="D162" s="172" t="s">
        <v>152</v>
      </c>
      <c r="E162" s="173" t="s">
        <v>1776</v>
      </c>
      <c r="F162" s="174" t="s">
        <v>1777</v>
      </c>
      <c r="G162" s="175" t="s">
        <v>227</v>
      </c>
      <c r="H162" s="176">
        <v>5</v>
      </c>
      <c r="I162" s="177"/>
      <c r="J162" s="178">
        <f>ROUND(I162*H162,2)</f>
        <v>0</v>
      </c>
      <c r="K162" s="174" t="s">
        <v>156</v>
      </c>
      <c r="L162" s="39"/>
      <c r="M162" s="179" t="s">
        <v>1</v>
      </c>
      <c r="N162" s="180" t="s">
        <v>41</v>
      </c>
      <c r="O162" s="77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280</v>
      </c>
      <c r="AT162" s="183" t="s">
        <v>152</v>
      </c>
      <c r="AU162" s="183" t="s">
        <v>86</v>
      </c>
      <c r="AY162" s="19" t="s">
        <v>149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280</v>
      </c>
      <c r="BM162" s="183" t="s">
        <v>1778</v>
      </c>
    </row>
    <row r="163" s="2" customFormat="1" ht="24.15" customHeight="1">
      <c r="A163" s="38"/>
      <c r="B163" s="171"/>
      <c r="C163" s="217" t="s">
        <v>325</v>
      </c>
      <c r="D163" s="217" t="s">
        <v>273</v>
      </c>
      <c r="E163" s="218" t="s">
        <v>1779</v>
      </c>
      <c r="F163" s="219" t="s">
        <v>1780</v>
      </c>
      <c r="G163" s="220" t="s">
        <v>227</v>
      </c>
      <c r="H163" s="221">
        <v>5</v>
      </c>
      <c r="I163" s="222"/>
      <c r="J163" s="223">
        <f>ROUND(I163*H163,2)</f>
        <v>0</v>
      </c>
      <c r="K163" s="219" t="s">
        <v>156</v>
      </c>
      <c r="L163" s="224"/>
      <c r="M163" s="225" t="s">
        <v>1</v>
      </c>
      <c r="N163" s="226" t="s">
        <v>41</v>
      </c>
      <c r="O163" s="77"/>
      <c r="P163" s="181">
        <f>O163*H163</f>
        <v>0</v>
      </c>
      <c r="Q163" s="181">
        <v>0.00027</v>
      </c>
      <c r="R163" s="181">
        <f>Q163*H163</f>
        <v>0.0013500000000000001</v>
      </c>
      <c r="S163" s="181">
        <v>0</v>
      </c>
      <c r="T163" s="18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3" t="s">
        <v>382</v>
      </c>
      <c r="AT163" s="183" t="s">
        <v>273</v>
      </c>
      <c r="AU163" s="183" t="s">
        <v>86</v>
      </c>
      <c r="AY163" s="19" t="s">
        <v>149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9" t="s">
        <v>84</v>
      </c>
      <c r="BK163" s="184">
        <f>ROUND(I163*H163,2)</f>
        <v>0</v>
      </c>
      <c r="BL163" s="19" t="s">
        <v>280</v>
      </c>
      <c r="BM163" s="183" t="s">
        <v>1781</v>
      </c>
    </row>
    <row r="164" s="2" customFormat="1" ht="24.15" customHeight="1">
      <c r="A164" s="38"/>
      <c r="B164" s="171"/>
      <c r="C164" s="172" t="s">
        <v>329</v>
      </c>
      <c r="D164" s="172" t="s">
        <v>152</v>
      </c>
      <c r="E164" s="173" t="s">
        <v>1782</v>
      </c>
      <c r="F164" s="174" t="s">
        <v>1783</v>
      </c>
      <c r="G164" s="175" t="s">
        <v>227</v>
      </c>
      <c r="H164" s="176">
        <v>38</v>
      </c>
      <c r="I164" s="177"/>
      <c r="J164" s="178">
        <f>ROUND(I164*H164,2)</f>
        <v>0</v>
      </c>
      <c r="K164" s="174" t="s">
        <v>156</v>
      </c>
      <c r="L164" s="39"/>
      <c r="M164" s="179" t="s">
        <v>1</v>
      </c>
      <c r="N164" s="180" t="s">
        <v>41</v>
      </c>
      <c r="O164" s="77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280</v>
      </c>
      <c r="AT164" s="183" t="s">
        <v>152</v>
      </c>
      <c r="AU164" s="183" t="s">
        <v>86</v>
      </c>
      <c r="AY164" s="19" t="s">
        <v>149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280</v>
      </c>
      <c r="BM164" s="183" t="s">
        <v>1784</v>
      </c>
    </row>
    <row r="165" s="2" customFormat="1" ht="16.5" customHeight="1">
      <c r="A165" s="38"/>
      <c r="B165" s="171"/>
      <c r="C165" s="217" t="s">
        <v>336</v>
      </c>
      <c r="D165" s="217" t="s">
        <v>273</v>
      </c>
      <c r="E165" s="218" t="s">
        <v>1785</v>
      </c>
      <c r="F165" s="219" t="s">
        <v>1786</v>
      </c>
      <c r="G165" s="220" t="s">
        <v>227</v>
      </c>
      <c r="H165" s="221">
        <v>26</v>
      </c>
      <c r="I165" s="222"/>
      <c r="J165" s="223">
        <f>ROUND(I165*H165,2)</f>
        <v>0</v>
      </c>
      <c r="K165" s="219" t="s">
        <v>156</v>
      </c>
      <c r="L165" s="224"/>
      <c r="M165" s="225" t="s">
        <v>1</v>
      </c>
      <c r="N165" s="226" t="s">
        <v>41</v>
      </c>
      <c r="O165" s="77"/>
      <c r="P165" s="181">
        <f>O165*H165</f>
        <v>0</v>
      </c>
      <c r="Q165" s="181">
        <v>0.00021000000000000001</v>
      </c>
      <c r="R165" s="181">
        <f>Q165*H165</f>
        <v>0.0054600000000000004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382</v>
      </c>
      <c r="AT165" s="183" t="s">
        <v>273</v>
      </c>
      <c r="AU165" s="183" t="s">
        <v>86</v>
      </c>
      <c r="AY165" s="19" t="s">
        <v>149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84</v>
      </c>
      <c r="BK165" s="184">
        <f>ROUND(I165*H165,2)</f>
        <v>0</v>
      </c>
      <c r="BL165" s="19" t="s">
        <v>280</v>
      </c>
      <c r="BM165" s="183" t="s">
        <v>1787</v>
      </c>
    </row>
    <row r="166" s="2" customFormat="1" ht="16.5" customHeight="1">
      <c r="A166" s="38"/>
      <c r="B166" s="171"/>
      <c r="C166" s="217" t="s">
        <v>340</v>
      </c>
      <c r="D166" s="217" t="s">
        <v>273</v>
      </c>
      <c r="E166" s="218" t="s">
        <v>1788</v>
      </c>
      <c r="F166" s="219" t="s">
        <v>1789</v>
      </c>
      <c r="G166" s="220" t="s">
        <v>227</v>
      </c>
      <c r="H166" s="221">
        <v>12</v>
      </c>
      <c r="I166" s="222"/>
      <c r="J166" s="223">
        <f>ROUND(I166*H166,2)</f>
        <v>0</v>
      </c>
      <c r="K166" s="219" t="s">
        <v>156</v>
      </c>
      <c r="L166" s="224"/>
      <c r="M166" s="225" t="s">
        <v>1</v>
      </c>
      <c r="N166" s="226" t="s">
        <v>41</v>
      </c>
      <c r="O166" s="77"/>
      <c r="P166" s="181">
        <f>O166*H166</f>
        <v>0</v>
      </c>
      <c r="Q166" s="181">
        <v>0.00054000000000000001</v>
      </c>
      <c r="R166" s="181">
        <f>Q166*H166</f>
        <v>0.0064799999999999996</v>
      </c>
      <c r="S166" s="181">
        <v>0</v>
      </c>
      <c r="T166" s="18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3" t="s">
        <v>981</v>
      </c>
      <c r="AT166" s="183" t="s">
        <v>273</v>
      </c>
      <c r="AU166" s="183" t="s">
        <v>86</v>
      </c>
      <c r="AY166" s="19" t="s">
        <v>149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9" t="s">
        <v>84</v>
      </c>
      <c r="BK166" s="184">
        <f>ROUND(I166*H166,2)</f>
        <v>0</v>
      </c>
      <c r="BL166" s="19" t="s">
        <v>981</v>
      </c>
      <c r="BM166" s="183" t="s">
        <v>1790</v>
      </c>
    </row>
    <row r="167" s="2" customFormat="1" ht="24.15" customHeight="1">
      <c r="A167" s="38"/>
      <c r="B167" s="171"/>
      <c r="C167" s="172" t="s">
        <v>347</v>
      </c>
      <c r="D167" s="172" t="s">
        <v>152</v>
      </c>
      <c r="E167" s="173" t="s">
        <v>1791</v>
      </c>
      <c r="F167" s="174" t="s">
        <v>1792</v>
      </c>
      <c r="G167" s="175" t="s">
        <v>155</v>
      </c>
      <c r="H167" s="176">
        <v>117</v>
      </c>
      <c r="I167" s="177"/>
      <c r="J167" s="178">
        <f>ROUND(I167*H167,2)</f>
        <v>0</v>
      </c>
      <c r="K167" s="174" t="s">
        <v>156</v>
      </c>
      <c r="L167" s="39"/>
      <c r="M167" s="179" t="s">
        <v>1</v>
      </c>
      <c r="N167" s="180" t="s">
        <v>41</v>
      </c>
      <c r="O167" s="77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280</v>
      </c>
      <c r="AT167" s="183" t="s">
        <v>152</v>
      </c>
      <c r="AU167" s="183" t="s">
        <v>86</v>
      </c>
      <c r="AY167" s="19" t="s">
        <v>149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280</v>
      </c>
      <c r="BM167" s="183" t="s">
        <v>1793</v>
      </c>
    </row>
    <row r="168" s="2" customFormat="1" ht="16.5" customHeight="1">
      <c r="A168" s="38"/>
      <c r="B168" s="171"/>
      <c r="C168" s="217" t="s">
        <v>353</v>
      </c>
      <c r="D168" s="217" t="s">
        <v>273</v>
      </c>
      <c r="E168" s="218" t="s">
        <v>1794</v>
      </c>
      <c r="F168" s="219" t="s">
        <v>1795</v>
      </c>
      <c r="G168" s="220" t="s">
        <v>155</v>
      </c>
      <c r="H168" s="221">
        <v>117</v>
      </c>
      <c r="I168" s="222"/>
      <c r="J168" s="223">
        <f>ROUND(I168*H168,2)</f>
        <v>0</v>
      </c>
      <c r="K168" s="219" t="s">
        <v>156</v>
      </c>
      <c r="L168" s="224"/>
      <c r="M168" s="225" t="s">
        <v>1</v>
      </c>
      <c r="N168" s="226" t="s">
        <v>41</v>
      </c>
      <c r="O168" s="77"/>
      <c r="P168" s="181">
        <f>O168*H168</f>
        <v>0</v>
      </c>
      <c r="Q168" s="181">
        <v>3.0000000000000001E-05</v>
      </c>
      <c r="R168" s="181">
        <f>Q168*H168</f>
        <v>0.0035100000000000001</v>
      </c>
      <c r="S168" s="181">
        <v>0</v>
      </c>
      <c r="T168" s="18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3" t="s">
        <v>382</v>
      </c>
      <c r="AT168" s="183" t="s">
        <v>273</v>
      </c>
      <c r="AU168" s="183" t="s">
        <v>86</v>
      </c>
      <c r="AY168" s="19" t="s">
        <v>149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9" t="s">
        <v>84</v>
      </c>
      <c r="BK168" s="184">
        <f>ROUND(I168*H168,2)</f>
        <v>0</v>
      </c>
      <c r="BL168" s="19" t="s">
        <v>280</v>
      </c>
      <c r="BM168" s="183" t="s">
        <v>1796</v>
      </c>
    </row>
    <row r="169" s="2" customFormat="1" ht="24.15" customHeight="1">
      <c r="A169" s="38"/>
      <c r="B169" s="171"/>
      <c r="C169" s="172" t="s">
        <v>359</v>
      </c>
      <c r="D169" s="172" t="s">
        <v>152</v>
      </c>
      <c r="E169" s="173" t="s">
        <v>1797</v>
      </c>
      <c r="F169" s="174" t="s">
        <v>1798</v>
      </c>
      <c r="G169" s="175" t="s">
        <v>155</v>
      </c>
      <c r="H169" s="176">
        <v>2</v>
      </c>
      <c r="I169" s="177"/>
      <c r="J169" s="178">
        <f>ROUND(I169*H169,2)</f>
        <v>0</v>
      </c>
      <c r="K169" s="174" t="s">
        <v>156</v>
      </c>
      <c r="L169" s="39"/>
      <c r="M169" s="179" t="s">
        <v>1</v>
      </c>
      <c r="N169" s="180" t="s">
        <v>41</v>
      </c>
      <c r="O169" s="77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3" t="s">
        <v>280</v>
      </c>
      <c r="AT169" s="183" t="s">
        <v>152</v>
      </c>
      <c r="AU169" s="183" t="s">
        <v>86</v>
      </c>
      <c r="AY169" s="19" t="s">
        <v>149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9" t="s">
        <v>84</v>
      </c>
      <c r="BK169" s="184">
        <f>ROUND(I169*H169,2)</f>
        <v>0</v>
      </c>
      <c r="BL169" s="19" t="s">
        <v>280</v>
      </c>
      <c r="BM169" s="183" t="s">
        <v>1799</v>
      </c>
    </row>
    <row r="170" s="2" customFormat="1" ht="16.5" customHeight="1">
      <c r="A170" s="38"/>
      <c r="B170" s="171"/>
      <c r="C170" s="217" t="s">
        <v>365</v>
      </c>
      <c r="D170" s="217" t="s">
        <v>273</v>
      </c>
      <c r="E170" s="218" t="s">
        <v>1800</v>
      </c>
      <c r="F170" s="219" t="s">
        <v>1801</v>
      </c>
      <c r="G170" s="220" t="s">
        <v>155</v>
      </c>
      <c r="H170" s="221">
        <v>2</v>
      </c>
      <c r="I170" s="222"/>
      <c r="J170" s="223">
        <f>ROUND(I170*H170,2)</f>
        <v>0</v>
      </c>
      <c r="K170" s="219" t="s">
        <v>156</v>
      </c>
      <c r="L170" s="224"/>
      <c r="M170" s="225" t="s">
        <v>1</v>
      </c>
      <c r="N170" s="226" t="s">
        <v>41</v>
      </c>
      <c r="O170" s="77"/>
      <c r="P170" s="181">
        <f>O170*H170</f>
        <v>0</v>
      </c>
      <c r="Q170" s="181">
        <v>0.00064000000000000005</v>
      </c>
      <c r="R170" s="181">
        <f>Q170*H170</f>
        <v>0.0012800000000000001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382</v>
      </c>
      <c r="AT170" s="183" t="s">
        <v>273</v>
      </c>
      <c r="AU170" s="183" t="s">
        <v>86</v>
      </c>
      <c r="AY170" s="19" t="s">
        <v>149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280</v>
      </c>
      <c r="BM170" s="183" t="s">
        <v>1802</v>
      </c>
    </row>
    <row r="171" s="2" customFormat="1" ht="16.5" customHeight="1">
      <c r="A171" s="38"/>
      <c r="B171" s="171"/>
      <c r="C171" s="217" t="s">
        <v>382</v>
      </c>
      <c r="D171" s="217" t="s">
        <v>273</v>
      </c>
      <c r="E171" s="218" t="s">
        <v>1803</v>
      </c>
      <c r="F171" s="219" t="s">
        <v>1804</v>
      </c>
      <c r="G171" s="220" t="s">
        <v>155</v>
      </c>
      <c r="H171" s="221">
        <v>2</v>
      </c>
      <c r="I171" s="222"/>
      <c r="J171" s="223">
        <f>ROUND(I171*H171,2)</f>
        <v>0</v>
      </c>
      <c r="K171" s="219" t="s">
        <v>156</v>
      </c>
      <c r="L171" s="224"/>
      <c r="M171" s="225" t="s">
        <v>1</v>
      </c>
      <c r="N171" s="226" t="s">
        <v>41</v>
      </c>
      <c r="O171" s="77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3" t="s">
        <v>382</v>
      </c>
      <c r="AT171" s="183" t="s">
        <v>273</v>
      </c>
      <c r="AU171" s="183" t="s">
        <v>86</v>
      </c>
      <c r="AY171" s="19" t="s">
        <v>149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9" t="s">
        <v>84</v>
      </c>
      <c r="BK171" s="184">
        <f>ROUND(I171*H171,2)</f>
        <v>0</v>
      </c>
      <c r="BL171" s="19" t="s">
        <v>280</v>
      </c>
      <c r="BM171" s="183" t="s">
        <v>1805</v>
      </c>
    </row>
    <row r="172" s="2" customFormat="1" ht="16.5" customHeight="1">
      <c r="A172" s="38"/>
      <c r="B172" s="171"/>
      <c r="C172" s="172" t="s">
        <v>409</v>
      </c>
      <c r="D172" s="172" t="s">
        <v>152</v>
      </c>
      <c r="E172" s="173" t="s">
        <v>1806</v>
      </c>
      <c r="F172" s="174" t="s">
        <v>1807</v>
      </c>
      <c r="G172" s="175" t="s">
        <v>155</v>
      </c>
      <c r="H172" s="176">
        <v>12</v>
      </c>
      <c r="I172" s="177"/>
      <c r="J172" s="178">
        <f>ROUND(I172*H172,2)</f>
        <v>0</v>
      </c>
      <c r="K172" s="174" t="s">
        <v>836</v>
      </c>
      <c r="L172" s="39"/>
      <c r="M172" s="179" t="s">
        <v>1</v>
      </c>
      <c r="N172" s="180" t="s">
        <v>41</v>
      </c>
      <c r="O172" s="77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3" t="s">
        <v>157</v>
      </c>
      <c r="AT172" s="183" t="s">
        <v>152</v>
      </c>
      <c r="AU172" s="183" t="s">
        <v>86</v>
      </c>
      <c r="AY172" s="19" t="s">
        <v>149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9" t="s">
        <v>84</v>
      </c>
      <c r="BK172" s="184">
        <f>ROUND(I172*H172,2)</f>
        <v>0</v>
      </c>
      <c r="BL172" s="19" t="s">
        <v>157</v>
      </c>
      <c r="BM172" s="183" t="s">
        <v>1808</v>
      </c>
    </row>
    <row r="173" s="2" customFormat="1" ht="16.5" customHeight="1">
      <c r="A173" s="38"/>
      <c r="B173" s="171"/>
      <c r="C173" s="217" t="s">
        <v>413</v>
      </c>
      <c r="D173" s="217" t="s">
        <v>273</v>
      </c>
      <c r="E173" s="218" t="s">
        <v>1809</v>
      </c>
      <c r="F173" s="219" t="s">
        <v>1810</v>
      </c>
      <c r="G173" s="220" t="s">
        <v>1811</v>
      </c>
      <c r="H173" s="221">
        <v>1</v>
      </c>
      <c r="I173" s="222"/>
      <c r="J173" s="223">
        <f>ROUND(I173*H173,2)</f>
        <v>0</v>
      </c>
      <c r="K173" s="219" t="s">
        <v>836</v>
      </c>
      <c r="L173" s="224"/>
      <c r="M173" s="225" t="s">
        <v>1</v>
      </c>
      <c r="N173" s="226" t="s">
        <v>41</v>
      </c>
      <c r="O173" s="77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216</v>
      </c>
      <c r="AT173" s="183" t="s">
        <v>273</v>
      </c>
      <c r="AU173" s="183" t="s">
        <v>86</v>
      </c>
      <c r="AY173" s="19" t="s">
        <v>149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157</v>
      </c>
      <c r="BM173" s="183" t="s">
        <v>1812</v>
      </c>
    </row>
    <row r="174" s="12" customFormat="1" ht="22.8" customHeight="1">
      <c r="A174" s="12"/>
      <c r="B174" s="158"/>
      <c r="C174" s="12"/>
      <c r="D174" s="159" t="s">
        <v>75</v>
      </c>
      <c r="E174" s="169" t="s">
        <v>1813</v>
      </c>
      <c r="F174" s="169" t="s">
        <v>1814</v>
      </c>
      <c r="G174" s="12"/>
      <c r="H174" s="12"/>
      <c r="I174" s="161"/>
      <c r="J174" s="170">
        <f>BK174</f>
        <v>0</v>
      </c>
      <c r="K174" s="12"/>
      <c r="L174" s="158"/>
      <c r="M174" s="163"/>
      <c r="N174" s="164"/>
      <c r="O174" s="164"/>
      <c r="P174" s="165">
        <f>SUM(P175:P190)</f>
        <v>0</v>
      </c>
      <c r="Q174" s="164"/>
      <c r="R174" s="165">
        <f>SUM(R175:R190)</f>
        <v>0.41440000000000005</v>
      </c>
      <c r="S174" s="164"/>
      <c r="T174" s="166">
        <f>SUM(T175:T190)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9" t="s">
        <v>86</v>
      </c>
      <c r="AT174" s="167" t="s">
        <v>75</v>
      </c>
      <c r="AU174" s="167" t="s">
        <v>84</v>
      </c>
      <c r="AY174" s="159" t="s">
        <v>149</v>
      </c>
      <c r="BK174" s="168">
        <f>SUM(BK175:BK190)</f>
        <v>0</v>
      </c>
    </row>
    <row r="175" s="2" customFormat="1" ht="24.15" customHeight="1">
      <c r="A175" s="38"/>
      <c r="B175" s="171"/>
      <c r="C175" s="172" t="s">
        <v>419</v>
      </c>
      <c r="D175" s="172" t="s">
        <v>152</v>
      </c>
      <c r="E175" s="173" t="s">
        <v>1815</v>
      </c>
      <c r="F175" s="174" t="s">
        <v>1816</v>
      </c>
      <c r="G175" s="175" t="s">
        <v>227</v>
      </c>
      <c r="H175" s="176">
        <v>60</v>
      </c>
      <c r="I175" s="177"/>
      <c r="J175" s="178">
        <f>ROUND(I175*H175,2)</f>
        <v>0</v>
      </c>
      <c r="K175" s="174" t="s">
        <v>156</v>
      </c>
      <c r="L175" s="39"/>
      <c r="M175" s="179" t="s">
        <v>1</v>
      </c>
      <c r="N175" s="180" t="s">
        <v>41</v>
      </c>
      <c r="O175" s="77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280</v>
      </c>
      <c r="AT175" s="183" t="s">
        <v>152</v>
      </c>
      <c r="AU175" s="183" t="s">
        <v>86</v>
      </c>
      <c r="AY175" s="19" t="s">
        <v>149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280</v>
      </c>
      <c r="BM175" s="183" t="s">
        <v>1817</v>
      </c>
    </row>
    <row r="176" s="2" customFormat="1" ht="16.5" customHeight="1">
      <c r="A176" s="38"/>
      <c r="B176" s="171"/>
      <c r="C176" s="217" t="s">
        <v>423</v>
      </c>
      <c r="D176" s="217" t="s">
        <v>273</v>
      </c>
      <c r="E176" s="218" t="s">
        <v>1818</v>
      </c>
      <c r="F176" s="219" t="s">
        <v>1819</v>
      </c>
      <c r="G176" s="220" t="s">
        <v>227</v>
      </c>
      <c r="H176" s="221">
        <v>60</v>
      </c>
      <c r="I176" s="222"/>
      <c r="J176" s="223">
        <f>ROUND(I176*H176,2)</f>
        <v>0</v>
      </c>
      <c r="K176" s="219" t="s">
        <v>156</v>
      </c>
      <c r="L176" s="224"/>
      <c r="M176" s="225" t="s">
        <v>1</v>
      </c>
      <c r="N176" s="226" t="s">
        <v>41</v>
      </c>
      <c r="O176" s="77"/>
      <c r="P176" s="181">
        <f>O176*H176</f>
        <v>0</v>
      </c>
      <c r="Q176" s="181">
        <v>6.9999999999999994E-05</v>
      </c>
      <c r="R176" s="181">
        <f>Q176*H176</f>
        <v>0.0041999999999999997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382</v>
      </c>
      <c r="AT176" s="183" t="s">
        <v>273</v>
      </c>
      <c r="AU176" s="183" t="s">
        <v>86</v>
      </c>
      <c r="AY176" s="19" t="s">
        <v>149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280</v>
      </c>
      <c r="BM176" s="183" t="s">
        <v>1820</v>
      </c>
    </row>
    <row r="177" s="2" customFormat="1" ht="24.15" customHeight="1">
      <c r="A177" s="38"/>
      <c r="B177" s="171"/>
      <c r="C177" s="172" t="s">
        <v>429</v>
      </c>
      <c r="D177" s="172" t="s">
        <v>152</v>
      </c>
      <c r="E177" s="173" t="s">
        <v>1821</v>
      </c>
      <c r="F177" s="174" t="s">
        <v>1822</v>
      </c>
      <c r="G177" s="175" t="s">
        <v>227</v>
      </c>
      <c r="H177" s="176">
        <v>30</v>
      </c>
      <c r="I177" s="177"/>
      <c r="J177" s="178">
        <f>ROUND(I177*H177,2)</f>
        <v>0</v>
      </c>
      <c r="K177" s="174" t="s">
        <v>156</v>
      </c>
      <c r="L177" s="39"/>
      <c r="M177" s="179" t="s">
        <v>1</v>
      </c>
      <c r="N177" s="180" t="s">
        <v>41</v>
      </c>
      <c r="O177" s="77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3" t="s">
        <v>280</v>
      </c>
      <c r="AT177" s="183" t="s">
        <v>152</v>
      </c>
      <c r="AU177" s="183" t="s">
        <v>86</v>
      </c>
      <c r="AY177" s="19" t="s">
        <v>149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9" t="s">
        <v>84</v>
      </c>
      <c r="BK177" s="184">
        <f>ROUND(I177*H177,2)</f>
        <v>0</v>
      </c>
      <c r="BL177" s="19" t="s">
        <v>280</v>
      </c>
      <c r="BM177" s="183" t="s">
        <v>1823</v>
      </c>
    </row>
    <row r="178" s="2" customFormat="1" ht="16.5" customHeight="1">
      <c r="A178" s="38"/>
      <c r="B178" s="171"/>
      <c r="C178" s="217" t="s">
        <v>433</v>
      </c>
      <c r="D178" s="217" t="s">
        <v>273</v>
      </c>
      <c r="E178" s="218" t="s">
        <v>1824</v>
      </c>
      <c r="F178" s="219" t="s">
        <v>1825</v>
      </c>
      <c r="G178" s="220" t="s">
        <v>227</v>
      </c>
      <c r="H178" s="221">
        <v>30</v>
      </c>
      <c r="I178" s="222"/>
      <c r="J178" s="223">
        <f>ROUND(I178*H178,2)</f>
        <v>0</v>
      </c>
      <c r="K178" s="219" t="s">
        <v>156</v>
      </c>
      <c r="L178" s="224"/>
      <c r="M178" s="225" t="s">
        <v>1</v>
      </c>
      <c r="N178" s="226" t="s">
        <v>41</v>
      </c>
      <c r="O178" s="77"/>
      <c r="P178" s="181">
        <f>O178*H178</f>
        <v>0</v>
      </c>
      <c r="Q178" s="181">
        <v>0.00011</v>
      </c>
      <c r="R178" s="181">
        <f>Q178*H178</f>
        <v>0.0033</v>
      </c>
      <c r="S178" s="181">
        <v>0</v>
      </c>
      <c r="T178" s="18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3" t="s">
        <v>382</v>
      </c>
      <c r="AT178" s="183" t="s">
        <v>273</v>
      </c>
      <c r="AU178" s="183" t="s">
        <v>86</v>
      </c>
      <c r="AY178" s="19" t="s">
        <v>149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9" t="s">
        <v>84</v>
      </c>
      <c r="BK178" s="184">
        <f>ROUND(I178*H178,2)</f>
        <v>0</v>
      </c>
      <c r="BL178" s="19" t="s">
        <v>280</v>
      </c>
      <c r="BM178" s="183" t="s">
        <v>1826</v>
      </c>
    </row>
    <row r="179" s="2" customFormat="1" ht="24.15" customHeight="1">
      <c r="A179" s="38"/>
      <c r="B179" s="171"/>
      <c r="C179" s="172" t="s">
        <v>437</v>
      </c>
      <c r="D179" s="172" t="s">
        <v>152</v>
      </c>
      <c r="E179" s="173" t="s">
        <v>1827</v>
      </c>
      <c r="F179" s="174" t="s">
        <v>1828</v>
      </c>
      <c r="G179" s="175" t="s">
        <v>227</v>
      </c>
      <c r="H179" s="176">
        <v>2460</v>
      </c>
      <c r="I179" s="177"/>
      <c r="J179" s="178">
        <f>ROUND(I179*H179,2)</f>
        <v>0</v>
      </c>
      <c r="K179" s="174" t="s">
        <v>156</v>
      </c>
      <c r="L179" s="39"/>
      <c r="M179" s="179" t="s">
        <v>1</v>
      </c>
      <c r="N179" s="180" t="s">
        <v>41</v>
      </c>
      <c r="O179" s="77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3" t="s">
        <v>280</v>
      </c>
      <c r="AT179" s="183" t="s">
        <v>152</v>
      </c>
      <c r="AU179" s="183" t="s">
        <v>86</v>
      </c>
      <c r="AY179" s="19" t="s">
        <v>149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9" t="s">
        <v>84</v>
      </c>
      <c r="BK179" s="184">
        <f>ROUND(I179*H179,2)</f>
        <v>0</v>
      </c>
      <c r="BL179" s="19" t="s">
        <v>280</v>
      </c>
      <c r="BM179" s="183" t="s">
        <v>1829</v>
      </c>
    </row>
    <row r="180" s="2" customFormat="1" ht="16.5" customHeight="1">
      <c r="A180" s="38"/>
      <c r="B180" s="171"/>
      <c r="C180" s="217" t="s">
        <v>441</v>
      </c>
      <c r="D180" s="217" t="s">
        <v>273</v>
      </c>
      <c r="E180" s="218" t="s">
        <v>1830</v>
      </c>
      <c r="F180" s="219" t="s">
        <v>1831</v>
      </c>
      <c r="G180" s="220" t="s">
        <v>227</v>
      </c>
      <c r="H180" s="221">
        <v>1120</v>
      </c>
      <c r="I180" s="222"/>
      <c r="J180" s="223">
        <f>ROUND(I180*H180,2)</f>
        <v>0</v>
      </c>
      <c r="K180" s="219" t="s">
        <v>156</v>
      </c>
      <c r="L180" s="224"/>
      <c r="M180" s="225" t="s">
        <v>1</v>
      </c>
      <c r="N180" s="226" t="s">
        <v>41</v>
      </c>
      <c r="O180" s="77"/>
      <c r="P180" s="181">
        <f>O180*H180</f>
        <v>0</v>
      </c>
      <c r="Q180" s="181">
        <v>0.00012</v>
      </c>
      <c r="R180" s="181">
        <f>Q180*H180</f>
        <v>0.13439999999999999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382</v>
      </c>
      <c r="AT180" s="183" t="s">
        <v>273</v>
      </c>
      <c r="AU180" s="183" t="s">
        <v>86</v>
      </c>
      <c r="AY180" s="19" t="s">
        <v>149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280</v>
      </c>
      <c r="BM180" s="183" t="s">
        <v>1832</v>
      </c>
    </row>
    <row r="181" s="2" customFormat="1" ht="16.5" customHeight="1">
      <c r="A181" s="38"/>
      <c r="B181" s="171"/>
      <c r="C181" s="217" t="s">
        <v>462</v>
      </c>
      <c r="D181" s="217" t="s">
        <v>273</v>
      </c>
      <c r="E181" s="218" t="s">
        <v>1833</v>
      </c>
      <c r="F181" s="219" t="s">
        <v>1834</v>
      </c>
      <c r="G181" s="220" t="s">
        <v>227</v>
      </c>
      <c r="H181" s="221">
        <v>100</v>
      </c>
      <c r="I181" s="222"/>
      <c r="J181" s="223">
        <f>ROUND(I181*H181,2)</f>
        <v>0</v>
      </c>
      <c r="K181" s="219" t="s">
        <v>156</v>
      </c>
      <c r="L181" s="224"/>
      <c r="M181" s="225" t="s">
        <v>1</v>
      </c>
      <c r="N181" s="226" t="s">
        <v>41</v>
      </c>
      <c r="O181" s="77"/>
      <c r="P181" s="181">
        <f>O181*H181</f>
        <v>0</v>
      </c>
      <c r="Q181" s="181">
        <v>0.00012</v>
      </c>
      <c r="R181" s="181">
        <f>Q181*H181</f>
        <v>0.012</v>
      </c>
      <c r="S181" s="181">
        <v>0</v>
      </c>
      <c r="T181" s="18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3" t="s">
        <v>382</v>
      </c>
      <c r="AT181" s="183" t="s">
        <v>273</v>
      </c>
      <c r="AU181" s="183" t="s">
        <v>86</v>
      </c>
      <c r="AY181" s="19" t="s">
        <v>149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9" t="s">
        <v>84</v>
      </c>
      <c r="BK181" s="184">
        <f>ROUND(I181*H181,2)</f>
        <v>0</v>
      </c>
      <c r="BL181" s="19" t="s">
        <v>280</v>
      </c>
      <c r="BM181" s="183" t="s">
        <v>1835</v>
      </c>
    </row>
    <row r="182" s="2" customFormat="1" ht="16.5" customHeight="1">
      <c r="A182" s="38"/>
      <c r="B182" s="171"/>
      <c r="C182" s="217" t="s">
        <v>467</v>
      </c>
      <c r="D182" s="217" t="s">
        <v>273</v>
      </c>
      <c r="E182" s="218" t="s">
        <v>1836</v>
      </c>
      <c r="F182" s="219" t="s">
        <v>1837</v>
      </c>
      <c r="G182" s="220" t="s">
        <v>227</v>
      </c>
      <c r="H182" s="221">
        <v>1240</v>
      </c>
      <c r="I182" s="222"/>
      <c r="J182" s="223">
        <f>ROUND(I182*H182,2)</f>
        <v>0</v>
      </c>
      <c r="K182" s="219" t="s">
        <v>156</v>
      </c>
      <c r="L182" s="224"/>
      <c r="M182" s="225" t="s">
        <v>1</v>
      </c>
      <c r="N182" s="226" t="s">
        <v>41</v>
      </c>
      <c r="O182" s="77"/>
      <c r="P182" s="181">
        <f>O182*H182</f>
        <v>0</v>
      </c>
      <c r="Q182" s="181">
        <v>0.00017000000000000001</v>
      </c>
      <c r="R182" s="181">
        <f>Q182*H182</f>
        <v>0.21080000000000002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382</v>
      </c>
      <c r="AT182" s="183" t="s">
        <v>273</v>
      </c>
      <c r="AU182" s="183" t="s">
        <v>86</v>
      </c>
      <c r="AY182" s="19" t="s">
        <v>149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280</v>
      </c>
      <c r="BM182" s="183" t="s">
        <v>1838</v>
      </c>
    </row>
    <row r="183" s="2" customFormat="1" ht="24.15" customHeight="1">
      <c r="A183" s="38"/>
      <c r="B183" s="171"/>
      <c r="C183" s="172" t="s">
        <v>474</v>
      </c>
      <c r="D183" s="172" t="s">
        <v>152</v>
      </c>
      <c r="E183" s="173" t="s">
        <v>1839</v>
      </c>
      <c r="F183" s="174" t="s">
        <v>1840</v>
      </c>
      <c r="G183" s="175" t="s">
        <v>227</v>
      </c>
      <c r="H183" s="176">
        <v>100</v>
      </c>
      <c r="I183" s="177"/>
      <c r="J183" s="178">
        <f>ROUND(I183*H183,2)</f>
        <v>0</v>
      </c>
      <c r="K183" s="174" t="s">
        <v>156</v>
      </c>
      <c r="L183" s="39"/>
      <c r="M183" s="179" t="s">
        <v>1</v>
      </c>
      <c r="N183" s="180" t="s">
        <v>41</v>
      </c>
      <c r="O183" s="77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3" t="s">
        <v>280</v>
      </c>
      <c r="AT183" s="183" t="s">
        <v>152</v>
      </c>
      <c r="AU183" s="183" t="s">
        <v>86</v>
      </c>
      <c r="AY183" s="19" t="s">
        <v>149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9" t="s">
        <v>84</v>
      </c>
      <c r="BK183" s="184">
        <f>ROUND(I183*H183,2)</f>
        <v>0</v>
      </c>
      <c r="BL183" s="19" t="s">
        <v>280</v>
      </c>
      <c r="BM183" s="183" t="s">
        <v>1841</v>
      </c>
    </row>
    <row r="184" s="2" customFormat="1" ht="16.5" customHeight="1">
      <c r="A184" s="38"/>
      <c r="B184" s="171"/>
      <c r="C184" s="217" t="s">
        <v>479</v>
      </c>
      <c r="D184" s="217" t="s">
        <v>273</v>
      </c>
      <c r="E184" s="218" t="s">
        <v>1842</v>
      </c>
      <c r="F184" s="219" t="s">
        <v>1843</v>
      </c>
      <c r="G184" s="220" t="s">
        <v>227</v>
      </c>
      <c r="H184" s="221">
        <v>100</v>
      </c>
      <c r="I184" s="222"/>
      <c r="J184" s="223">
        <f>ROUND(I184*H184,2)</f>
        <v>0</v>
      </c>
      <c r="K184" s="219" t="s">
        <v>156</v>
      </c>
      <c r="L184" s="224"/>
      <c r="M184" s="225" t="s">
        <v>1</v>
      </c>
      <c r="N184" s="226" t="s">
        <v>41</v>
      </c>
      <c r="O184" s="77"/>
      <c r="P184" s="181">
        <f>O184*H184</f>
        <v>0</v>
      </c>
      <c r="Q184" s="181">
        <v>4.0000000000000003E-05</v>
      </c>
      <c r="R184" s="181">
        <f>Q184*H184</f>
        <v>0.0040000000000000001</v>
      </c>
      <c r="S184" s="181">
        <v>0</v>
      </c>
      <c r="T184" s="18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3" t="s">
        <v>382</v>
      </c>
      <c r="AT184" s="183" t="s">
        <v>273</v>
      </c>
      <c r="AU184" s="183" t="s">
        <v>86</v>
      </c>
      <c r="AY184" s="19" t="s">
        <v>149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9" t="s">
        <v>84</v>
      </c>
      <c r="BK184" s="184">
        <f>ROUND(I184*H184,2)</f>
        <v>0</v>
      </c>
      <c r="BL184" s="19" t="s">
        <v>280</v>
      </c>
      <c r="BM184" s="183" t="s">
        <v>1844</v>
      </c>
    </row>
    <row r="185" s="2" customFormat="1" ht="24.15" customHeight="1">
      <c r="A185" s="38"/>
      <c r="B185" s="171"/>
      <c r="C185" s="172" t="s">
        <v>501</v>
      </c>
      <c r="D185" s="172" t="s">
        <v>152</v>
      </c>
      <c r="E185" s="173" t="s">
        <v>1845</v>
      </c>
      <c r="F185" s="174" t="s">
        <v>1846</v>
      </c>
      <c r="G185" s="175" t="s">
        <v>227</v>
      </c>
      <c r="H185" s="176">
        <v>90</v>
      </c>
      <c r="I185" s="177"/>
      <c r="J185" s="178">
        <f>ROUND(I185*H185,2)</f>
        <v>0</v>
      </c>
      <c r="K185" s="174" t="s">
        <v>156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280</v>
      </c>
      <c r="AT185" s="183" t="s">
        <v>152</v>
      </c>
      <c r="AU185" s="183" t="s">
        <v>86</v>
      </c>
      <c r="AY185" s="19" t="s">
        <v>149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280</v>
      </c>
      <c r="BM185" s="183" t="s">
        <v>1847</v>
      </c>
    </row>
    <row r="186" s="2" customFormat="1" ht="16.5" customHeight="1">
      <c r="A186" s="38"/>
      <c r="B186" s="171"/>
      <c r="C186" s="217" t="s">
        <v>506</v>
      </c>
      <c r="D186" s="217" t="s">
        <v>273</v>
      </c>
      <c r="E186" s="218" t="s">
        <v>1848</v>
      </c>
      <c r="F186" s="219" t="s">
        <v>1849</v>
      </c>
      <c r="G186" s="220" t="s">
        <v>227</v>
      </c>
      <c r="H186" s="221">
        <v>40</v>
      </c>
      <c r="I186" s="222"/>
      <c r="J186" s="223">
        <f>ROUND(I186*H186,2)</f>
        <v>0</v>
      </c>
      <c r="K186" s="219" t="s">
        <v>156</v>
      </c>
      <c r="L186" s="224"/>
      <c r="M186" s="225" t="s">
        <v>1</v>
      </c>
      <c r="N186" s="226" t="s">
        <v>41</v>
      </c>
      <c r="O186" s="77"/>
      <c r="P186" s="181">
        <f>O186*H186</f>
        <v>0</v>
      </c>
      <c r="Q186" s="181">
        <v>0.00016000000000000001</v>
      </c>
      <c r="R186" s="181">
        <f>Q186*H186</f>
        <v>0.0064000000000000003</v>
      </c>
      <c r="S186" s="181">
        <v>0</v>
      </c>
      <c r="T186" s="18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3" t="s">
        <v>382</v>
      </c>
      <c r="AT186" s="183" t="s">
        <v>273</v>
      </c>
      <c r="AU186" s="183" t="s">
        <v>86</v>
      </c>
      <c r="AY186" s="19" t="s">
        <v>149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9" t="s">
        <v>84</v>
      </c>
      <c r="BK186" s="184">
        <f>ROUND(I186*H186,2)</f>
        <v>0</v>
      </c>
      <c r="BL186" s="19" t="s">
        <v>280</v>
      </c>
      <c r="BM186" s="183" t="s">
        <v>1850</v>
      </c>
    </row>
    <row r="187" s="2" customFormat="1" ht="16.5" customHeight="1">
      <c r="A187" s="38"/>
      <c r="B187" s="171"/>
      <c r="C187" s="217" t="s">
        <v>511</v>
      </c>
      <c r="D187" s="217" t="s">
        <v>273</v>
      </c>
      <c r="E187" s="218" t="s">
        <v>1851</v>
      </c>
      <c r="F187" s="219" t="s">
        <v>1852</v>
      </c>
      <c r="G187" s="220" t="s">
        <v>227</v>
      </c>
      <c r="H187" s="221">
        <v>50</v>
      </c>
      <c r="I187" s="222"/>
      <c r="J187" s="223">
        <f>ROUND(I187*H187,2)</f>
        <v>0</v>
      </c>
      <c r="K187" s="219" t="s">
        <v>156</v>
      </c>
      <c r="L187" s="224"/>
      <c r="M187" s="225" t="s">
        <v>1</v>
      </c>
      <c r="N187" s="226" t="s">
        <v>41</v>
      </c>
      <c r="O187" s="77"/>
      <c r="P187" s="181">
        <f>O187*H187</f>
        <v>0</v>
      </c>
      <c r="Q187" s="181">
        <v>0.00025000000000000001</v>
      </c>
      <c r="R187" s="181">
        <f>Q187*H187</f>
        <v>0.012500000000000001</v>
      </c>
      <c r="S187" s="181">
        <v>0</v>
      </c>
      <c r="T187" s="1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382</v>
      </c>
      <c r="AT187" s="183" t="s">
        <v>273</v>
      </c>
      <c r="AU187" s="183" t="s">
        <v>86</v>
      </c>
      <c r="AY187" s="19" t="s">
        <v>149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280</v>
      </c>
      <c r="BM187" s="183" t="s">
        <v>1853</v>
      </c>
    </row>
    <row r="188" s="2" customFormat="1" ht="21.75" customHeight="1">
      <c r="A188" s="38"/>
      <c r="B188" s="171"/>
      <c r="C188" s="172" t="s">
        <v>516</v>
      </c>
      <c r="D188" s="172" t="s">
        <v>152</v>
      </c>
      <c r="E188" s="173" t="s">
        <v>1854</v>
      </c>
      <c r="F188" s="174" t="s">
        <v>1855</v>
      </c>
      <c r="G188" s="175" t="s">
        <v>227</v>
      </c>
      <c r="H188" s="176">
        <v>650</v>
      </c>
      <c r="I188" s="177"/>
      <c r="J188" s="178">
        <f>ROUND(I188*H188,2)</f>
        <v>0</v>
      </c>
      <c r="K188" s="174" t="s">
        <v>156</v>
      </c>
      <c r="L188" s="39"/>
      <c r="M188" s="179" t="s">
        <v>1</v>
      </c>
      <c r="N188" s="180" t="s">
        <v>41</v>
      </c>
      <c r="O188" s="77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3" t="s">
        <v>280</v>
      </c>
      <c r="AT188" s="183" t="s">
        <v>152</v>
      </c>
      <c r="AU188" s="183" t="s">
        <v>86</v>
      </c>
      <c r="AY188" s="19" t="s">
        <v>149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9" t="s">
        <v>84</v>
      </c>
      <c r="BK188" s="184">
        <f>ROUND(I188*H188,2)</f>
        <v>0</v>
      </c>
      <c r="BL188" s="19" t="s">
        <v>280</v>
      </c>
      <c r="BM188" s="183" t="s">
        <v>1856</v>
      </c>
    </row>
    <row r="189" s="2" customFormat="1" ht="16.5" customHeight="1">
      <c r="A189" s="38"/>
      <c r="B189" s="171"/>
      <c r="C189" s="217" t="s">
        <v>522</v>
      </c>
      <c r="D189" s="217" t="s">
        <v>273</v>
      </c>
      <c r="E189" s="218" t="s">
        <v>1857</v>
      </c>
      <c r="F189" s="219" t="s">
        <v>1858</v>
      </c>
      <c r="G189" s="220" t="s">
        <v>227</v>
      </c>
      <c r="H189" s="221">
        <v>610</v>
      </c>
      <c r="I189" s="222"/>
      <c r="J189" s="223">
        <f>ROUND(I189*H189,2)</f>
        <v>0</v>
      </c>
      <c r="K189" s="219" t="s">
        <v>156</v>
      </c>
      <c r="L189" s="224"/>
      <c r="M189" s="225" t="s">
        <v>1</v>
      </c>
      <c r="N189" s="226" t="s">
        <v>41</v>
      </c>
      <c r="O189" s="77"/>
      <c r="P189" s="181">
        <f>O189*H189</f>
        <v>0</v>
      </c>
      <c r="Q189" s="181">
        <v>4.0000000000000003E-05</v>
      </c>
      <c r="R189" s="181">
        <f>Q189*H189</f>
        <v>0.024400000000000002</v>
      </c>
      <c r="S189" s="181">
        <v>0</v>
      </c>
      <c r="T189" s="18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3" t="s">
        <v>382</v>
      </c>
      <c r="AT189" s="183" t="s">
        <v>273</v>
      </c>
      <c r="AU189" s="183" t="s">
        <v>86</v>
      </c>
      <c r="AY189" s="19" t="s">
        <v>149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9" t="s">
        <v>84</v>
      </c>
      <c r="BK189" s="184">
        <f>ROUND(I189*H189,2)</f>
        <v>0</v>
      </c>
      <c r="BL189" s="19" t="s">
        <v>280</v>
      </c>
      <c r="BM189" s="183" t="s">
        <v>1859</v>
      </c>
    </row>
    <row r="190" s="2" customFormat="1" ht="16.5" customHeight="1">
      <c r="A190" s="38"/>
      <c r="B190" s="171"/>
      <c r="C190" s="217" t="s">
        <v>530</v>
      </c>
      <c r="D190" s="217" t="s">
        <v>273</v>
      </c>
      <c r="E190" s="218" t="s">
        <v>1860</v>
      </c>
      <c r="F190" s="219" t="s">
        <v>1861</v>
      </c>
      <c r="G190" s="220" t="s">
        <v>227</v>
      </c>
      <c r="H190" s="221">
        <v>40</v>
      </c>
      <c r="I190" s="222"/>
      <c r="J190" s="223">
        <f>ROUND(I190*H190,2)</f>
        <v>0</v>
      </c>
      <c r="K190" s="219" t="s">
        <v>156</v>
      </c>
      <c r="L190" s="224"/>
      <c r="M190" s="225" t="s">
        <v>1</v>
      </c>
      <c r="N190" s="226" t="s">
        <v>41</v>
      </c>
      <c r="O190" s="77"/>
      <c r="P190" s="181">
        <f>O190*H190</f>
        <v>0</v>
      </c>
      <c r="Q190" s="181">
        <v>6.0000000000000002E-05</v>
      </c>
      <c r="R190" s="181">
        <f>Q190*H190</f>
        <v>0.0024000000000000002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382</v>
      </c>
      <c r="AT190" s="183" t="s">
        <v>273</v>
      </c>
      <c r="AU190" s="183" t="s">
        <v>86</v>
      </c>
      <c r="AY190" s="19" t="s">
        <v>149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280</v>
      </c>
      <c r="BM190" s="183" t="s">
        <v>1862</v>
      </c>
    </row>
    <row r="191" s="12" customFormat="1" ht="22.8" customHeight="1">
      <c r="A191" s="12"/>
      <c r="B191" s="158"/>
      <c r="C191" s="12"/>
      <c r="D191" s="159" t="s">
        <v>75</v>
      </c>
      <c r="E191" s="169" t="s">
        <v>1863</v>
      </c>
      <c r="F191" s="169" t="s">
        <v>1864</v>
      </c>
      <c r="G191" s="12"/>
      <c r="H191" s="12"/>
      <c r="I191" s="161"/>
      <c r="J191" s="170">
        <f>BK191</f>
        <v>0</v>
      </c>
      <c r="K191" s="12"/>
      <c r="L191" s="158"/>
      <c r="M191" s="163"/>
      <c r="N191" s="164"/>
      <c r="O191" s="164"/>
      <c r="P191" s="165">
        <f>SUM(P192:P194)</f>
        <v>0</v>
      </c>
      <c r="Q191" s="164"/>
      <c r="R191" s="165">
        <f>SUM(R192:R194)</f>
        <v>0</v>
      </c>
      <c r="S191" s="164"/>
      <c r="T191" s="166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9" t="s">
        <v>84</v>
      </c>
      <c r="AT191" s="167" t="s">
        <v>75</v>
      </c>
      <c r="AU191" s="167" t="s">
        <v>84</v>
      </c>
      <c r="AY191" s="159" t="s">
        <v>149</v>
      </c>
      <c r="BK191" s="168">
        <f>SUM(BK192:BK194)</f>
        <v>0</v>
      </c>
    </row>
    <row r="192" s="2" customFormat="1" ht="24.15" customHeight="1">
      <c r="A192" s="38"/>
      <c r="B192" s="171"/>
      <c r="C192" s="172" t="s">
        <v>535</v>
      </c>
      <c r="D192" s="172" t="s">
        <v>152</v>
      </c>
      <c r="E192" s="173" t="s">
        <v>1865</v>
      </c>
      <c r="F192" s="174" t="s">
        <v>1866</v>
      </c>
      <c r="G192" s="175" t="s">
        <v>155</v>
      </c>
      <c r="H192" s="176">
        <v>135</v>
      </c>
      <c r="I192" s="177"/>
      <c r="J192" s="178">
        <f>ROUND(I192*H192,2)</f>
        <v>0</v>
      </c>
      <c r="K192" s="174" t="s">
        <v>156</v>
      </c>
      <c r="L192" s="39"/>
      <c r="M192" s="179" t="s">
        <v>1</v>
      </c>
      <c r="N192" s="180" t="s">
        <v>41</v>
      </c>
      <c r="O192" s="77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3" t="s">
        <v>157</v>
      </c>
      <c r="AT192" s="183" t="s">
        <v>152</v>
      </c>
      <c r="AU192" s="183" t="s">
        <v>86</v>
      </c>
      <c r="AY192" s="19" t="s">
        <v>149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9" t="s">
        <v>84</v>
      </c>
      <c r="BK192" s="184">
        <f>ROUND(I192*H192,2)</f>
        <v>0</v>
      </c>
      <c r="BL192" s="19" t="s">
        <v>157</v>
      </c>
      <c r="BM192" s="183" t="s">
        <v>1867</v>
      </c>
    </row>
    <row r="193" s="2" customFormat="1" ht="24.15" customHeight="1">
      <c r="A193" s="38"/>
      <c r="B193" s="171"/>
      <c r="C193" s="172" t="s">
        <v>540</v>
      </c>
      <c r="D193" s="172" t="s">
        <v>152</v>
      </c>
      <c r="E193" s="173" t="s">
        <v>1868</v>
      </c>
      <c r="F193" s="174" t="s">
        <v>1869</v>
      </c>
      <c r="G193" s="175" t="s">
        <v>155</v>
      </c>
      <c r="H193" s="176">
        <v>6</v>
      </c>
      <c r="I193" s="177"/>
      <c r="J193" s="178">
        <f>ROUND(I193*H193,2)</f>
        <v>0</v>
      </c>
      <c r="K193" s="174" t="s">
        <v>156</v>
      </c>
      <c r="L193" s="39"/>
      <c r="M193" s="179" t="s">
        <v>1</v>
      </c>
      <c r="N193" s="180" t="s">
        <v>41</v>
      </c>
      <c r="O193" s="77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3" t="s">
        <v>280</v>
      </c>
      <c r="AT193" s="183" t="s">
        <v>152</v>
      </c>
      <c r="AU193" s="183" t="s">
        <v>86</v>
      </c>
      <c r="AY193" s="19" t="s">
        <v>149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9" t="s">
        <v>84</v>
      </c>
      <c r="BK193" s="184">
        <f>ROUND(I193*H193,2)</f>
        <v>0</v>
      </c>
      <c r="BL193" s="19" t="s">
        <v>280</v>
      </c>
      <c r="BM193" s="183" t="s">
        <v>1870</v>
      </c>
    </row>
    <row r="194" s="2" customFormat="1" ht="24.15" customHeight="1">
      <c r="A194" s="38"/>
      <c r="B194" s="171"/>
      <c r="C194" s="172" t="s">
        <v>544</v>
      </c>
      <c r="D194" s="172" t="s">
        <v>152</v>
      </c>
      <c r="E194" s="173" t="s">
        <v>1871</v>
      </c>
      <c r="F194" s="174" t="s">
        <v>1872</v>
      </c>
      <c r="G194" s="175" t="s">
        <v>155</v>
      </c>
      <c r="H194" s="176">
        <v>10</v>
      </c>
      <c r="I194" s="177"/>
      <c r="J194" s="178">
        <f>ROUND(I194*H194,2)</f>
        <v>0</v>
      </c>
      <c r="K194" s="174" t="s">
        <v>156</v>
      </c>
      <c r="L194" s="39"/>
      <c r="M194" s="179" t="s">
        <v>1</v>
      </c>
      <c r="N194" s="180" t="s">
        <v>41</v>
      </c>
      <c r="O194" s="77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3" t="s">
        <v>280</v>
      </c>
      <c r="AT194" s="183" t="s">
        <v>152</v>
      </c>
      <c r="AU194" s="183" t="s">
        <v>86</v>
      </c>
      <c r="AY194" s="19" t="s">
        <v>149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9" t="s">
        <v>84</v>
      </c>
      <c r="BK194" s="184">
        <f>ROUND(I194*H194,2)</f>
        <v>0</v>
      </c>
      <c r="BL194" s="19" t="s">
        <v>280</v>
      </c>
      <c r="BM194" s="183" t="s">
        <v>1873</v>
      </c>
    </row>
    <row r="195" s="12" customFormat="1" ht="22.8" customHeight="1">
      <c r="A195" s="12"/>
      <c r="B195" s="158"/>
      <c r="C195" s="12"/>
      <c r="D195" s="159" t="s">
        <v>75</v>
      </c>
      <c r="E195" s="169" t="s">
        <v>1874</v>
      </c>
      <c r="F195" s="169" t="s">
        <v>1875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SUM(P196:P214)</f>
        <v>0</v>
      </c>
      <c r="Q195" s="164"/>
      <c r="R195" s="165">
        <f>SUM(R196:R214)</f>
        <v>0.0065799999999999999</v>
      </c>
      <c r="S195" s="164"/>
      <c r="T195" s="166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86</v>
      </c>
      <c r="AT195" s="167" t="s">
        <v>75</v>
      </c>
      <c r="AU195" s="167" t="s">
        <v>84</v>
      </c>
      <c r="AY195" s="159" t="s">
        <v>149</v>
      </c>
      <c r="BK195" s="168">
        <f>SUM(BK196:BK214)</f>
        <v>0</v>
      </c>
    </row>
    <row r="196" s="2" customFormat="1" ht="24.15" customHeight="1">
      <c r="A196" s="38"/>
      <c r="B196" s="171"/>
      <c r="C196" s="172" t="s">
        <v>551</v>
      </c>
      <c r="D196" s="172" t="s">
        <v>152</v>
      </c>
      <c r="E196" s="173" t="s">
        <v>1876</v>
      </c>
      <c r="F196" s="174" t="s">
        <v>1877</v>
      </c>
      <c r="G196" s="175" t="s">
        <v>155</v>
      </c>
      <c r="H196" s="176">
        <v>12</v>
      </c>
      <c r="I196" s="177"/>
      <c r="J196" s="178">
        <f>ROUND(I196*H196,2)</f>
        <v>0</v>
      </c>
      <c r="K196" s="174" t="s">
        <v>156</v>
      </c>
      <c r="L196" s="39"/>
      <c r="M196" s="179" t="s">
        <v>1</v>
      </c>
      <c r="N196" s="180" t="s">
        <v>41</v>
      </c>
      <c r="O196" s="77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280</v>
      </c>
      <c r="AT196" s="183" t="s">
        <v>152</v>
      </c>
      <c r="AU196" s="183" t="s">
        <v>86</v>
      </c>
      <c r="AY196" s="19" t="s">
        <v>149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280</v>
      </c>
      <c r="BM196" s="183" t="s">
        <v>1878</v>
      </c>
    </row>
    <row r="197" s="2" customFormat="1" ht="24.15" customHeight="1">
      <c r="A197" s="38"/>
      <c r="B197" s="171"/>
      <c r="C197" s="217" t="s">
        <v>571</v>
      </c>
      <c r="D197" s="217" t="s">
        <v>273</v>
      </c>
      <c r="E197" s="218" t="s">
        <v>1879</v>
      </c>
      <c r="F197" s="219" t="s">
        <v>1880</v>
      </c>
      <c r="G197" s="220" t="s">
        <v>155</v>
      </c>
      <c r="H197" s="221">
        <v>12</v>
      </c>
      <c r="I197" s="222"/>
      <c r="J197" s="223">
        <f>ROUND(I197*H197,2)</f>
        <v>0</v>
      </c>
      <c r="K197" s="219" t="s">
        <v>156</v>
      </c>
      <c r="L197" s="224"/>
      <c r="M197" s="225" t="s">
        <v>1</v>
      </c>
      <c r="N197" s="226" t="s">
        <v>41</v>
      </c>
      <c r="O197" s="77"/>
      <c r="P197" s="181">
        <f>O197*H197</f>
        <v>0</v>
      </c>
      <c r="Q197" s="181">
        <v>5.0000000000000002E-05</v>
      </c>
      <c r="R197" s="181">
        <f>Q197*H197</f>
        <v>0.00060000000000000006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382</v>
      </c>
      <c r="AT197" s="183" t="s">
        <v>273</v>
      </c>
      <c r="AU197" s="183" t="s">
        <v>86</v>
      </c>
      <c r="AY197" s="19" t="s">
        <v>149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84</v>
      </c>
      <c r="BK197" s="184">
        <f>ROUND(I197*H197,2)</f>
        <v>0</v>
      </c>
      <c r="BL197" s="19" t="s">
        <v>280</v>
      </c>
      <c r="BM197" s="183" t="s">
        <v>1881</v>
      </c>
    </row>
    <row r="198" s="2" customFormat="1" ht="24.15" customHeight="1">
      <c r="A198" s="38"/>
      <c r="B198" s="171"/>
      <c r="C198" s="172" t="s">
        <v>580</v>
      </c>
      <c r="D198" s="172" t="s">
        <v>152</v>
      </c>
      <c r="E198" s="173" t="s">
        <v>1882</v>
      </c>
      <c r="F198" s="174" t="s">
        <v>1883</v>
      </c>
      <c r="G198" s="175" t="s">
        <v>155</v>
      </c>
      <c r="H198" s="176">
        <v>6</v>
      </c>
      <c r="I198" s="177"/>
      <c r="J198" s="178">
        <f>ROUND(I198*H198,2)</f>
        <v>0</v>
      </c>
      <c r="K198" s="174" t="s">
        <v>156</v>
      </c>
      <c r="L198" s="39"/>
      <c r="M198" s="179" t="s">
        <v>1</v>
      </c>
      <c r="N198" s="180" t="s">
        <v>41</v>
      </c>
      <c r="O198" s="77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3" t="s">
        <v>280</v>
      </c>
      <c r="AT198" s="183" t="s">
        <v>152</v>
      </c>
      <c r="AU198" s="183" t="s">
        <v>86</v>
      </c>
      <c r="AY198" s="19" t="s">
        <v>149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84</v>
      </c>
      <c r="BK198" s="184">
        <f>ROUND(I198*H198,2)</f>
        <v>0</v>
      </c>
      <c r="BL198" s="19" t="s">
        <v>280</v>
      </c>
      <c r="BM198" s="183" t="s">
        <v>1884</v>
      </c>
    </row>
    <row r="199" s="2" customFormat="1" ht="24.15" customHeight="1">
      <c r="A199" s="38"/>
      <c r="B199" s="171"/>
      <c r="C199" s="217" t="s">
        <v>587</v>
      </c>
      <c r="D199" s="217" t="s">
        <v>273</v>
      </c>
      <c r="E199" s="218" t="s">
        <v>1885</v>
      </c>
      <c r="F199" s="219" t="s">
        <v>1886</v>
      </c>
      <c r="G199" s="220" t="s">
        <v>155</v>
      </c>
      <c r="H199" s="221">
        <v>6</v>
      </c>
      <c r="I199" s="222"/>
      <c r="J199" s="223">
        <f>ROUND(I199*H199,2)</f>
        <v>0</v>
      </c>
      <c r="K199" s="219" t="s">
        <v>156</v>
      </c>
      <c r="L199" s="224"/>
      <c r="M199" s="225" t="s">
        <v>1</v>
      </c>
      <c r="N199" s="226" t="s">
        <v>41</v>
      </c>
      <c r="O199" s="77"/>
      <c r="P199" s="181">
        <f>O199*H199</f>
        <v>0</v>
      </c>
      <c r="Q199" s="181">
        <v>6.9999999999999994E-05</v>
      </c>
      <c r="R199" s="181">
        <f>Q199*H199</f>
        <v>0.00041999999999999996</v>
      </c>
      <c r="S199" s="181">
        <v>0</v>
      </c>
      <c r="T199" s="18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3" t="s">
        <v>382</v>
      </c>
      <c r="AT199" s="183" t="s">
        <v>273</v>
      </c>
      <c r="AU199" s="183" t="s">
        <v>86</v>
      </c>
      <c r="AY199" s="19" t="s">
        <v>149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9" t="s">
        <v>84</v>
      </c>
      <c r="BK199" s="184">
        <f>ROUND(I199*H199,2)</f>
        <v>0</v>
      </c>
      <c r="BL199" s="19" t="s">
        <v>280</v>
      </c>
      <c r="BM199" s="183" t="s">
        <v>1887</v>
      </c>
    </row>
    <row r="200" s="2" customFormat="1" ht="24.15" customHeight="1">
      <c r="A200" s="38"/>
      <c r="B200" s="171"/>
      <c r="C200" s="172" t="s">
        <v>591</v>
      </c>
      <c r="D200" s="172" t="s">
        <v>152</v>
      </c>
      <c r="E200" s="173" t="s">
        <v>1888</v>
      </c>
      <c r="F200" s="174" t="s">
        <v>1889</v>
      </c>
      <c r="G200" s="175" t="s">
        <v>155</v>
      </c>
      <c r="H200" s="176">
        <v>2</v>
      </c>
      <c r="I200" s="177"/>
      <c r="J200" s="178">
        <f>ROUND(I200*H200,2)</f>
        <v>0</v>
      </c>
      <c r="K200" s="174" t="s">
        <v>156</v>
      </c>
      <c r="L200" s="39"/>
      <c r="M200" s="179" t="s">
        <v>1</v>
      </c>
      <c r="N200" s="180" t="s">
        <v>41</v>
      </c>
      <c r="O200" s="77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3" t="s">
        <v>280</v>
      </c>
      <c r="AT200" s="183" t="s">
        <v>152</v>
      </c>
      <c r="AU200" s="183" t="s">
        <v>86</v>
      </c>
      <c r="AY200" s="19" t="s">
        <v>149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84</v>
      </c>
      <c r="BK200" s="184">
        <f>ROUND(I200*H200,2)</f>
        <v>0</v>
      </c>
      <c r="BL200" s="19" t="s">
        <v>280</v>
      </c>
      <c r="BM200" s="183" t="s">
        <v>1890</v>
      </c>
    </row>
    <row r="201" s="2" customFormat="1" ht="24.15" customHeight="1">
      <c r="A201" s="38"/>
      <c r="B201" s="171"/>
      <c r="C201" s="217" t="s">
        <v>597</v>
      </c>
      <c r="D201" s="217" t="s">
        <v>273</v>
      </c>
      <c r="E201" s="218" t="s">
        <v>1891</v>
      </c>
      <c r="F201" s="219" t="s">
        <v>1892</v>
      </c>
      <c r="G201" s="220" t="s">
        <v>155</v>
      </c>
      <c r="H201" s="221">
        <v>2</v>
      </c>
      <c r="I201" s="222"/>
      <c r="J201" s="223">
        <f>ROUND(I201*H201,2)</f>
        <v>0</v>
      </c>
      <c r="K201" s="219" t="s">
        <v>156</v>
      </c>
      <c r="L201" s="224"/>
      <c r="M201" s="225" t="s">
        <v>1</v>
      </c>
      <c r="N201" s="226" t="s">
        <v>41</v>
      </c>
      <c r="O201" s="77"/>
      <c r="P201" s="181">
        <f>O201*H201</f>
        <v>0</v>
      </c>
      <c r="Q201" s="181">
        <v>5.0000000000000002E-05</v>
      </c>
      <c r="R201" s="181">
        <f>Q201*H201</f>
        <v>0.00010000000000000001</v>
      </c>
      <c r="S201" s="181">
        <v>0</v>
      </c>
      <c r="T201" s="18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3" t="s">
        <v>382</v>
      </c>
      <c r="AT201" s="183" t="s">
        <v>273</v>
      </c>
      <c r="AU201" s="183" t="s">
        <v>86</v>
      </c>
      <c r="AY201" s="19" t="s">
        <v>149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9" t="s">
        <v>84</v>
      </c>
      <c r="BK201" s="184">
        <f>ROUND(I201*H201,2)</f>
        <v>0</v>
      </c>
      <c r="BL201" s="19" t="s">
        <v>280</v>
      </c>
      <c r="BM201" s="183" t="s">
        <v>1893</v>
      </c>
    </row>
    <row r="202" s="2" customFormat="1" ht="24.15" customHeight="1">
      <c r="A202" s="38"/>
      <c r="B202" s="171"/>
      <c r="C202" s="172" t="s">
        <v>602</v>
      </c>
      <c r="D202" s="172" t="s">
        <v>152</v>
      </c>
      <c r="E202" s="173" t="s">
        <v>1894</v>
      </c>
      <c r="F202" s="174" t="s">
        <v>1895</v>
      </c>
      <c r="G202" s="175" t="s">
        <v>155</v>
      </c>
      <c r="H202" s="176">
        <v>13</v>
      </c>
      <c r="I202" s="177"/>
      <c r="J202" s="178">
        <f>ROUND(I202*H202,2)</f>
        <v>0</v>
      </c>
      <c r="K202" s="174" t="s">
        <v>156</v>
      </c>
      <c r="L202" s="39"/>
      <c r="M202" s="179" t="s">
        <v>1</v>
      </c>
      <c r="N202" s="180" t="s">
        <v>41</v>
      </c>
      <c r="O202" s="77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3" t="s">
        <v>280</v>
      </c>
      <c r="AT202" s="183" t="s">
        <v>152</v>
      </c>
      <c r="AU202" s="183" t="s">
        <v>86</v>
      </c>
      <c r="AY202" s="19" t="s">
        <v>149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9" t="s">
        <v>84</v>
      </c>
      <c r="BK202" s="184">
        <f>ROUND(I202*H202,2)</f>
        <v>0</v>
      </c>
      <c r="BL202" s="19" t="s">
        <v>280</v>
      </c>
      <c r="BM202" s="183" t="s">
        <v>1896</v>
      </c>
    </row>
    <row r="203" s="2" customFormat="1" ht="21.75" customHeight="1">
      <c r="A203" s="38"/>
      <c r="B203" s="171"/>
      <c r="C203" s="217" t="s">
        <v>608</v>
      </c>
      <c r="D203" s="217" t="s">
        <v>273</v>
      </c>
      <c r="E203" s="218" t="s">
        <v>1897</v>
      </c>
      <c r="F203" s="219" t="s">
        <v>1898</v>
      </c>
      <c r="G203" s="220" t="s">
        <v>155</v>
      </c>
      <c r="H203" s="221">
        <v>13</v>
      </c>
      <c r="I203" s="222"/>
      <c r="J203" s="223">
        <f>ROUND(I203*H203,2)</f>
        <v>0</v>
      </c>
      <c r="K203" s="219" t="s">
        <v>156</v>
      </c>
      <c r="L203" s="224"/>
      <c r="M203" s="225" t="s">
        <v>1</v>
      </c>
      <c r="N203" s="226" t="s">
        <v>41</v>
      </c>
      <c r="O203" s="77"/>
      <c r="P203" s="181">
        <f>O203*H203</f>
        <v>0</v>
      </c>
      <c r="Q203" s="181">
        <v>5.0000000000000002E-05</v>
      </c>
      <c r="R203" s="181">
        <f>Q203*H203</f>
        <v>0.00065000000000000008</v>
      </c>
      <c r="S203" s="181">
        <v>0</v>
      </c>
      <c r="T203" s="18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3" t="s">
        <v>382</v>
      </c>
      <c r="AT203" s="183" t="s">
        <v>273</v>
      </c>
      <c r="AU203" s="183" t="s">
        <v>86</v>
      </c>
      <c r="AY203" s="19" t="s">
        <v>149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9" t="s">
        <v>84</v>
      </c>
      <c r="BK203" s="184">
        <f>ROUND(I203*H203,2)</f>
        <v>0</v>
      </c>
      <c r="BL203" s="19" t="s">
        <v>280</v>
      </c>
      <c r="BM203" s="183" t="s">
        <v>1899</v>
      </c>
    </row>
    <row r="204" s="2" customFormat="1" ht="24.15" customHeight="1">
      <c r="A204" s="38"/>
      <c r="B204" s="171"/>
      <c r="C204" s="172" t="s">
        <v>612</v>
      </c>
      <c r="D204" s="172" t="s">
        <v>152</v>
      </c>
      <c r="E204" s="173" t="s">
        <v>1900</v>
      </c>
      <c r="F204" s="174" t="s">
        <v>1901</v>
      </c>
      <c r="G204" s="175" t="s">
        <v>155</v>
      </c>
      <c r="H204" s="176">
        <v>5</v>
      </c>
      <c r="I204" s="177"/>
      <c r="J204" s="178">
        <f>ROUND(I204*H204,2)</f>
        <v>0</v>
      </c>
      <c r="K204" s="174" t="s">
        <v>156</v>
      </c>
      <c r="L204" s="39"/>
      <c r="M204" s="179" t="s">
        <v>1</v>
      </c>
      <c r="N204" s="180" t="s">
        <v>41</v>
      </c>
      <c r="O204" s="77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3" t="s">
        <v>280</v>
      </c>
      <c r="AT204" s="183" t="s">
        <v>152</v>
      </c>
      <c r="AU204" s="183" t="s">
        <v>86</v>
      </c>
      <c r="AY204" s="19" t="s">
        <v>149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9" t="s">
        <v>84</v>
      </c>
      <c r="BK204" s="184">
        <f>ROUND(I204*H204,2)</f>
        <v>0</v>
      </c>
      <c r="BL204" s="19" t="s">
        <v>280</v>
      </c>
      <c r="BM204" s="183" t="s">
        <v>1902</v>
      </c>
    </row>
    <row r="205" s="2" customFormat="1" ht="24.15" customHeight="1">
      <c r="A205" s="38"/>
      <c r="B205" s="171"/>
      <c r="C205" s="217" t="s">
        <v>616</v>
      </c>
      <c r="D205" s="217" t="s">
        <v>273</v>
      </c>
      <c r="E205" s="218" t="s">
        <v>1903</v>
      </c>
      <c r="F205" s="219" t="s">
        <v>1904</v>
      </c>
      <c r="G205" s="220" t="s">
        <v>155</v>
      </c>
      <c r="H205" s="221">
        <v>5</v>
      </c>
      <c r="I205" s="222"/>
      <c r="J205" s="223">
        <f>ROUND(I205*H205,2)</f>
        <v>0</v>
      </c>
      <c r="K205" s="219" t="s">
        <v>156</v>
      </c>
      <c r="L205" s="224"/>
      <c r="M205" s="225" t="s">
        <v>1</v>
      </c>
      <c r="N205" s="226" t="s">
        <v>41</v>
      </c>
      <c r="O205" s="77"/>
      <c r="P205" s="181">
        <f>O205*H205</f>
        <v>0</v>
      </c>
      <c r="Q205" s="181">
        <v>5.0000000000000002E-05</v>
      </c>
      <c r="R205" s="181">
        <f>Q205*H205</f>
        <v>0.00025000000000000001</v>
      </c>
      <c r="S205" s="181">
        <v>0</v>
      </c>
      <c r="T205" s="18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3" t="s">
        <v>382</v>
      </c>
      <c r="AT205" s="183" t="s">
        <v>273</v>
      </c>
      <c r="AU205" s="183" t="s">
        <v>86</v>
      </c>
      <c r="AY205" s="19" t="s">
        <v>149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9" t="s">
        <v>84</v>
      </c>
      <c r="BK205" s="184">
        <f>ROUND(I205*H205,2)</f>
        <v>0</v>
      </c>
      <c r="BL205" s="19" t="s">
        <v>280</v>
      </c>
      <c r="BM205" s="183" t="s">
        <v>1905</v>
      </c>
    </row>
    <row r="206" s="2" customFormat="1" ht="24.15" customHeight="1">
      <c r="A206" s="38"/>
      <c r="B206" s="171"/>
      <c r="C206" s="172" t="s">
        <v>620</v>
      </c>
      <c r="D206" s="172" t="s">
        <v>152</v>
      </c>
      <c r="E206" s="173" t="s">
        <v>1906</v>
      </c>
      <c r="F206" s="174" t="s">
        <v>1907</v>
      </c>
      <c r="G206" s="175" t="s">
        <v>155</v>
      </c>
      <c r="H206" s="176">
        <v>2</v>
      </c>
      <c r="I206" s="177"/>
      <c r="J206" s="178">
        <f>ROUND(I206*H206,2)</f>
        <v>0</v>
      </c>
      <c r="K206" s="174" t="s">
        <v>156</v>
      </c>
      <c r="L206" s="39"/>
      <c r="M206" s="179" t="s">
        <v>1</v>
      </c>
      <c r="N206" s="180" t="s">
        <v>41</v>
      </c>
      <c r="O206" s="77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3" t="s">
        <v>280</v>
      </c>
      <c r="AT206" s="183" t="s">
        <v>152</v>
      </c>
      <c r="AU206" s="183" t="s">
        <v>86</v>
      </c>
      <c r="AY206" s="19" t="s">
        <v>149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9" t="s">
        <v>84</v>
      </c>
      <c r="BK206" s="184">
        <f>ROUND(I206*H206,2)</f>
        <v>0</v>
      </c>
      <c r="BL206" s="19" t="s">
        <v>280</v>
      </c>
      <c r="BM206" s="183" t="s">
        <v>1908</v>
      </c>
    </row>
    <row r="207" s="2" customFormat="1" ht="24.15" customHeight="1">
      <c r="A207" s="38"/>
      <c r="B207" s="171"/>
      <c r="C207" s="217" t="s">
        <v>624</v>
      </c>
      <c r="D207" s="217" t="s">
        <v>273</v>
      </c>
      <c r="E207" s="218" t="s">
        <v>1909</v>
      </c>
      <c r="F207" s="219" t="s">
        <v>1910</v>
      </c>
      <c r="G207" s="220" t="s">
        <v>155</v>
      </c>
      <c r="H207" s="221">
        <v>2</v>
      </c>
      <c r="I207" s="222"/>
      <c r="J207" s="223">
        <f>ROUND(I207*H207,2)</f>
        <v>0</v>
      </c>
      <c r="K207" s="219" t="s">
        <v>156</v>
      </c>
      <c r="L207" s="224"/>
      <c r="M207" s="225" t="s">
        <v>1</v>
      </c>
      <c r="N207" s="226" t="s">
        <v>41</v>
      </c>
      <c r="O207" s="77"/>
      <c r="P207" s="181">
        <f>O207*H207</f>
        <v>0</v>
      </c>
      <c r="Q207" s="181">
        <v>5.0000000000000002E-05</v>
      </c>
      <c r="R207" s="181">
        <f>Q207*H207</f>
        <v>0.00010000000000000001</v>
      </c>
      <c r="S207" s="181">
        <v>0</v>
      </c>
      <c r="T207" s="18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3" t="s">
        <v>382</v>
      </c>
      <c r="AT207" s="183" t="s">
        <v>273</v>
      </c>
      <c r="AU207" s="183" t="s">
        <v>86</v>
      </c>
      <c r="AY207" s="19" t="s">
        <v>149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9" t="s">
        <v>84</v>
      </c>
      <c r="BK207" s="184">
        <f>ROUND(I207*H207,2)</f>
        <v>0</v>
      </c>
      <c r="BL207" s="19" t="s">
        <v>280</v>
      </c>
      <c r="BM207" s="183" t="s">
        <v>1911</v>
      </c>
    </row>
    <row r="208" s="2" customFormat="1" ht="21.75" customHeight="1">
      <c r="A208" s="38"/>
      <c r="B208" s="171"/>
      <c r="C208" s="172" t="s">
        <v>631</v>
      </c>
      <c r="D208" s="172" t="s">
        <v>152</v>
      </c>
      <c r="E208" s="173" t="s">
        <v>1912</v>
      </c>
      <c r="F208" s="174" t="s">
        <v>1913</v>
      </c>
      <c r="G208" s="175" t="s">
        <v>155</v>
      </c>
      <c r="H208" s="176">
        <v>1</v>
      </c>
      <c r="I208" s="177"/>
      <c r="J208" s="178">
        <f>ROUND(I208*H208,2)</f>
        <v>0</v>
      </c>
      <c r="K208" s="174" t="s">
        <v>156</v>
      </c>
      <c r="L208" s="39"/>
      <c r="M208" s="179" t="s">
        <v>1</v>
      </c>
      <c r="N208" s="180" t="s">
        <v>41</v>
      </c>
      <c r="O208" s="77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3" t="s">
        <v>280</v>
      </c>
      <c r="AT208" s="183" t="s">
        <v>152</v>
      </c>
      <c r="AU208" s="183" t="s">
        <v>86</v>
      </c>
      <c r="AY208" s="19" t="s">
        <v>149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9" t="s">
        <v>84</v>
      </c>
      <c r="BK208" s="184">
        <f>ROUND(I208*H208,2)</f>
        <v>0</v>
      </c>
      <c r="BL208" s="19" t="s">
        <v>280</v>
      </c>
      <c r="BM208" s="183" t="s">
        <v>1914</v>
      </c>
    </row>
    <row r="209" s="2" customFormat="1" ht="49.05" customHeight="1">
      <c r="A209" s="38"/>
      <c r="B209" s="171"/>
      <c r="C209" s="217" t="s">
        <v>642</v>
      </c>
      <c r="D209" s="217" t="s">
        <v>273</v>
      </c>
      <c r="E209" s="218" t="s">
        <v>1915</v>
      </c>
      <c r="F209" s="219" t="s">
        <v>1916</v>
      </c>
      <c r="G209" s="220" t="s">
        <v>155</v>
      </c>
      <c r="H209" s="221">
        <v>1</v>
      </c>
      <c r="I209" s="222"/>
      <c r="J209" s="223">
        <f>ROUND(I209*H209,2)</f>
        <v>0</v>
      </c>
      <c r="K209" s="219" t="s">
        <v>156</v>
      </c>
      <c r="L209" s="224"/>
      <c r="M209" s="225" t="s">
        <v>1</v>
      </c>
      <c r="N209" s="226" t="s">
        <v>41</v>
      </c>
      <c r="O209" s="77"/>
      <c r="P209" s="181">
        <f>O209*H209</f>
        <v>0</v>
      </c>
      <c r="Q209" s="181">
        <v>6.9999999999999994E-05</v>
      </c>
      <c r="R209" s="181">
        <f>Q209*H209</f>
        <v>6.9999999999999994E-05</v>
      </c>
      <c r="S209" s="181">
        <v>0</v>
      </c>
      <c r="T209" s="18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3" t="s">
        <v>382</v>
      </c>
      <c r="AT209" s="183" t="s">
        <v>273</v>
      </c>
      <c r="AU209" s="183" t="s">
        <v>86</v>
      </c>
      <c r="AY209" s="19" t="s">
        <v>149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9" t="s">
        <v>84</v>
      </c>
      <c r="BK209" s="184">
        <f>ROUND(I209*H209,2)</f>
        <v>0</v>
      </c>
      <c r="BL209" s="19" t="s">
        <v>280</v>
      </c>
      <c r="BM209" s="183" t="s">
        <v>1917</v>
      </c>
    </row>
    <row r="210" s="2" customFormat="1" ht="24.15" customHeight="1">
      <c r="A210" s="38"/>
      <c r="B210" s="171"/>
      <c r="C210" s="172" t="s">
        <v>656</v>
      </c>
      <c r="D210" s="172" t="s">
        <v>152</v>
      </c>
      <c r="E210" s="173" t="s">
        <v>1918</v>
      </c>
      <c r="F210" s="174" t="s">
        <v>1919</v>
      </c>
      <c r="G210" s="175" t="s">
        <v>155</v>
      </c>
      <c r="H210" s="176">
        <v>72</v>
      </c>
      <c r="I210" s="177"/>
      <c r="J210" s="178">
        <f>ROUND(I210*H210,2)</f>
        <v>0</v>
      </c>
      <c r="K210" s="174" t="s">
        <v>156</v>
      </c>
      <c r="L210" s="39"/>
      <c r="M210" s="179" t="s">
        <v>1</v>
      </c>
      <c r="N210" s="180" t="s">
        <v>41</v>
      </c>
      <c r="O210" s="77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3" t="s">
        <v>280</v>
      </c>
      <c r="AT210" s="183" t="s">
        <v>152</v>
      </c>
      <c r="AU210" s="183" t="s">
        <v>86</v>
      </c>
      <c r="AY210" s="19" t="s">
        <v>149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9" t="s">
        <v>84</v>
      </c>
      <c r="BK210" s="184">
        <f>ROUND(I210*H210,2)</f>
        <v>0</v>
      </c>
      <c r="BL210" s="19" t="s">
        <v>280</v>
      </c>
      <c r="BM210" s="183" t="s">
        <v>1920</v>
      </c>
    </row>
    <row r="211" s="2" customFormat="1" ht="24.15" customHeight="1">
      <c r="A211" s="38"/>
      <c r="B211" s="171"/>
      <c r="C211" s="217" t="s">
        <v>663</v>
      </c>
      <c r="D211" s="217" t="s">
        <v>273</v>
      </c>
      <c r="E211" s="218" t="s">
        <v>1921</v>
      </c>
      <c r="F211" s="219" t="s">
        <v>1922</v>
      </c>
      <c r="G211" s="220" t="s">
        <v>155</v>
      </c>
      <c r="H211" s="221">
        <v>66</v>
      </c>
      <c r="I211" s="222"/>
      <c r="J211" s="223">
        <f>ROUND(I211*H211,2)</f>
        <v>0</v>
      </c>
      <c r="K211" s="219" t="s">
        <v>156</v>
      </c>
      <c r="L211" s="224"/>
      <c r="M211" s="225" t="s">
        <v>1</v>
      </c>
      <c r="N211" s="226" t="s">
        <v>41</v>
      </c>
      <c r="O211" s="77"/>
      <c r="P211" s="181">
        <f>O211*H211</f>
        <v>0</v>
      </c>
      <c r="Q211" s="181">
        <v>6.0000000000000002E-05</v>
      </c>
      <c r="R211" s="181">
        <f>Q211*H211</f>
        <v>0.00396</v>
      </c>
      <c r="S211" s="181">
        <v>0</v>
      </c>
      <c r="T211" s="18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3" t="s">
        <v>382</v>
      </c>
      <c r="AT211" s="183" t="s">
        <v>273</v>
      </c>
      <c r="AU211" s="183" t="s">
        <v>86</v>
      </c>
      <c r="AY211" s="19" t="s">
        <v>149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9" t="s">
        <v>84</v>
      </c>
      <c r="BK211" s="184">
        <f>ROUND(I211*H211,2)</f>
        <v>0</v>
      </c>
      <c r="BL211" s="19" t="s">
        <v>280</v>
      </c>
      <c r="BM211" s="183" t="s">
        <v>1923</v>
      </c>
    </row>
    <row r="212" s="2" customFormat="1" ht="24.15" customHeight="1">
      <c r="A212" s="38"/>
      <c r="B212" s="171"/>
      <c r="C212" s="217" t="s">
        <v>667</v>
      </c>
      <c r="D212" s="217" t="s">
        <v>273</v>
      </c>
      <c r="E212" s="218" t="s">
        <v>1924</v>
      </c>
      <c r="F212" s="219" t="s">
        <v>1925</v>
      </c>
      <c r="G212" s="220" t="s">
        <v>155</v>
      </c>
      <c r="H212" s="221">
        <v>6</v>
      </c>
      <c r="I212" s="222"/>
      <c r="J212" s="223">
        <f>ROUND(I212*H212,2)</f>
        <v>0</v>
      </c>
      <c r="K212" s="219" t="s">
        <v>156</v>
      </c>
      <c r="L212" s="224"/>
      <c r="M212" s="225" t="s">
        <v>1</v>
      </c>
      <c r="N212" s="226" t="s">
        <v>41</v>
      </c>
      <c r="O212" s="77"/>
      <c r="P212" s="181">
        <f>O212*H212</f>
        <v>0</v>
      </c>
      <c r="Q212" s="181">
        <v>6.0000000000000002E-05</v>
      </c>
      <c r="R212" s="181">
        <f>Q212*H212</f>
        <v>0.00036000000000000002</v>
      </c>
      <c r="S212" s="181">
        <v>0</v>
      </c>
      <c r="T212" s="18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3" t="s">
        <v>382</v>
      </c>
      <c r="AT212" s="183" t="s">
        <v>273</v>
      </c>
      <c r="AU212" s="183" t="s">
        <v>86</v>
      </c>
      <c r="AY212" s="19" t="s">
        <v>149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9" t="s">
        <v>84</v>
      </c>
      <c r="BK212" s="184">
        <f>ROUND(I212*H212,2)</f>
        <v>0</v>
      </c>
      <c r="BL212" s="19" t="s">
        <v>280</v>
      </c>
      <c r="BM212" s="183" t="s">
        <v>1926</v>
      </c>
    </row>
    <row r="213" s="2" customFormat="1" ht="16.5" customHeight="1">
      <c r="A213" s="38"/>
      <c r="B213" s="171"/>
      <c r="C213" s="172" t="s">
        <v>673</v>
      </c>
      <c r="D213" s="172" t="s">
        <v>152</v>
      </c>
      <c r="E213" s="173" t="s">
        <v>1927</v>
      </c>
      <c r="F213" s="174" t="s">
        <v>1928</v>
      </c>
      <c r="G213" s="175" t="s">
        <v>1746</v>
      </c>
      <c r="H213" s="176">
        <v>1</v>
      </c>
      <c r="I213" s="177"/>
      <c r="J213" s="178">
        <f>ROUND(I213*H213,2)</f>
        <v>0</v>
      </c>
      <c r="K213" s="174" t="s">
        <v>836</v>
      </c>
      <c r="L213" s="39"/>
      <c r="M213" s="179" t="s">
        <v>1</v>
      </c>
      <c r="N213" s="180" t="s">
        <v>41</v>
      </c>
      <c r="O213" s="77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3" t="s">
        <v>280</v>
      </c>
      <c r="AT213" s="183" t="s">
        <v>152</v>
      </c>
      <c r="AU213" s="183" t="s">
        <v>86</v>
      </c>
      <c r="AY213" s="19" t="s">
        <v>149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9" t="s">
        <v>84</v>
      </c>
      <c r="BK213" s="184">
        <f>ROUND(I213*H213,2)</f>
        <v>0</v>
      </c>
      <c r="BL213" s="19" t="s">
        <v>280</v>
      </c>
      <c r="BM213" s="183" t="s">
        <v>1929</v>
      </c>
    </row>
    <row r="214" s="2" customFormat="1" ht="21.75" customHeight="1">
      <c r="A214" s="38"/>
      <c r="B214" s="171"/>
      <c r="C214" s="217" t="s">
        <v>680</v>
      </c>
      <c r="D214" s="217" t="s">
        <v>273</v>
      </c>
      <c r="E214" s="218" t="s">
        <v>1930</v>
      </c>
      <c r="F214" s="219" t="s">
        <v>1931</v>
      </c>
      <c r="G214" s="220" t="s">
        <v>155</v>
      </c>
      <c r="H214" s="221">
        <v>1</v>
      </c>
      <c r="I214" s="222"/>
      <c r="J214" s="223">
        <f>ROUND(I214*H214,2)</f>
        <v>0</v>
      </c>
      <c r="K214" s="219" t="s">
        <v>836</v>
      </c>
      <c r="L214" s="224"/>
      <c r="M214" s="225" t="s">
        <v>1</v>
      </c>
      <c r="N214" s="226" t="s">
        <v>41</v>
      </c>
      <c r="O214" s="77"/>
      <c r="P214" s="181">
        <f>O214*H214</f>
        <v>0</v>
      </c>
      <c r="Q214" s="181">
        <v>6.9999999999999994E-05</v>
      </c>
      <c r="R214" s="181">
        <f>Q214*H214</f>
        <v>6.9999999999999994E-05</v>
      </c>
      <c r="S214" s="181">
        <v>0</v>
      </c>
      <c r="T214" s="18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3" t="s">
        <v>382</v>
      </c>
      <c r="AT214" s="183" t="s">
        <v>273</v>
      </c>
      <c r="AU214" s="183" t="s">
        <v>86</v>
      </c>
      <c r="AY214" s="19" t="s">
        <v>149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9" t="s">
        <v>84</v>
      </c>
      <c r="BK214" s="184">
        <f>ROUND(I214*H214,2)</f>
        <v>0</v>
      </c>
      <c r="BL214" s="19" t="s">
        <v>280</v>
      </c>
      <c r="BM214" s="183" t="s">
        <v>1932</v>
      </c>
    </row>
    <row r="215" s="12" customFormat="1" ht="22.8" customHeight="1">
      <c r="A215" s="12"/>
      <c r="B215" s="158"/>
      <c r="C215" s="12"/>
      <c r="D215" s="159" t="s">
        <v>75</v>
      </c>
      <c r="E215" s="169" t="s">
        <v>1933</v>
      </c>
      <c r="F215" s="169" t="s">
        <v>1934</v>
      </c>
      <c r="G215" s="12"/>
      <c r="H215" s="12"/>
      <c r="I215" s="161"/>
      <c r="J215" s="170">
        <f>BK215</f>
        <v>0</v>
      </c>
      <c r="K215" s="12"/>
      <c r="L215" s="158"/>
      <c r="M215" s="163"/>
      <c r="N215" s="164"/>
      <c r="O215" s="164"/>
      <c r="P215" s="165">
        <f>SUM(P216:P238)</f>
        <v>0</v>
      </c>
      <c r="Q215" s="164"/>
      <c r="R215" s="165">
        <f>SUM(R216:R238)</f>
        <v>0</v>
      </c>
      <c r="S215" s="164"/>
      <c r="T215" s="166">
        <f>SUM(T216:T238)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9" t="s">
        <v>86</v>
      </c>
      <c r="AT215" s="167" t="s">
        <v>75</v>
      </c>
      <c r="AU215" s="167" t="s">
        <v>84</v>
      </c>
      <c r="AY215" s="159" t="s">
        <v>149</v>
      </c>
      <c r="BK215" s="168">
        <f>SUM(BK216:BK238)</f>
        <v>0</v>
      </c>
    </row>
    <row r="216" s="2" customFormat="1" ht="16.5" customHeight="1">
      <c r="A216" s="38"/>
      <c r="B216" s="171"/>
      <c r="C216" s="172" t="s">
        <v>687</v>
      </c>
      <c r="D216" s="172" t="s">
        <v>152</v>
      </c>
      <c r="E216" s="173" t="s">
        <v>1935</v>
      </c>
      <c r="F216" s="174" t="s">
        <v>1936</v>
      </c>
      <c r="G216" s="175" t="s">
        <v>155</v>
      </c>
      <c r="H216" s="176">
        <v>37</v>
      </c>
      <c r="I216" s="177"/>
      <c r="J216" s="178">
        <f>ROUND(I216*H216,2)</f>
        <v>0</v>
      </c>
      <c r="K216" s="174" t="s">
        <v>156</v>
      </c>
      <c r="L216" s="39"/>
      <c r="M216" s="179" t="s">
        <v>1</v>
      </c>
      <c r="N216" s="180" t="s">
        <v>41</v>
      </c>
      <c r="O216" s="77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3" t="s">
        <v>280</v>
      </c>
      <c r="AT216" s="183" t="s">
        <v>152</v>
      </c>
      <c r="AU216" s="183" t="s">
        <v>86</v>
      </c>
      <c r="AY216" s="19" t="s">
        <v>149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9" t="s">
        <v>84</v>
      </c>
      <c r="BK216" s="184">
        <f>ROUND(I216*H216,2)</f>
        <v>0</v>
      </c>
      <c r="BL216" s="19" t="s">
        <v>280</v>
      </c>
      <c r="BM216" s="183" t="s">
        <v>1937</v>
      </c>
    </row>
    <row r="217" s="2" customFormat="1" ht="24.15" customHeight="1">
      <c r="A217" s="38"/>
      <c r="B217" s="171"/>
      <c r="C217" s="217" t="s">
        <v>695</v>
      </c>
      <c r="D217" s="217" t="s">
        <v>273</v>
      </c>
      <c r="E217" s="218" t="s">
        <v>1938</v>
      </c>
      <c r="F217" s="219" t="s">
        <v>1939</v>
      </c>
      <c r="G217" s="220" t="s">
        <v>155</v>
      </c>
      <c r="H217" s="221">
        <v>37</v>
      </c>
      <c r="I217" s="222"/>
      <c r="J217" s="223">
        <f>ROUND(I217*H217,2)</f>
        <v>0</v>
      </c>
      <c r="K217" s="219" t="s">
        <v>836</v>
      </c>
      <c r="L217" s="224"/>
      <c r="M217" s="225" t="s">
        <v>1</v>
      </c>
      <c r="N217" s="226" t="s">
        <v>41</v>
      </c>
      <c r="O217" s="77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3" t="s">
        <v>382</v>
      </c>
      <c r="AT217" s="183" t="s">
        <v>273</v>
      </c>
      <c r="AU217" s="183" t="s">
        <v>86</v>
      </c>
      <c r="AY217" s="19" t="s">
        <v>149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84</v>
      </c>
      <c r="BK217" s="184">
        <f>ROUND(I217*H217,2)</f>
        <v>0</v>
      </c>
      <c r="BL217" s="19" t="s">
        <v>280</v>
      </c>
      <c r="BM217" s="183" t="s">
        <v>1940</v>
      </c>
    </row>
    <row r="218" s="2" customFormat="1" ht="33" customHeight="1">
      <c r="A218" s="38"/>
      <c r="B218" s="171"/>
      <c r="C218" s="172" t="s">
        <v>700</v>
      </c>
      <c r="D218" s="172" t="s">
        <v>152</v>
      </c>
      <c r="E218" s="173" t="s">
        <v>1941</v>
      </c>
      <c r="F218" s="174" t="s">
        <v>1942</v>
      </c>
      <c r="G218" s="175" t="s">
        <v>155</v>
      </c>
      <c r="H218" s="176">
        <v>5</v>
      </c>
      <c r="I218" s="177"/>
      <c r="J218" s="178">
        <f>ROUND(I218*H218,2)</f>
        <v>0</v>
      </c>
      <c r="K218" s="174" t="s">
        <v>156</v>
      </c>
      <c r="L218" s="39"/>
      <c r="M218" s="179" t="s">
        <v>1</v>
      </c>
      <c r="N218" s="180" t="s">
        <v>41</v>
      </c>
      <c r="O218" s="77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3" t="s">
        <v>280</v>
      </c>
      <c r="AT218" s="183" t="s">
        <v>152</v>
      </c>
      <c r="AU218" s="183" t="s">
        <v>86</v>
      </c>
      <c r="AY218" s="19" t="s">
        <v>149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9" t="s">
        <v>84</v>
      </c>
      <c r="BK218" s="184">
        <f>ROUND(I218*H218,2)</f>
        <v>0</v>
      </c>
      <c r="BL218" s="19" t="s">
        <v>280</v>
      </c>
      <c r="BM218" s="183" t="s">
        <v>1943</v>
      </c>
    </row>
    <row r="219" s="2" customFormat="1" ht="24.15" customHeight="1">
      <c r="A219" s="38"/>
      <c r="B219" s="171"/>
      <c r="C219" s="217" t="s">
        <v>710</v>
      </c>
      <c r="D219" s="217" t="s">
        <v>273</v>
      </c>
      <c r="E219" s="218" t="s">
        <v>1944</v>
      </c>
      <c r="F219" s="219" t="s">
        <v>1945</v>
      </c>
      <c r="G219" s="220" t="s">
        <v>155</v>
      </c>
      <c r="H219" s="221">
        <v>1</v>
      </c>
      <c r="I219" s="222"/>
      <c r="J219" s="223">
        <f>ROUND(I219*H219,2)</f>
        <v>0</v>
      </c>
      <c r="K219" s="219" t="s">
        <v>836</v>
      </c>
      <c r="L219" s="224"/>
      <c r="M219" s="225" t="s">
        <v>1</v>
      </c>
      <c r="N219" s="226" t="s">
        <v>41</v>
      </c>
      <c r="O219" s="77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3" t="s">
        <v>382</v>
      </c>
      <c r="AT219" s="183" t="s">
        <v>273</v>
      </c>
      <c r="AU219" s="183" t="s">
        <v>86</v>
      </c>
      <c r="AY219" s="19" t="s">
        <v>149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9" t="s">
        <v>84</v>
      </c>
      <c r="BK219" s="184">
        <f>ROUND(I219*H219,2)</f>
        <v>0</v>
      </c>
      <c r="BL219" s="19" t="s">
        <v>280</v>
      </c>
      <c r="BM219" s="183" t="s">
        <v>1946</v>
      </c>
    </row>
    <row r="220" s="2" customFormat="1" ht="24.15" customHeight="1">
      <c r="A220" s="38"/>
      <c r="B220" s="171"/>
      <c r="C220" s="217" t="s">
        <v>714</v>
      </c>
      <c r="D220" s="217" t="s">
        <v>273</v>
      </c>
      <c r="E220" s="218" t="s">
        <v>1947</v>
      </c>
      <c r="F220" s="219" t="s">
        <v>1948</v>
      </c>
      <c r="G220" s="220" t="s">
        <v>155</v>
      </c>
      <c r="H220" s="221">
        <v>1</v>
      </c>
      <c r="I220" s="222"/>
      <c r="J220" s="223">
        <f>ROUND(I220*H220,2)</f>
        <v>0</v>
      </c>
      <c r="K220" s="219" t="s">
        <v>836</v>
      </c>
      <c r="L220" s="224"/>
      <c r="M220" s="225" t="s">
        <v>1</v>
      </c>
      <c r="N220" s="226" t="s">
        <v>41</v>
      </c>
      <c r="O220" s="77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3" t="s">
        <v>382</v>
      </c>
      <c r="AT220" s="183" t="s">
        <v>273</v>
      </c>
      <c r="AU220" s="183" t="s">
        <v>86</v>
      </c>
      <c r="AY220" s="19" t="s">
        <v>149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9" t="s">
        <v>84</v>
      </c>
      <c r="BK220" s="184">
        <f>ROUND(I220*H220,2)</f>
        <v>0</v>
      </c>
      <c r="BL220" s="19" t="s">
        <v>280</v>
      </c>
      <c r="BM220" s="183" t="s">
        <v>1949</v>
      </c>
    </row>
    <row r="221" s="2" customFormat="1">
      <c r="A221" s="38"/>
      <c r="B221" s="39"/>
      <c r="C221" s="38"/>
      <c r="D221" s="186" t="s">
        <v>277</v>
      </c>
      <c r="E221" s="38"/>
      <c r="F221" s="227" t="s">
        <v>1950</v>
      </c>
      <c r="G221" s="38"/>
      <c r="H221" s="38"/>
      <c r="I221" s="228"/>
      <c r="J221" s="38"/>
      <c r="K221" s="38"/>
      <c r="L221" s="39"/>
      <c r="M221" s="229"/>
      <c r="N221" s="23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277</v>
      </c>
      <c r="AU221" s="19" t="s">
        <v>86</v>
      </c>
    </row>
    <row r="222" s="2" customFormat="1" ht="24.15" customHeight="1">
      <c r="A222" s="38"/>
      <c r="B222" s="171"/>
      <c r="C222" s="217" t="s">
        <v>718</v>
      </c>
      <c r="D222" s="217" t="s">
        <v>273</v>
      </c>
      <c r="E222" s="218" t="s">
        <v>1951</v>
      </c>
      <c r="F222" s="219" t="s">
        <v>1952</v>
      </c>
      <c r="G222" s="220" t="s">
        <v>155</v>
      </c>
      <c r="H222" s="221">
        <v>4</v>
      </c>
      <c r="I222" s="222"/>
      <c r="J222" s="223">
        <f>ROUND(I222*H222,2)</f>
        <v>0</v>
      </c>
      <c r="K222" s="219" t="s">
        <v>836</v>
      </c>
      <c r="L222" s="224"/>
      <c r="M222" s="225" t="s">
        <v>1</v>
      </c>
      <c r="N222" s="226" t="s">
        <v>41</v>
      </c>
      <c r="O222" s="77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3" t="s">
        <v>382</v>
      </c>
      <c r="AT222" s="183" t="s">
        <v>273</v>
      </c>
      <c r="AU222" s="183" t="s">
        <v>86</v>
      </c>
      <c r="AY222" s="19" t="s">
        <v>149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9" t="s">
        <v>84</v>
      </c>
      <c r="BK222" s="184">
        <f>ROUND(I222*H222,2)</f>
        <v>0</v>
      </c>
      <c r="BL222" s="19" t="s">
        <v>280</v>
      </c>
      <c r="BM222" s="183" t="s">
        <v>1953</v>
      </c>
    </row>
    <row r="223" s="2" customFormat="1" ht="24.15" customHeight="1">
      <c r="A223" s="38"/>
      <c r="B223" s="171"/>
      <c r="C223" s="172" t="s">
        <v>723</v>
      </c>
      <c r="D223" s="172" t="s">
        <v>152</v>
      </c>
      <c r="E223" s="173" t="s">
        <v>1954</v>
      </c>
      <c r="F223" s="174" t="s">
        <v>1955</v>
      </c>
      <c r="G223" s="175" t="s">
        <v>155</v>
      </c>
      <c r="H223" s="176">
        <v>22</v>
      </c>
      <c r="I223" s="177"/>
      <c r="J223" s="178">
        <f>ROUND(I223*H223,2)</f>
        <v>0</v>
      </c>
      <c r="K223" s="174" t="s">
        <v>156</v>
      </c>
      <c r="L223" s="39"/>
      <c r="M223" s="179" t="s">
        <v>1</v>
      </c>
      <c r="N223" s="180" t="s">
        <v>41</v>
      </c>
      <c r="O223" s="77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3" t="s">
        <v>280</v>
      </c>
      <c r="AT223" s="183" t="s">
        <v>152</v>
      </c>
      <c r="AU223" s="183" t="s">
        <v>86</v>
      </c>
      <c r="AY223" s="19" t="s">
        <v>149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9" t="s">
        <v>84</v>
      </c>
      <c r="BK223" s="184">
        <f>ROUND(I223*H223,2)</f>
        <v>0</v>
      </c>
      <c r="BL223" s="19" t="s">
        <v>280</v>
      </c>
      <c r="BM223" s="183" t="s">
        <v>1956</v>
      </c>
    </row>
    <row r="224" s="2" customFormat="1" ht="24.15" customHeight="1">
      <c r="A224" s="38"/>
      <c r="B224" s="171"/>
      <c r="C224" s="217" t="s">
        <v>729</v>
      </c>
      <c r="D224" s="217" t="s">
        <v>273</v>
      </c>
      <c r="E224" s="218" t="s">
        <v>1957</v>
      </c>
      <c r="F224" s="219" t="s">
        <v>1958</v>
      </c>
      <c r="G224" s="220" t="s">
        <v>227</v>
      </c>
      <c r="H224" s="221">
        <v>22</v>
      </c>
      <c r="I224" s="222"/>
      <c r="J224" s="223">
        <f>ROUND(I224*H224,2)</f>
        <v>0</v>
      </c>
      <c r="K224" s="219" t="s">
        <v>836</v>
      </c>
      <c r="L224" s="224"/>
      <c r="M224" s="225" t="s">
        <v>1</v>
      </c>
      <c r="N224" s="226" t="s">
        <v>41</v>
      </c>
      <c r="O224" s="77"/>
      <c r="P224" s="181">
        <f>O224*H224</f>
        <v>0</v>
      </c>
      <c r="Q224" s="181">
        <v>0</v>
      </c>
      <c r="R224" s="181">
        <f>Q224*H224</f>
        <v>0</v>
      </c>
      <c r="S224" s="181">
        <v>0</v>
      </c>
      <c r="T224" s="18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3" t="s">
        <v>382</v>
      </c>
      <c r="AT224" s="183" t="s">
        <v>273</v>
      </c>
      <c r="AU224" s="183" t="s">
        <v>86</v>
      </c>
      <c r="AY224" s="19" t="s">
        <v>149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9" t="s">
        <v>84</v>
      </c>
      <c r="BK224" s="184">
        <f>ROUND(I224*H224,2)</f>
        <v>0</v>
      </c>
      <c r="BL224" s="19" t="s">
        <v>280</v>
      </c>
      <c r="BM224" s="183" t="s">
        <v>1959</v>
      </c>
    </row>
    <row r="225" s="2" customFormat="1" ht="24.15" customHeight="1">
      <c r="A225" s="38"/>
      <c r="B225" s="171"/>
      <c r="C225" s="217" t="s">
        <v>733</v>
      </c>
      <c r="D225" s="217" t="s">
        <v>273</v>
      </c>
      <c r="E225" s="218" t="s">
        <v>1960</v>
      </c>
      <c r="F225" s="219" t="s">
        <v>1961</v>
      </c>
      <c r="G225" s="220" t="s">
        <v>155</v>
      </c>
      <c r="H225" s="221">
        <v>22</v>
      </c>
      <c r="I225" s="222"/>
      <c r="J225" s="223">
        <f>ROUND(I225*H225,2)</f>
        <v>0</v>
      </c>
      <c r="K225" s="219" t="s">
        <v>836</v>
      </c>
      <c r="L225" s="224"/>
      <c r="M225" s="225" t="s">
        <v>1</v>
      </c>
      <c r="N225" s="226" t="s">
        <v>41</v>
      </c>
      <c r="O225" s="77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3" t="s">
        <v>382</v>
      </c>
      <c r="AT225" s="183" t="s">
        <v>273</v>
      </c>
      <c r="AU225" s="183" t="s">
        <v>86</v>
      </c>
      <c r="AY225" s="19" t="s">
        <v>149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9" t="s">
        <v>84</v>
      </c>
      <c r="BK225" s="184">
        <f>ROUND(I225*H225,2)</f>
        <v>0</v>
      </c>
      <c r="BL225" s="19" t="s">
        <v>280</v>
      </c>
      <c r="BM225" s="183" t="s">
        <v>1962</v>
      </c>
    </row>
    <row r="226" s="2" customFormat="1" ht="21.75" customHeight="1">
      <c r="A226" s="38"/>
      <c r="B226" s="171"/>
      <c r="C226" s="172" t="s">
        <v>737</v>
      </c>
      <c r="D226" s="172" t="s">
        <v>152</v>
      </c>
      <c r="E226" s="173" t="s">
        <v>1963</v>
      </c>
      <c r="F226" s="174" t="s">
        <v>1964</v>
      </c>
      <c r="G226" s="175" t="s">
        <v>155</v>
      </c>
      <c r="H226" s="176">
        <v>16</v>
      </c>
      <c r="I226" s="177"/>
      <c r="J226" s="178">
        <f>ROUND(I226*H226,2)</f>
        <v>0</v>
      </c>
      <c r="K226" s="174" t="s">
        <v>156</v>
      </c>
      <c r="L226" s="39"/>
      <c r="M226" s="179" t="s">
        <v>1</v>
      </c>
      <c r="N226" s="180" t="s">
        <v>41</v>
      </c>
      <c r="O226" s="77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3" t="s">
        <v>280</v>
      </c>
      <c r="AT226" s="183" t="s">
        <v>152</v>
      </c>
      <c r="AU226" s="183" t="s">
        <v>86</v>
      </c>
      <c r="AY226" s="19" t="s">
        <v>149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9" t="s">
        <v>84</v>
      </c>
      <c r="BK226" s="184">
        <f>ROUND(I226*H226,2)</f>
        <v>0</v>
      </c>
      <c r="BL226" s="19" t="s">
        <v>280</v>
      </c>
      <c r="BM226" s="183" t="s">
        <v>1965</v>
      </c>
    </row>
    <row r="227" s="2" customFormat="1" ht="24.15" customHeight="1">
      <c r="A227" s="38"/>
      <c r="B227" s="171"/>
      <c r="C227" s="217" t="s">
        <v>742</v>
      </c>
      <c r="D227" s="217" t="s">
        <v>273</v>
      </c>
      <c r="E227" s="218" t="s">
        <v>1966</v>
      </c>
      <c r="F227" s="219" t="s">
        <v>1967</v>
      </c>
      <c r="G227" s="220" t="s">
        <v>155</v>
      </c>
      <c r="H227" s="221">
        <v>9</v>
      </c>
      <c r="I227" s="222"/>
      <c r="J227" s="223">
        <f>ROUND(I227*H227,2)</f>
        <v>0</v>
      </c>
      <c r="K227" s="219" t="s">
        <v>836</v>
      </c>
      <c r="L227" s="224"/>
      <c r="M227" s="225" t="s">
        <v>1</v>
      </c>
      <c r="N227" s="226" t="s">
        <v>41</v>
      </c>
      <c r="O227" s="77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3" t="s">
        <v>382</v>
      </c>
      <c r="AT227" s="183" t="s">
        <v>273</v>
      </c>
      <c r="AU227" s="183" t="s">
        <v>86</v>
      </c>
      <c r="AY227" s="19" t="s">
        <v>149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9" t="s">
        <v>84</v>
      </c>
      <c r="BK227" s="184">
        <f>ROUND(I227*H227,2)</f>
        <v>0</v>
      </c>
      <c r="BL227" s="19" t="s">
        <v>280</v>
      </c>
      <c r="BM227" s="183" t="s">
        <v>1968</v>
      </c>
    </row>
    <row r="228" s="2" customFormat="1" ht="24.15" customHeight="1">
      <c r="A228" s="38"/>
      <c r="B228" s="171"/>
      <c r="C228" s="217" t="s">
        <v>748</v>
      </c>
      <c r="D228" s="217" t="s">
        <v>273</v>
      </c>
      <c r="E228" s="218" t="s">
        <v>1969</v>
      </c>
      <c r="F228" s="219" t="s">
        <v>1970</v>
      </c>
      <c r="G228" s="220" t="s">
        <v>155</v>
      </c>
      <c r="H228" s="221">
        <v>7</v>
      </c>
      <c r="I228" s="222"/>
      <c r="J228" s="223">
        <f>ROUND(I228*H228,2)</f>
        <v>0</v>
      </c>
      <c r="K228" s="219" t="s">
        <v>836</v>
      </c>
      <c r="L228" s="224"/>
      <c r="M228" s="225" t="s">
        <v>1</v>
      </c>
      <c r="N228" s="226" t="s">
        <v>41</v>
      </c>
      <c r="O228" s="77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3" t="s">
        <v>382</v>
      </c>
      <c r="AT228" s="183" t="s">
        <v>273</v>
      </c>
      <c r="AU228" s="183" t="s">
        <v>86</v>
      </c>
      <c r="AY228" s="19" t="s">
        <v>149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9" t="s">
        <v>84</v>
      </c>
      <c r="BK228" s="184">
        <f>ROUND(I228*H228,2)</f>
        <v>0</v>
      </c>
      <c r="BL228" s="19" t="s">
        <v>280</v>
      </c>
      <c r="BM228" s="183" t="s">
        <v>1971</v>
      </c>
    </row>
    <row r="229" s="2" customFormat="1" ht="21.75" customHeight="1">
      <c r="A229" s="38"/>
      <c r="B229" s="171"/>
      <c r="C229" s="172" t="s">
        <v>752</v>
      </c>
      <c r="D229" s="172" t="s">
        <v>152</v>
      </c>
      <c r="E229" s="173" t="s">
        <v>1972</v>
      </c>
      <c r="F229" s="174" t="s">
        <v>1973</v>
      </c>
      <c r="G229" s="175" t="s">
        <v>227</v>
      </c>
      <c r="H229" s="176">
        <v>22</v>
      </c>
      <c r="I229" s="177"/>
      <c r="J229" s="178">
        <f>ROUND(I229*H229,2)</f>
        <v>0</v>
      </c>
      <c r="K229" s="174" t="s">
        <v>156</v>
      </c>
      <c r="L229" s="39"/>
      <c r="M229" s="179" t="s">
        <v>1</v>
      </c>
      <c r="N229" s="180" t="s">
        <v>41</v>
      </c>
      <c r="O229" s="77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280</v>
      </c>
      <c r="AT229" s="183" t="s">
        <v>152</v>
      </c>
      <c r="AU229" s="183" t="s">
        <v>86</v>
      </c>
      <c r="AY229" s="19" t="s">
        <v>149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84</v>
      </c>
      <c r="BK229" s="184">
        <f>ROUND(I229*H229,2)</f>
        <v>0</v>
      </c>
      <c r="BL229" s="19" t="s">
        <v>280</v>
      </c>
      <c r="BM229" s="183" t="s">
        <v>1974</v>
      </c>
    </row>
    <row r="230" s="2" customFormat="1" ht="24.15" customHeight="1">
      <c r="A230" s="38"/>
      <c r="B230" s="171"/>
      <c r="C230" s="217" t="s">
        <v>760</v>
      </c>
      <c r="D230" s="217" t="s">
        <v>273</v>
      </c>
      <c r="E230" s="218" t="s">
        <v>1975</v>
      </c>
      <c r="F230" s="219" t="s">
        <v>1976</v>
      </c>
      <c r="G230" s="220" t="s">
        <v>227</v>
      </c>
      <c r="H230" s="221">
        <v>26</v>
      </c>
      <c r="I230" s="222"/>
      <c r="J230" s="223">
        <f>ROUND(I230*H230,2)</f>
        <v>0</v>
      </c>
      <c r="K230" s="219" t="s">
        <v>1</v>
      </c>
      <c r="L230" s="224"/>
      <c r="M230" s="225" t="s">
        <v>1</v>
      </c>
      <c r="N230" s="226" t="s">
        <v>41</v>
      </c>
      <c r="O230" s="77"/>
      <c r="P230" s="181">
        <f>O230*H230</f>
        <v>0</v>
      </c>
      <c r="Q230" s="181">
        <v>0</v>
      </c>
      <c r="R230" s="181">
        <f>Q230*H230</f>
        <v>0</v>
      </c>
      <c r="S230" s="181">
        <v>0</v>
      </c>
      <c r="T230" s="18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3" t="s">
        <v>382</v>
      </c>
      <c r="AT230" s="183" t="s">
        <v>273</v>
      </c>
      <c r="AU230" s="183" t="s">
        <v>86</v>
      </c>
      <c r="AY230" s="19" t="s">
        <v>149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9" t="s">
        <v>84</v>
      </c>
      <c r="BK230" s="184">
        <f>ROUND(I230*H230,2)</f>
        <v>0</v>
      </c>
      <c r="BL230" s="19" t="s">
        <v>280</v>
      </c>
      <c r="BM230" s="183" t="s">
        <v>1977</v>
      </c>
    </row>
    <row r="231" s="2" customFormat="1" ht="24.15" customHeight="1">
      <c r="A231" s="38"/>
      <c r="B231" s="171"/>
      <c r="C231" s="217" t="s">
        <v>765</v>
      </c>
      <c r="D231" s="217" t="s">
        <v>273</v>
      </c>
      <c r="E231" s="218" t="s">
        <v>1978</v>
      </c>
      <c r="F231" s="219" t="s">
        <v>1979</v>
      </c>
      <c r="G231" s="220" t="s">
        <v>227</v>
      </c>
      <c r="H231" s="221">
        <v>50</v>
      </c>
      <c r="I231" s="222"/>
      <c r="J231" s="223">
        <f>ROUND(I231*H231,2)</f>
        <v>0</v>
      </c>
      <c r="K231" s="219" t="s">
        <v>836</v>
      </c>
      <c r="L231" s="224"/>
      <c r="M231" s="225" t="s">
        <v>1</v>
      </c>
      <c r="N231" s="226" t="s">
        <v>41</v>
      </c>
      <c r="O231" s="77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3" t="s">
        <v>382</v>
      </c>
      <c r="AT231" s="183" t="s">
        <v>273</v>
      </c>
      <c r="AU231" s="183" t="s">
        <v>86</v>
      </c>
      <c r="AY231" s="19" t="s">
        <v>149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9" t="s">
        <v>84</v>
      </c>
      <c r="BK231" s="184">
        <f>ROUND(I231*H231,2)</f>
        <v>0</v>
      </c>
      <c r="BL231" s="19" t="s">
        <v>280</v>
      </c>
      <c r="BM231" s="183" t="s">
        <v>1980</v>
      </c>
    </row>
    <row r="232" s="2" customFormat="1" ht="24.15" customHeight="1">
      <c r="A232" s="38"/>
      <c r="B232" s="171"/>
      <c r="C232" s="217" t="s">
        <v>770</v>
      </c>
      <c r="D232" s="217" t="s">
        <v>273</v>
      </c>
      <c r="E232" s="218" t="s">
        <v>1981</v>
      </c>
      <c r="F232" s="219" t="s">
        <v>1982</v>
      </c>
      <c r="G232" s="220" t="s">
        <v>227</v>
      </c>
      <c r="H232" s="221">
        <v>76</v>
      </c>
      <c r="I232" s="222"/>
      <c r="J232" s="223">
        <f>ROUND(I232*H232,2)</f>
        <v>0</v>
      </c>
      <c r="K232" s="219" t="s">
        <v>836</v>
      </c>
      <c r="L232" s="224"/>
      <c r="M232" s="225" t="s">
        <v>1</v>
      </c>
      <c r="N232" s="226" t="s">
        <v>41</v>
      </c>
      <c r="O232" s="77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3" t="s">
        <v>382</v>
      </c>
      <c r="AT232" s="183" t="s">
        <v>273</v>
      </c>
      <c r="AU232" s="183" t="s">
        <v>86</v>
      </c>
      <c r="AY232" s="19" t="s">
        <v>149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9" t="s">
        <v>84</v>
      </c>
      <c r="BK232" s="184">
        <f>ROUND(I232*H232,2)</f>
        <v>0</v>
      </c>
      <c r="BL232" s="19" t="s">
        <v>280</v>
      </c>
      <c r="BM232" s="183" t="s">
        <v>1983</v>
      </c>
    </row>
    <row r="233" s="2" customFormat="1" ht="21.75" customHeight="1">
      <c r="A233" s="38"/>
      <c r="B233" s="171"/>
      <c r="C233" s="217" t="s">
        <v>775</v>
      </c>
      <c r="D233" s="217" t="s">
        <v>273</v>
      </c>
      <c r="E233" s="218" t="s">
        <v>1984</v>
      </c>
      <c r="F233" s="219" t="s">
        <v>1985</v>
      </c>
      <c r="G233" s="220" t="s">
        <v>227</v>
      </c>
      <c r="H233" s="221">
        <v>1</v>
      </c>
      <c r="I233" s="222"/>
      <c r="J233" s="223">
        <f>ROUND(I233*H233,2)</f>
        <v>0</v>
      </c>
      <c r="K233" s="219" t="s">
        <v>836</v>
      </c>
      <c r="L233" s="224"/>
      <c r="M233" s="225" t="s">
        <v>1</v>
      </c>
      <c r="N233" s="226" t="s">
        <v>41</v>
      </c>
      <c r="O233" s="77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382</v>
      </c>
      <c r="AT233" s="183" t="s">
        <v>273</v>
      </c>
      <c r="AU233" s="183" t="s">
        <v>86</v>
      </c>
      <c r="AY233" s="19" t="s">
        <v>149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280</v>
      </c>
      <c r="BM233" s="183" t="s">
        <v>1986</v>
      </c>
    </row>
    <row r="234" s="2" customFormat="1" ht="24.15" customHeight="1">
      <c r="A234" s="38"/>
      <c r="B234" s="171"/>
      <c r="C234" s="217" t="s">
        <v>780</v>
      </c>
      <c r="D234" s="217" t="s">
        <v>273</v>
      </c>
      <c r="E234" s="218" t="s">
        <v>1987</v>
      </c>
      <c r="F234" s="219" t="s">
        <v>1988</v>
      </c>
      <c r="G234" s="220" t="s">
        <v>227</v>
      </c>
      <c r="H234" s="221">
        <v>2</v>
      </c>
      <c r="I234" s="222"/>
      <c r="J234" s="223">
        <f>ROUND(I234*H234,2)</f>
        <v>0</v>
      </c>
      <c r="K234" s="219" t="s">
        <v>836</v>
      </c>
      <c r="L234" s="224"/>
      <c r="M234" s="225" t="s">
        <v>1</v>
      </c>
      <c r="N234" s="226" t="s">
        <v>41</v>
      </c>
      <c r="O234" s="77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3" t="s">
        <v>382</v>
      </c>
      <c r="AT234" s="183" t="s">
        <v>273</v>
      </c>
      <c r="AU234" s="183" t="s">
        <v>86</v>
      </c>
      <c r="AY234" s="19" t="s">
        <v>149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9" t="s">
        <v>84</v>
      </c>
      <c r="BK234" s="184">
        <f>ROUND(I234*H234,2)</f>
        <v>0</v>
      </c>
      <c r="BL234" s="19" t="s">
        <v>280</v>
      </c>
      <c r="BM234" s="183" t="s">
        <v>1989</v>
      </c>
    </row>
    <row r="235" s="2" customFormat="1" ht="24.15" customHeight="1">
      <c r="A235" s="38"/>
      <c r="B235" s="171"/>
      <c r="C235" s="217" t="s">
        <v>785</v>
      </c>
      <c r="D235" s="217" t="s">
        <v>273</v>
      </c>
      <c r="E235" s="218" t="s">
        <v>1990</v>
      </c>
      <c r="F235" s="219" t="s">
        <v>1991</v>
      </c>
      <c r="G235" s="220" t="s">
        <v>1746</v>
      </c>
      <c r="H235" s="221">
        <v>1</v>
      </c>
      <c r="I235" s="222"/>
      <c r="J235" s="223">
        <f>ROUND(I235*H235,2)</f>
        <v>0</v>
      </c>
      <c r="K235" s="219" t="s">
        <v>836</v>
      </c>
      <c r="L235" s="224"/>
      <c r="M235" s="225" t="s">
        <v>1</v>
      </c>
      <c r="N235" s="226" t="s">
        <v>41</v>
      </c>
      <c r="O235" s="77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3" t="s">
        <v>382</v>
      </c>
      <c r="AT235" s="183" t="s">
        <v>273</v>
      </c>
      <c r="AU235" s="183" t="s">
        <v>86</v>
      </c>
      <c r="AY235" s="19" t="s">
        <v>149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9" t="s">
        <v>84</v>
      </c>
      <c r="BK235" s="184">
        <f>ROUND(I235*H235,2)</f>
        <v>0</v>
      </c>
      <c r="BL235" s="19" t="s">
        <v>280</v>
      </c>
      <c r="BM235" s="183" t="s">
        <v>1992</v>
      </c>
    </row>
    <row r="236" s="2" customFormat="1" ht="16.5" customHeight="1">
      <c r="A236" s="38"/>
      <c r="B236" s="171"/>
      <c r="C236" s="172" t="s">
        <v>790</v>
      </c>
      <c r="D236" s="172" t="s">
        <v>152</v>
      </c>
      <c r="E236" s="173" t="s">
        <v>1993</v>
      </c>
      <c r="F236" s="174" t="s">
        <v>1994</v>
      </c>
      <c r="G236" s="175" t="s">
        <v>155</v>
      </c>
      <c r="H236" s="176">
        <v>12</v>
      </c>
      <c r="I236" s="177"/>
      <c r="J236" s="178">
        <f>ROUND(I236*H236,2)</f>
        <v>0</v>
      </c>
      <c r="K236" s="174" t="s">
        <v>836</v>
      </c>
      <c r="L236" s="39"/>
      <c r="M236" s="179" t="s">
        <v>1</v>
      </c>
      <c r="N236" s="180" t="s">
        <v>41</v>
      </c>
      <c r="O236" s="77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3" t="s">
        <v>280</v>
      </c>
      <c r="AT236" s="183" t="s">
        <v>152</v>
      </c>
      <c r="AU236" s="183" t="s">
        <v>86</v>
      </c>
      <c r="AY236" s="19" t="s">
        <v>149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9" t="s">
        <v>84</v>
      </c>
      <c r="BK236" s="184">
        <f>ROUND(I236*H236,2)</f>
        <v>0</v>
      </c>
      <c r="BL236" s="19" t="s">
        <v>280</v>
      </c>
      <c r="BM236" s="183" t="s">
        <v>1995</v>
      </c>
    </row>
    <row r="237" s="2" customFormat="1" ht="16.5" customHeight="1">
      <c r="A237" s="38"/>
      <c r="B237" s="171"/>
      <c r="C237" s="217" t="s">
        <v>794</v>
      </c>
      <c r="D237" s="217" t="s">
        <v>273</v>
      </c>
      <c r="E237" s="218" t="s">
        <v>1996</v>
      </c>
      <c r="F237" s="219" t="s">
        <v>1997</v>
      </c>
      <c r="G237" s="220" t="s">
        <v>1746</v>
      </c>
      <c r="H237" s="221">
        <v>1</v>
      </c>
      <c r="I237" s="222"/>
      <c r="J237" s="223">
        <f>ROUND(I237*H237,2)</f>
        <v>0</v>
      </c>
      <c r="K237" s="219" t="s">
        <v>156</v>
      </c>
      <c r="L237" s="224"/>
      <c r="M237" s="225" t="s">
        <v>1</v>
      </c>
      <c r="N237" s="226" t="s">
        <v>41</v>
      </c>
      <c r="O237" s="77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3" t="s">
        <v>382</v>
      </c>
      <c r="AT237" s="183" t="s">
        <v>273</v>
      </c>
      <c r="AU237" s="183" t="s">
        <v>86</v>
      </c>
      <c r="AY237" s="19" t="s">
        <v>149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9" t="s">
        <v>84</v>
      </c>
      <c r="BK237" s="184">
        <f>ROUND(I237*H237,2)</f>
        <v>0</v>
      </c>
      <c r="BL237" s="19" t="s">
        <v>280</v>
      </c>
      <c r="BM237" s="183" t="s">
        <v>1998</v>
      </c>
    </row>
    <row r="238" s="2" customFormat="1" ht="16.5" customHeight="1">
      <c r="A238" s="38"/>
      <c r="B238" s="171"/>
      <c r="C238" s="217" t="s">
        <v>799</v>
      </c>
      <c r="D238" s="217" t="s">
        <v>273</v>
      </c>
      <c r="E238" s="218" t="s">
        <v>1999</v>
      </c>
      <c r="F238" s="219" t="s">
        <v>2000</v>
      </c>
      <c r="G238" s="220" t="s">
        <v>1746</v>
      </c>
      <c r="H238" s="221">
        <v>1</v>
      </c>
      <c r="I238" s="222"/>
      <c r="J238" s="223">
        <f>ROUND(I238*H238,2)</f>
        <v>0</v>
      </c>
      <c r="K238" s="219" t="s">
        <v>156</v>
      </c>
      <c r="L238" s="224"/>
      <c r="M238" s="225" t="s">
        <v>1</v>
      </c>
      <c r="N238" s="226" t="s">
        <v>41</v>
      </c>
      <c r="O238" s="77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3" t="s">
        <v>382</v>
      </c>
      <c r="AT238" s="183" t="s">
        <v>273</v>
      </c>
      <c r="AU238" s="183" t="s">
        <v>86</v>
      </c>
      <c r="AY238" s="19" t="s">
        <v>149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9" t="s">
        <v>84</v>
      </c>
      <c r="BK238" s="184">
        <f>ROUND(I238*H238,2)</f>
        <v>0</v>
      </c>
      <c r="BL238" s="19" t="s">
        <v>280</v>
      </c>
      <c r="BM238" s="183" t="s">
        <v>2001</v>
      </c>
    </row>
    <row r="239" s="12" customFormat="1" ht="22.8" customHeight="1">
      <c r="A239" s="12"/>
      <c r="B239" s="158"/>
      <c r="C239" s="12"/>
      <c r="D239" s="159" t="s">
        <v>75</v>
      </c>
      <c r="E239" s="169" t="s">
        <v>2002</v>
      </c>
      <c r="F239" s="169" t="s">
        <v>2003</v>
      </c>
      <c r="G239" s="12"/>
      <c r="H239" s="12"/>
      <c r="I239" s="161"/>
      <c r="J239" s="170">
        <f>BK239</f>
        <v>0</v>
      </c>
      <c r="K239" s="12"/>
      <c r="L239" s="158"/>
      <c r="M239" s="163"/>
      <c r="N239" s="164"/>
      <c r="O239" s="164"/>
      <c r="P239" s="165">
        <f>SUM(P240:P257)</f>
        <v>0</v>
      </c>
      <c r="Q239" s="164"/>
      <c r="R239" s="165">
        <f>SUM(R240:R257)</f>
        <v>0.022360000000000001</v>
      </c>
      <c r="S239" s="164"/>
      <c r="T239" s="166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86</v>
      </c>
      <c r="AT239" s="167" t="s">
        <v>75</v>
      </c>
      <c r="AU239" s="167" t="s">
        <v>84</v>
      </c>
      <c r="AY239" s="159" t="s">
        <v>149</v>
      </c>
      <c r="BK239" s="168">
        <f>SUM(BK240:BK257)</f>
        <v>0</v>
      </c>
    </row>
    <row r="240" s="2" customFormat="1" ht="24.15" customHeight="1">
      <c r="A240" s="38"/>
      <c r="B240" s="171"/>
      <c r="C240" s="172" t="s">
        <v>805</v>
      </c>
      <c r="D240" s="172" t="s">
        <v>152</v>
      </c>
      <c r="E240" s="173" t="s">
        <v>2004</v>
      </c>
      <c r="F240" s="174" t="s">
        <v>2005</v>
      </c>
      <c r="G240" s="175" t="s">
        <v>1746</v>
      </c>
      <c r="H240" s="176">
        <v>1</v>
      </c>
      <c r="I240" s="177"/>
      <c r="J240" s="178">
        <f>ROUND(I240*H240,2)</f>
        <v>0</v>
      </c>
      <c r="K240" s="174" t="s">
        <v>836</v>
      </c>
      <c r="L240" s="39"/>
      <c r="M240" s="179" t="s">
        <v>1</v>
      </c>
      <c r="N240" s="180" t="s">
        <v>41</v>
      </c>
      <c r="O240" s="77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3" t="s">
        <v>2006</v>
      </c>
      <c r="AT240" s="183" t="s">
        <v>152</v>
      </c>
      <c r="AU240" s="183" t="s">
        <v>86</v>
      </c>
      <c r="AY240" s="19" t="s">
        <v>149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9" t="s">
        <v>84</v>
      </c>
      <c r="BK240" s="184">
        <f>ROUND(I240*H240,2)</f>
        <v>0</v>
      </c>
      <c r="BL240" s="19" t="s">
        <v>2006</v>
      </c>
      <c r="BM240" s="183" t="s">
        <v>2007</v>
      </c>
    </row>
    <row r="241" s="2" customFormat="1" ht="16.5" customHeight="1">
      <c r="A241" s="38"/>
      <c r="B241" s="171"/>
      <c r="C241" s="172" t="s">
        <v>812</v>
      </c>
      <c r="D241" s="172" t="s">
        <v>152</v>
      </c>
      <c r="E241" s="173" t="s">
        <v>2008</v>
      </c>
      <c r="F241" s="174" t="s">
        <v>2009</v>
      </c>
      <c r="G241" s="175" t="s">
        <v>1746</v>
      </c>
      <c r="H241" s="176">
        <v>1</v>
      </c>
      <c r="I241" s="177"/>
      <c r="J241" s="178">
        <f>ROUND(I241*H241,2)</f>
        <v>0</v>
      </c>
      <c r="K241" s="174" t="s">
        <v>836</v>
      </c>
      <c r="L241" s="39"/>
      <c r="M241" s="179" t="s">
        <v>1</v>
      </c>
      <c r="N241" s="180" t="s">
        <v>41</v>
      </c>
      <c r="O241" s="77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3" t="s">
        <v>2006</v>
      </c>
      <c r="AT241" s="183" t="s">
        <v>152</v>
      </c>
      <c r="AU241" s="183" t="s">
        <v>86</v>
      </c>
      <c r="AY241" s="19" t="s">
        <v>149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9" t="s">
        <v>84</v>
      </c>
      <c r="BK241" s="184">
        <f>ROUND(I241*H241,2)</f>
        <v>0</v>
      </c>
      <c r="BL241" s="19" t="s">
        <v>2006</v>
      </c>
      <c r="BM241" s="183" t="s">
        <v>2010</v>
      </c>
    </row>
    <row r="242" s="2" customFormat="1" ht="24.15" customHeight="1">
      <c r="A242" s="38"/>
      <c r="B242" s="171"/>
      <c r="C242" s="217" t="s">
        <v>817</v>
      </c>
      <c r="D242" s="217" t="s">
        <v>273</v>
      </c>
      <c r="E242" s="218" t="s">
        <v>2011</v>
      </c>
      <c r="F242" s="219" t="s">
        <v>2012</v>
      </c>
      <c r="G242" s="220" t="s">
        <v>155</v>
      </c>
      <c r="H242" s="221">
        <v>1</v>
      </c>
      <c r="I242" s="222"/>
      <c r="J242" s="223">
        <f>ROUND(I242*H242,2)</f>
        <v>0</v>
      </c>
      <c r="K242" s="219" t="s">
        <v>156</v>
      </c>
      <c r="L242" s="224"/>
      <c r="M242" s="225" t="s">
        <v>1</v>
      </c>
      <c r="N242" s="226" t="s">
        <v>41</v>
      </c>
      <c r="O242" s="77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3" t="s">
        <v>2006</v>
      </c>
      <c r="AT242" s="183" t="s">
        <v>273</v>
      </c>
      <c r="AU242" s="183" t="s">
        <v>86</v>
      </c>
      <c r="AY242" s="19" t="s">
        <v>149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9" t="s">
        <v>84</v>
      </c>
      <c r="BK242" s="184">
        <f>ROUND(I242*H242,2)</f>
        <v>0</v>
      </c>
      <c r="BL242" s="19" t="s">
        <v>2006</v>
      </c>
      <c r="BM242" s="183" t="s">
        <v>2013</v>
      </c>
    </row>
    <row r="243" s="2" customFormat="1" ht="16.5" customHeight="1">
      <c r="A243" s="38"/>
      <c r="B243" s="171"/>
      <c r="C243" s="217" t="s">
        <v>823</v>
      </c>
      <c r="D243" s="217" t="s">
        <v>273</v>
      </c>
      <c r="E243" s="218" t="s">
        <v>2014</v>
      </c>
      <c r="F243" s="219" t="s">
        <v>2015</v>
      </c>
      <c r="G243" s="220" t="s">
        <v>155</v>
      </c>
      <c r="H243" s="221">
        <v>1</v>
      </c>
      <c r="I243" s="222"/>
      <c r="J243" s="223">
        <f>ROUND(I243*H243,2)</f>
        <v>0</v>
      </c>
      <c r="K243" s="219" t="s">
        <v>156</v>
      </c>
      <c r="L243" s="224"/>
      <c r="M243" s="225" t="s">
        <v>1</v>
      </c>
      <c r="N243" s="226" t="s">
        <v>41</v>
      </c>
      <c r="O243" s="77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3" t="s">
        <v>2006</v>
      </c>
      <c r="AT243" s="183" t="s">
        <v>273</v>
      </c>
      <c r="AU243" s="183" t="s">
        <v>86</v>
      </c>
      <c r="AY243" s="19" t="s">
        <v>149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9" t="s">
        <v>84</v>
      </c>
      <c r="BK243" s="184">
        <f>ROUND(I243*H243,2)</f>
        <v>0</v>
      </c>
      <c r="BL243" s="19" t="s">
        <v>2006</v>
      </c>
      <c r="BM243" s="183" t="s">
        <v>2016</v>
      </c>
    </row>
    <row r="244" s="2" customFormat="1" ht="16.5" customHeight="1">
      <c r="A244" s="38"/>
      <c r="B244" s="171"/>
      <c r="C244" s="217" t="s">
        <v>828</v>
      </c>
      <c r="D244" s="217" t="s">
        <v>273</v>
      </c>
      <c r="E244" s="218" t="s">
        <v>2017</v>
      </c>
      <c r="F244" s="219" t="s">
        <v>2018</v>
      </c>
      <c r="G244" s="220" t="s">
        <v>155</v>
      </c>
      <c r="H244" s="221">
        <v>1</v>
      </c>
      <c r="I244" s="222"/>
      <c r="J244" s="223">
        <f>ROUND(I244*H244,2)</f>
        <v>0</v>
      </c>
      <c r="K244" s="219" t="s">
        <v>156</v>
      </c>
      <c r="L244" s="224"/>
      <c r="M244" s="225" t="s">
        <v>1</v>
      </c>
      <c r="N244" s="226" t="s">
        <v>41</v>
      </c>
      <c r="O244" s="77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3" t="s">
        <v>382</v>
      </c>
      <c r="AT244" s="183" t="s">
        <v>273</v>
      </c>
      <c r="AU244" s="183" t="s">
        <v>86</v>
      </c>
      <c r="AY244" s="19" t="s">
        <v>149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9" t="s">
        <v>84</v>
      </c>
      <c r="BK244" s="184">
        <f>ROUND(I244*H244,2)</f>
        <v>0</v>
      </c>
      <c r="BL244" s="19" t="s">
        <v>280</v>
      </c>
      <c r="BM244" s="183" t="s">
        <v>2019</v>
      </c>
    </row>
    <row r="245" s="2" customFormat="1" ht="16.5" customHeight="1">
      <c r="A245" s="38"/>
      <c r="B245" s="171"/>
      <c r="C245" s="217" t="s">
        <v>834</v>
      </c>
      <c r="D245" s="217" t="s">
        <v>273</v>
      </c>
      <c r="E245" s="218" t="s">
        <v>2020</v>
      </c>
      <c r="F245" s="219" t="s">
        <v>2021</v>
      </c>
      <c r="G245" s="220" t="s">
        <v>155</v>
      </c>
      <c r="H245" s="221">
        <v>19</v>
      </c>
      <c r="I245" s="222"/>
      <c r="J245" s="223">
        <f>ROUND(I245*H245,2)</f>
        <v>0</v>
      </c>
      <c r="K245" s="219" t="s">
        <v>156</v>
      </c>
      <c r="L245" s="224"/>
      <c r="M245" s="225" t="s">
        <v>1</v>
      </c>
      <c r="N245" s="226" t="s">
        <v>41</v>
      </c>
      <c r="O245" s="77"/>
      <c r="P245" s="181">
        <f>O245*H245</f>
        <v>0</v>
      </c>
      <c r="Q245" s="181">
        <v>0.00040000000000000002</v>
      </c>
      <c r="R245" s="181">
        <f>Q245*H245</f>
        <v>0.0076</v>
      </c>
      <c r="S245" s="181">
        <v>0</v>
      </c>
      <c r="T245" s="18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3" t="s">
        <v>2006</v>
      </c>
      <c r="AT245" s="183" t="s">
        <v>273</v>
      </c>
      <c r="AU245" s="183" t="s">
        <v>86</v>
      </c>
      <c r="AY245" s="19" t="s">
        <v>149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9" t="s">
        <v>84</v>
      </c>
      <c r="BK245" s="184">
        <f>ROUND(I245*H245,2)</f>
        <v>0</v>
      </c>
      <c r="BL245" s="19" t="s">
        <v>2006</v>
      </c>
      <c r="BM245" s="183" t="s">
        <v>2022</v>
      </c>
    </row>
    <row r="246" s="2" customFormat="1" ht="24.15" customHeight="1">
      <c r="A246" s="38"/>
      <c r="B246" s="171"/>
      <c r="C246" s="217" t="s">
        <v>840</v>
      </c>
      <c r="D246" s="217" t="s">
        <v>273</v>
      </c>
      <c r="E246" s="218" t="s">
        <v>2023</v>
      </c>
      <c r="F246" s="219" t="s">
        <v>2024</v>
      </c>
      <c r="G246" s="220" t="s">
        <v>155</v>
      </c>
      <c r="H246" s="221">
        <v>9</v>
      </c>
      <c r="I246" s="222"/>
      <c r="J246" s="223">
        <f>ROUND(I246*H246,2)</f>
        <v>0</v>
      </c>
      <c r="K246" s="219" t="s">
        <v>156</v>
      </c>
      <c r="L246" s="224"/>
      <c r="M246" s="225" t="s">
        <v>1</v>
      </c>
      <c r="N246" s="226" t="s">
        <v>41</v>
      </c>
      <c r="O246" s="77"/>
      <c r="P246" s="181">
        <f>O246*H246</f>
        <v>0</v>
      </c>
      <c r="Q246" s="181">
        <v>0.00046999999999999999</v>
      </c>
      <c r="R246" s="181">
        <f>Q246*H246</f>
        <v>0.0042300000000000003</v>
      </c>
      <c r="S246" s="181">
        <v>0</v>
      </c>
      <c r="T246" s="18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3" t="s">
        <v>2006</v>
      </c>
      <c r="AT246" s="183" t="s">
        <v>273</v>
      </c>
      <c r="AU246" s="183" t="s">
        <v>86</v>
      </c>
      <c r="AY246" s="19" t="s">
        <v>149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9" t="s">
        <v>84</v>
      </c>
      <c r="BK246" s="184">
        <f>ROUND(I246*H246,2)</f>
        <v>0</v>
      </c>
      <c r="BL246" s="19" t="s">
        <v>2006</v>
      </c>
      <c r="BM246" s="183" t="s">
        <v>2025</v>
      </c>
    </row>
    <row r="247" s="2" customFormat="1" ht="24.15" customHeight="1">
      <c r="A247" s="38"/>
      <c r="B247" s="171"/>
      <c r="C247" s="217" t="s">
        <v>846</v>
      </c>
      <c r="D247" s="217" t="s">
        <v>273</v>
      </c>
      <c r="E247" s="218" t="s">
        <v>2026</v>
      </c>
      <c r="F247" s="219" t="s">
        <v>2027</v>
      </c>
      <c r="G247" s="220" t="s">
        <v>155</v>
      </c>
      <c r="H247" s="221">
        <v>3</v>
      </c>
      <c r="I247" s="222"/>
      <c r="J247" s="223">
        <f>ROUND(I247*H247,2)</f>
        <v>0</v>
      </c>
      <c r="K247" s="219" t="s">
        <v>156</v>
      </c>
      <c r="L247" s="224"/>
      <c r="M247" s="225" t="s">
        <v>1</v>
      </c>
      <c r="N247" s="226" t="s">
        <v>41</v>
      </c>
      <c r="O247" s="77"/>
      <c r="P247" s="181">
        <f>O247*H247</f>
        <v>0</v>
      </c>
      <c r="Q247" s="181">
        <v>0.00046999999999999999</v>
      </c>
      <c r="R247" s="181">
        <f>Q247*H247</f>
        <v>0.00141</v>
      </c>
      <c r="S247" s="181">
        <v>0</v>
      </c>
      <c r="T247" s="18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83" t="s">
        <v>2006</v>
      </c>
      <c r="AT247" s="183" t="s">
        <v>273</v>
      </c>
      <c r="AU247" s="183" t="s">
        <v>86</v>
      </c>
      <c r="AY247" s="19" t="s">
        <v>149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9" t="s">
        <v>84</v>
      </c>
      <c r="BK247" s="184">
        <f>ROUND(I247*H247,2)</f>
        <v>0</v>
      </c>
      <c r="BL247" s="19" t="s">
        <v>2006</v>
      </c>
      <c r="BM247" s="183" t="s">
        <v>2028</v>
      </c>
    </row>
    <row r="248" s="2" customFormat="1" ht="16.5" customHeight="1">
      <c r="A248" s="38"/>
      <c r="B248" s="171"/>
      <c r="C248" s="217" t="s">
        <v>857</v>
      </c>
      <c r="D248" s="217" t="s">
        <v>273</v>
      </c>
      <c r="E248" s="218" t="s">
        <v>2029</v>
      </c>
      <c r="F248" s="219" t="s">
        <v>2030</v>
      </c>
      <c r="G248" s="220" t="s">
        <v>155</v>
      </c>
      <c r="H248" s="221">
        <v>3</v>
      </c>
      <c r="I248" s="222"/>
      <c r="J248" s="223">
        <f>ROUND(I248*H248,2)</f>
        <v>0</v>
      </c>
      <c r="K248" s="219" t="s">
        <v>156</v>
      </c>
      <c r="L248" s="224"/>
      <c r="M248" s="225" t="s">
        <v>1</v>
      </c>
      <c r="N248" s="226" t="s">
        <v>41</v>
      </c>
      <c r="O248" s="77"/>
      <c r="P248" s="181">
        <f>O248*H248</f>
        <v>0</v>
      </c>
      <c r="Q248" s="181">
        <v>0.00046999999999999999</v>
      </c>
      <c r="R248" s="181">
        <f>Q248*H248</f>
        <v>0.00141</v>
      </c>
      <c r="S248" s="181">
        <v>0</v>
      </c>
      <c r="T248" s="18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3" t="s">
        <v>2006</v>
      </c>
      <c r="AT248" s="183" t="s">
        <v>273</v>
      </c>
      <c r="AU248" s="183" t="s">
        <v>86</v>
      </c>
      <c r="AY248" s="19" t="s">
        <v>149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9" t="s">
        <v>84</v>
      </c>
      <c r="BK248" s="184">
        <f>ROUND(I248*H248,2)</f>
        <v>0</v>
      </c>
      <c r="BL248" s="19" t="s">
        <v>2006</v>
      </c>
      <c r="BM248" s="183" t="s">
        <v>2031</v>
      </c>
    </row>
    <row r="249" s="2" customFormat="1" ht="16.5" customHeight="1">
      <c r="A249" s="38"/>
      <c r="B249" s="171"/>
      <c r="C249" s="217" t="s">
        <v>862</v>
      </c>
      <c r="D249" s="217" t="s">
        <v>273</v>
      </c>
      <c r="E249" s="218" t="s">
        <v>2032</v>
      </c>
      <c r="F249" s="219" t="s">
        <v>2033</v>
      </c>
      <c r="G249" s="220" t="s">
        <v>155</v>
      </c>
      <c r="H249" s="221">
        <v>1</v>
      </c>
      <c r="I249" s="222"/>
      <c r="J249" s="223">
        <f>ROUND(I249*H249,2)</f>
        <v>0</v>
      </c>
      <c r="K249" s="219" t="s">
        <v>836</v>
      </c>
      <c r="L249" s="224"/>
      <c r="M249" s="225" t="s">
        <v>1</v>
      </c>
      <c r="N249" s="226" t="s">
        <v>41</v>
      </c>
      <c r="O249" s="77"/>
      <c r="P249" s="181">
        <f>O249*H249</f>
        <v>0</v>
      </c>
      <c r="Q249" s="181">
        <v>0.00046999999999999999</v>
      </c>
      <c r="R249" s="181">
        <f>Q249*H249</f>
        <v>0.00046999999999999999</v>
      </c>
      <c r="S249" s="181">
        <v>0</v>
      </c>
      <c r="T249" s="18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3" t="s">
        <v>2006</v>
      </c>
      <c r="AT249" s="183" t="s">
        <v>273</v>
      </c>
      <c r="AU249" s="183" t="s">
        <v>86</v>
      </c>
      <c r="AY249" s="19" t="s">
        <v>149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9" t="s">
        <v>84</v>
      </c>
      <c r="BK249" s="184">
        <f>ROUND(I249*H249,2)</f>
        <v>0</v>
      </c>
      <c r="BL249" s="19" t="s">
        <v>2006</v>
      </c>
      <c r="BM249" s="183" t="s">
        <v>2034</v>
      </c>
    </row>
    <row r="250" s="2" customFormat="1" ht="16.5" customHeight="1">
      <c r="A250" s="38"/>
      <c r="B250" s="171"/>
      <c r="C250" s="172" t="s">
        <v>868</v>
      </c>
      <c r="D250" s="172" t="s">
        <v>152</v>
      </c>
      <c r="E250" s="173" t="s">
        <v>2035</v>
      </c>
      <c r="F250" s="174" t="s">
        <v>2036</v>
      </c>
      <c r="G250" s="175" t="s">
        <v>1746</v>
      </c>
      <c r="H250" s="176">
        <v>1</v>
      </c>
      <c r="I250" s="177"/>
      <c r="J250" s="178">
        <f>ROUND(I250*H250,2)</f>
        <v>0</v>
      </c>
      <c r="K250" s="174" t="s">
        <v>156</v>
      </c>
      <c r="L250" s="39"/>
      <c r="M250" s="179" t="s">
        <v>1</v>
      </c>
      <c r="N250" s="180" t="s">
        <v>41</v>
      </c>
      <c r="O250" s="77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3" t="s">
        <v>2006</v>
      </c>
      <c r="AT250" s="183" t="s">
        <v>152</v>
      </c>
      <c r="AU250" s="183" t="s">
        <v>86</v>
      </c>
      <c r="AY250" s="19" t="s">
        <v>149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9" t="s">
        <v>84</v>
      </c>
      <c r="BK250" s="184">
        <f>ROUND(I250*H250,2)</f>
        <v>0</v>
      </c>
      <c r="BL250" s="19" t="s">
        <v>2006</v>
      </c>
      <c r="BM250" s="183" t="s">
        <v>2037</v>
      </c>
    </row>
    <row r="251" s="2" customFormat="1" ht="16.5" customHeight="1">
      <c r="A251" s="38"/>
      <c r="B251" s="171"/>
      <c r="C251" s="217" t="s">
        <v>873</v>
      </c>
      <c r="D251" s="217" t="s">
        <v>273</v>
      </c>
      <c r="E251" s="218" t="s">
        <v>2017</v>
      </c>
      <c r="F251" s="219" t="s">
        <v>2018</v>
      </c>
      <c r="G251" s="220" t="s">
        <v>155</v>
      </c>
      <c r="H251" s="221">
        <v>1</v>
      </c>
      <c r="I251" s="222"/>
      <c r="J251" s="223">
        <f>ROUND(I251*H251,2)</f>
        <v>0</v>
      </c>
      <c r="K251" s="219" t="s">
        <v>156</v>
      </c>
      <c r="L251" s="224"/>
      <c r="M251" s="225" t="s">
        <v>1</v>
      </c>
      <c r="N251" s="226" t="s">
        <v>41</v>
      </c>
      <c r="O251" s="77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3" t="s">
        <v>2006</v>
      </c>
      <c r="AT251" s="183" t="s">
        <v>273</v>
      </c>
      <c r="AU251" s="183" t="s">
        <v>86</v>
      </c>
      <c r="AY251" s="19" t="s">
        <v>149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9" t="s">
        <v>84</v>
      </c>
      <c r="BK251" s="184">
        <f>ROUND(I251*H251,2)</f>
        <v>0</v>
      </c>
      <c r="BL251" s="19" t="s">
        <v>2006</v>
      </c>
      <c r="BM251" s="183" t="s">
        <v>2038</v>
      </c>
    </row>
    <row r="252" s="2" customFormat="1" ht="16.5" customHeight="1">
      <c r="A252" s="38"/>
      <c r="B252" s="171"/>
      <c r="C252" s="217" t="s">
        <v>877</v>
      </c>
      <c r="D252" s="217" t="s">
        <v>273</v>
      </c>
      <c r="E252" s="218" t="s">
        <v>2020</v>
      </c>
      <c r="F252" s="219" t="s">
        <v>2021</v>
      </c>
      <c r="G252" s="220" t="s">
        <v>155</v>
      </c>
      <c r="H252" s="221">
        <v>3</v>
      </c>
      <c r="I252" s="222"/>
      <c r="J252" s="223">
        <f>ROUND(I252*H252,2)</f>
        <v>0</v>
      </c>
      <c r="K252" s="219" t="s">
        <v>156</v>
      </c>
      <c r="L252" s="224"/>
      <c r="M252" s="225" t="s">
        <v>1</v>
      </c>
      <c r="N252" s="226" t="s">
        <v>41</v>
      </c>
      <c r="O252" s="77"/>
      <c r="P252" s="181">
        <f>O252*H252</f>
        <v>0</v>
      </c>
      <c r="Q252" s="181">
        <v>0.00040000000000000002</v>
      </c>
      <c r="R252" s="181">
        <f>Q252*H252</f>
        <v>0.0012000000000000001</v>
      </c>
      <c r="S252" s="181">
        <v>0</v>
      </c>
      <c r="T252" s="18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3" t="s">
        <v>2006</v>
      </c>
      <c r="AT252" s="183" t="s">
        <v>273</v>
      </c>
      <c r="AU252" s="183" t="s">
        <v>86</v>
      </c>
      <c r="AY252" s="19" t="s">
        <v>149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9" t="s">
        <v>84</v>
      </c>
      <c r="BK252" s="184">
        <f>ROUND(I252*H252,2)</f>
        <v>0</v>
      </c>
      <c r="BL252" s="19" t="s">
        <v>2006</v>
      </c>
      <c r="BM252" s="183" t="s">
        <v>2039</v>
      </c>
    </row>
    <row r="253" s="2" customFormat="1" ht="16.5" customHeight="1">
      <c r="A253" s="38"/>
      <c r="B253" s="171"/>
      <c r="C253" s="217" t="s">
        <v>882</v>
      </c>
      <c r="D253" s="217" t="s">
        <v>273</v>
      </c>
      <c r="E253" s="218" t="s">
        <v>2040</v>
      </c>
      <c r="F253" s="219" t="s">
        <v>2041</v>
      </c>
      <c r="G253" s="220" t="s">
        <v>155</v>
      </c>
      <c r="H253" s="221">
        <v>1</v>
      </c>
      <c r="I253" s="222"/>
      <c r="J253" s="223">
        <f>ROUND(I253*H253,2)</f>
        <v>0</v>
      </c>
      <c r="K253" s="219" t="s">
        <v>156</v>
      </c>
      <c r="L253" s="224"/>
      <c r="M253" s="225" t="s">
        <v>1</v>
      </c>
      <c r="N253" s="226" t="s">
        <v>41</v>
      </c>
      <c r="O253" s="77"/>
      <c r="P253" s="181">
        <f>O253*H253</f>
        <v>0</v>
      </c>
      <c r="Q253" s="181">
        <v>0.00040000000000000002</v>
      </c>
      <c r="R253" s="181">
        <f>Q253*H253</f>
        <v>0.00040000000000000002</v>
      </c>
      <c r="S253" s="181">
        <v>0</v>
      </c>
      <c r="T253" s="18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3" t="s">
        <v>2006</v>
      </c>
      <c r="AT253" s="183" t="s">
        <v>273</v>
      </c>
      <c r="AU253" s="183" t="s">
        <v>86</v>
      </c>
      <c r="AY253" s="19" t="s">
        <v>149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9" t="s">
        <v>84</v>
      </c>
      <c r="BK253" s="184">
        <f>ROUND(I253*H253,2)</f>
        <v>0</v>
      </c>
      <c r="BL253" s="19" t="s">
        <v>2006</v>
      </c>
      <c r="BM253" s="183" t="s">
        <v>2042</v>
      </c>
    </row>
    <row r="254" s="2" customFormat="1" ht="24.15" customHeight="1">
      <c r="A254" s="38"/>
      <c r="B254" s="171"/>
      <c r="C254" s="217" t="s">
        <v>888</v>
      </c>
      <c r="D254" s="217" t="s">
        <v>273</v>
      </c>
      <c r="E254" s="218" t="s">
        <v>2023</v>
      </c>
      <c r="F254" s="219" t="s">
        <v>2024</v>
      </c>
      <c r="G254" s="220" t="s">
        <v>155</v>
      </c>
      <c r="H254" s="221">
        <v>4</v>
      </c>
      <c r="I254" s="222"/>
      <c r="J254" s="223">
        <f>ROUND(I254*H254,2)</f>
        <v>0</v>
      </c>
      <c r="K254" s="219" t="s">
        <v>156</v>
      </c>
      <c r="L254" s="224"/>
      <c r="M254" s="225" t="s">
        <v>1</v>
      </c>
      <c r="N254" s="226" t="s">
        <v>41</v>
      </c>
      <c r="O254" s="77"/>
      <c r="P254" s="181">
        <f>O254*H254</f>
        <v>0</v>
      </c>
      <c r="Q254" s="181">
        <v>0.00046999999999999999</v>
      </c>
      <c r="R254" s="181">
        <f>Q254*H254</f>
        <v>0.0018799999999999999</v>
      </c>
      <c r="S254" s="181">
        <v>0</v>
      </c>
      <c r="T254" s="18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3" t="s">
        <v>2006</v>
      </c>
      <c r="AT254" s="183" t="s">
        <v>273</v>
      </c>
      <c r="AU254" s="183" t="s">
        <v>86</v>
      </c>
      <c r="AY254" s="19" t="s">
        <v>149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9" t="s">
        <v>84</v>
      </c>
      <c r="BK254" s="184">
        <f>ROUND(I254*H254,2)</f>
        <v>0</v>
      </c>
      <c r="BL254" s="19" t="s">
        <v>2006</v>
      </c>
      <c r="BM254" s="183" t="s">
        <v>2043</v>
      </c>
    </row>
    <row r="255" s="2" customFormat="1" ht="24.15" customHeight="1">
      <c r="A255" s="38"/>
      <c r="B255" s="171"/>
      <c r="C255" s="217" t="s">
        <v>894</v>
      </c>
      <c r="D255" s="217" t="s">
        <v>273</v>
      </c>
      <c r="E255" s="218" t="s">
        <v>2026</v>
      </c>
      <c r="F255" s="219" t="s">
        <v>2027</v>
      </c>
      <c r="G255" s="220" t="s">
        <v>155</v>
      </c>
      <c r="H255" s="221">
        <v>6</v>
      </c>
      <c r="I255" s="222"/>
      <c r="J255" s="223">
        <f>ROUND(I255*H255,2)</f>
        <v>0</v>
      </c>
      <c r="K255" s="219" t="s">
        <v>156</v>
      </c>
      <c r="L255" s="224"/>
      <c r="M255" s="225" t="s">
        <v>1</v>
      </c>
      <c r="N255" s="226" t="s">
        <v>41</v>
      </c>
      <c r="O255" s="77"/>
      <c r="P255" s="181">
        <f>O255*H255</f>
        <v>0</v>
      </c>
      <c r="Q255" s="181">
        <v>0.00046999999999999999</v>
      </c>
      <c r="R255" s="181">
        <f>Q255*H255</f>
        <v>0.00282</v>
      </c>
      <c r="S255" s="181">
        <v>0</v>
      </c>
      <c r="T255" s="18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3" t="s">
        <v>2006</v>
      </c>
      <c r="AT255" s="183" t="s">
        <v>273</v>
      </c>
      <c r="AU255" s="183" t="s">
        <v>86</v>
      </c>
      <c r="AY255" s="19" t="s">
        <v>149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9" t="s">
        <v>84</v>
      </c>
      <c r="BK255" s="184">
        <f>ROUND(I255*H255,2)</f>
        <v>0</v>
      </c>
      <c r="BL255" s="19" t="s">
        <v>2006</v>
      </c>
      <c r="BM255" s="183" t="s">
        <v>2044</v>
      </c>
    </row>
    <row r="256" s="2" customFormat="1" ht="16.5" customHeight="1">
      <c r="A256" s="38"/>
      <c r="B256" s="171"/>
      <c r="C256" s="217" t="s">
        <v>898</v>
      </c>
      <c r="D256" s="217" t="s">
        <v>273</v>
      </c>
      <c r="E256" s="218" t="s">
        <v>2029</v>
      </c>
      <c r="F256" s="219" t="s">
        <v>2030</v>
      </c>
      <c r="G256" s="220" t="s">
        <v>155</v>
      </c>
      <c r="H256" s="221">
        <v>1</v>
      </c>
      <c r="I256" s="222"/>
      <c r="J256" s="223">
        <f>ROUND(I256*H256,2)</f>
        <v>0</v>
      </c>
      <c r="K256" s="219" t="s">
        <v>156</v>
      </c>
      <c r="L256" s="224"/>
      <c r="M256" s="225" t="s">
        <v>1</v>
      </c>
      <c r="N256" s="226" t="s">
        <v>41</v>
      </c>
      <c r="O256" s="77"/>
      <c r="P256" s="181">
        <f>O256*H256</f>
        <v>0</v>
      </c>
      <c r="Q256" s="181">
        <v>0.00046999999999999999</v>
      </c>
      <c r="R256" s="181">
        <f>Q256*H256</f>
        <v>0.00046999999999999999</v>
      </c>
      <c r="S256" s="181">
        <v>0</v>
      </c>
      <c r="T256" s="18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3" t="s">
        <v>2006</v>
      </c>
      <c r="AT256" s="183" t="s">
        <v>273</v>
      </c>
      <c r="AU256" s="183" t="s">
        <v>86</v>
      </c>
      <c r="AY256" s="19" t="s">
        <v>149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9" t="s">
        <v>84</v>
      </c>
      <c r="BK256" s="184">
        <f>ROUND(I256*H256,2)</f>
        <v>0</v>
      </c>
      <c r="BL256" s="19" t="s">
        <v>2006</v>
      </c>
      <c r="BM256" s="183" t="s">
        <v>2045</v>
      </c>
    </row>
    <row r="257" s="2" customFormat="1" ht="16.5" customHeight="1">
      <c r="A257" s="38"/>
      <c r="B257" s="171"/>
      <c r="C257" s="217" t="s">
        <v>902</v>
      </c>
      <c r="D257" s="217" t="s">
        <v>273</v>
      </c>
      <c r="E257" s="218" t="s">
        <v>2032</v>
      </c>
      <c r="F257" s="219" t="s">
        <v>2033</v>
      </c>
      <c r="G257" s="220" t="s">
        <v>155</v>
      </c>
      <c r="H257" s="221">
        <v>1</v>
      </c>
      <c r="I257" s="222"/>
      <c r="J257" s="223">
        <f>ROUND(I257*H257,2)</f>
        <v>0</v>
      </c>
      <c r="K257" s="219" t="s">
        <v>836</v>
      </c>
      <c r="L257" s="224"/>
      <c r="M257" s="225" t="s">
        <v>1</v>
      </c>
      <c r="N257" s="226" t="s">
        <v>41</v>
      </c>
      <c r="O257" s="77"/>
      <c r="P257" s="181">
        <f>O257*H257</f>
        <v>0</v>
      </c>
      <c r="Q257" s="181">
        <v>0.00046999999999999999</v>
      </c>
      <c r="R257" s="181">
        <f>Q257*H257</f>
        <v>0.00046999999999999999</v>
      </c>
      <c r="S257" s="181">
        <v>0</v>
      </c>
      <c r="T257" s="18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3" t="s">
        <v>2006</v>
      </c>
      <c r="AT257" s="183" t="s">
        <v>273</v>
      </c>
      <c r="AU257" s="183" t="s">
        <v>86</v>
      </c>
      <c r="AY257" s="19" t="s">
        <v>149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9" t="s">
        <v>84</v>
      </c>
      <c r="BK257" s="184">
        <f>ROUND(I257*H257,2)</f>
        <v>0</v>
      </c>
      <c r="BL257" s="19" t="s">
        <v>2006</v>
      </c>
      <c r="BM257" s="183" t="s">
        <v>2046</v>
      </c>
    </row>
    <row r="258" s="12" customFormat="1" ht="22.8" customHeight="1">
      <c r="A258" s="12"/>
      <c r="B258" s="158"/>
      <c r="C258" s="12"/>
      <c r="D258" s="159" t="s">
        <v>75</v>
      </c>
      <c r="E258" s="169" t="s">
        <v>2047</v>
      </c>
      <c r="F258" s="169" t="s">
        <v>2048</v>
      </c>
      <c r="G258" s="12"/>
      <c r="H258" s="12"/>
      <c r="I258" s="161"/>
      <c r="J258" s="170">
        <f>BK258</f>
        <v>0</v>
      </c>
      <c r="K258" s="12"/>
      <c r="L258" s="158"/>
      <c r="M258" s="163"/>
      <c r="N258" s="164"/>
      <c r="O258" s="164"/>
      <c r="P258" s="165">
        <f>SUM(P259:P277)</f>
        <v>0</v>
      </c>
      <c r="Q258" s="164"/>
      <c r="R258" s="165">
        <f>SUM(R259:R277)</f>
        <v>0.00066</v>
      </c>
      <c r="S258" s="164"/>
      <c r="T258" s="166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9" t="s">
        <v>84</v>
      </c>
      <c r="AT258" s="167" t="s">
        <v>75</v>
      </c>
      <c r="AU258" s="167" t="s">
        <v>84</v>
      </c>
      <c r="AY258" s="159" t="s">
        <v>149</v>
      </c>
      <c r="BK258" s="168">
        <f>SUM(BK259:BK277)</f>
        <v>0</v>
      </c>
    </row>
    <row r="259" s="2" customFormat="1" ht="16.5" customHeight="1">
      <c r="A259" s="38"/>
      <c r="B259" s="171"/>
      <c r="C259" s="172" t="s">
        <v>909</v>
      </c>
      <c r="D259" s="172" t="s">
        <v>152</v>
      </c>
      <c r="E259" s="173" t="s">
        <v>2049</v>
      </c>
      <c r="F259" s="174" t="s">
        <v>2050</v>
      </c>
      <c r="G259" s="175" t="s">
        <v>155</v>
      </c>
      <c r="H259" s="176">
        <v>1</v>
      </c>
      <c r="I259" s="177"/>
      <c r="J259" s="178">
        <f>ROUND(I259*H259,2)</f>
        <v>0</v>
      </c>
      <c r="K259" s="174" t="s">
        <v>156</v>
      </c>
      <c r="L259" s="39"/>
      <c r="M259" s="179" t="s">
        <v>1</v>
      </c>
      <c r="N259" s="180" t="s">
        <v>41</v>
      </c>
      <c r="O259" s="77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3" t="s">
        <v>157</v>
      </c>
      <c r="AT259" s="183" t="s">
        <v>152</v>
      </c>
      <c r="AU259" s="183" t="s">
        <v>86</v>
      </c>
      <c r="AY259" s="19" t="s">
        <v>149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9" t="s">
        <v>84</v>
      </c>
      <c r="BK259" s="184">
        <f>ROUND(I259*H259,2)</f>
        <v>0</v>
      </c>
      <c r="BL259" s="19" t="s">
        <v>157</v>
      </c>
      <c r="BM259" s="183" t="s">
        <v>2051</v>
      </c>
    </row>
    <row r="260" s="2" customFormat="1" ht="33.75" customHeight="1">
      <c r="A260" s="38"/>
      <c r="B260" s="171"/>
      <c r="C260" s="217" t="s">
        <v>914</v>
      </c>
      <c r="D260" s="217" t="s">
        <v>273</v>
      </c>
      <c r="E260" s="218" t="s">
        <v>2052</v>
      </c>
      <c r="F260" s="219" t="s">
        <v>2053</v>
      </c>
      <c r="G260" s="220" t="s">
        <v>155</v>
      </c>
      <c r="H260" s="221">
        <v>1</v>
      </c>
      <c r="I260" s="222"/>
      <c r="J260" s="223">
        <f>ROUND(I260*H260,2)</f>
        <v>0</v>
      </c>
      <c r="K260" s="219" t="s">
        <v>836</v>
      </c>
      <c r="L260" s="224"/>
      <c r="M260" s="225" t="s">
        <v>1</v>
      </c>
      <c r="N260" s="226" t="s">
        <v>41</v>
      </c>
      <c r="O260" s="77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3" t="s">
        <v>216</v>
      </c>
      <c r="AT260" s="183" t="s">
        <v>273</v>
      </c>
      <c r="AU260" s="183" t="s">
        <v>86</v>
      </c>
      <c r="AY260" s="19" t="s">
        <v>149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9" t="s">
        <v>84</v>
      </c>
      <c r="BK260" s="184">
        <f>ROUND(I260*H260,2)</f>
        <v>0</v>
      </c>
      <c r="BL260" s="19" t="s">
        <v>157</v>
      </c>
      <c r="BM260" s="183" t="s">
        <v>2054</v>
      </c>
    </row>
    <row r="261" s="2" customFormat="1" ht="24.15" customHeight="1">
      <c r="A261" s="38"/>
      <c r="B261" s="171"/>
      <c r="C261" s="217" t="s">
        <v>920</v>
      </c>
      <c r="D261" s="217" t="s">
        <v>273</v>
      </c>
      <c r="E261" s="218" t="s">
        <v>2055</v>
      </c>
      <c r="F261" s="219" t="s">
        <v>2056</v>
      </c>
      <c r="G261" s="220" t="s">
        <v>155</v>
      </c>
      <c r="H261" s="221">
        <v>1</v>
      </c>
      <c r="I261" s="222"/>
      <c r="J261" s="223">
        <f>ROUND(I261*H261,2)</f>
        <v>0</v>
      </c>
      <c r="K261" s="219" t="s">
        <v>836</v>
      </c>
      <c r="L261" s="224"/>
      <c r="M261" s="225" t="s">
        <v>1</v>
      </c>
      <c r="N261" s="226" t="s">
        <v>41</v>
      </c>
      <c r="O261" s="77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3" t="s">
        <v>216</v>
      </c>
      <c r="AT261" s="183" t="s">
        <v>273</v>
      </c>
      <c r="AU261" s="183" t="s">
        <v>86</v>
      </c>
      <c r="AY261" s="19" t="s">
        <v>149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9" t="s">
        <v>84</v>
      </c>
      <c r="BK261" s="184">
        <f>ROUND(I261*H261,2)</f>
        <v>0</v>
      </c>
      <c r="BL261" s="19" t="s">
        <v>157</v>
      </c>
      <c r="BM261" s="183" t="s">
        <v>2057</v>
      </c>
    </row>
    <row r="262" s="2" customFormat="1" ht="24.15" customHeight="1">
      <c r="A262" s="38"/>
      <c r="B262" s="171"/>
      <c r="C262" s="172" t="s">
        <v>926</v>
      </c>
      <c r="D262" s="172" t="s">
        <v>152</v>
      </c>
      <c r="E262" s="173" t="s">
        <v>2058</v>
      </c>
      <c r="F262" s="174" t="s">
        <v>2059</v>
      </c>
      <c r="G262" s="175" t="s">
        <v>155</v>
      </c>
      <c r="H262" s="176">
        <v>3</v>
      </c>
      <c r="I262" s="177"/>
      <c r="J262" s="178">
        <f>ROUND(I262*H262,2)</f>
        <v>0</v>
      </c>
      <c r="K262" s="174" t="s">
        <v>156</v>
      </c>
      <c r="L262" s="39"/>
      <c r="M262" s="179" t="s">
        <v>1</v>
      </c>
      <c r="N262" s="180" t="s">
        <v>41</v>
      </c>
      <c r="O262" s="77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3" t="s">
        <v>280</v>
      </c>
      <c r="AT262" s="183" t="s">
        <v>152</v>
      </c>
      <c r="AU262" s="183" t="s">
        <v>86</v>
      </c>
      <c r="AY262" s="19" t="s">
        <v>149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84</v>
      </c>
      <c r="BK262" s="184">
        <f>ROUND(I262*H262,2)</f>
        <v>0</v>
      </c>
      <c r="BL262" s="19" t="s">
        <v>280</v>
      </c>
      <c r="BM262" s="183" t="s">
        <v>2060</v>
      </c>
    </row>
    <row r="263" s="2" customFormat="1" ht="33.75" customHeight="1">
      <c r="A263" s="38"/>
      <c r="B263" s="171"/>
      <c r="C263" s="217" t="s">
        <v>931</v>
      </c>
      <c r="D263" s="217" t="s">
        <v>273</v>
      </c>
      <c r="E263" s="218" t="s">
        <v>2061</v>
      </c>
      <c r="F263" s="219" t="s">
        <v>2062</v>
      </c>
      <c r="G263" s="220" t="s">
        <v>155</v>
      </c>
      <c r="H263" s="221">
        <v>1</v>
      </c>
      <c r="I263" s="222"/>
      <c r="J263" s="223">
        <f>ROUND(I263*H263,2)</f>
        <v>0</v>
      </c>
      <c r="K263" s="219" t="s">
        <v>836</v>
      </c>
      <c r="L263" s="224"/>
      <c r="M263" s="225" t="s">
        <v>1</v>
      </c>
      <c r="N263" s="226" t="s">
        <v>41</v>
      </c>
      <c r="O263" s="77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3" t="s">
        <v>216</v>
      </c>
      <c r="AT263" s="183" t="s">
        <v>273</v>
      </c>
      <c r="AU263" s="183" t="s">
        <v>86</v>
      </c>
      <c r="AY263" s="19" t="s">
        <v>149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9" t="s">
        <v>84</v>
      </c>
      <c r="BK263" s="184">
        <f>ROUND(I263*H263,2)</f>
        <v>0</v>
      </c>
      <c r="BL263" s="19" t="s">
        <v>157</v>
      </c>
      <c r="BM263" s="183" t="s">
        <v>2063</v>
      </c>
    </row>
    <row r="264" s="2" customFormat="1" ht="24.15" customHeight="1">
      <c r="A264" s="38"/>
      <c r="B264" s="171"/>
      <c r="C264" s="217" t="s">
        <v>937</v>
      </c>
      <c r="D264" s="217" t="s">
        <v>273</v>
      </c>
      <c r="E264" s="218" t="s">
        <v>2064</v>
      </c>
      <c r="F264" s="219" t="s">
        <v>2065</v>
      </c>
      <c r="G264" s="220" t="s">
        <v>155</v>
      </c>
      <c r="H264" s="221">
        <v>1</v>
      </c>
      <c r="I264" s="222"/>
      <c r="J264" s="223">
        <f>ROUND(I264*H264,2)</f>
        <v>0</v>
      </c>
      <c r="K264" s="219" t="s">
        <v>836</v>
      </c>
      <c r="L264" s="224"/>
      <c r="M264" s="225" t="s">
        <v>1</v>
      </c>
      <c r="N264" s="226" t="s">
        <v>41</v>
      </c>
      <c r="O264" s="77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3" t="s">
        <v>216</v>
      </c>
      <c r="AT264" s="183" t="s">
        <v>273</v>
      </c>
      <c r="AU264" s="183" t="s">
        <v>86</v>
      </c>
      <c r="AY264" s="19" t="s">
        <v>149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9" t="s">
        <v>84</v>
      </c>
      <c r="BK264" s="184">
        <f>ROUND(I264*H264,2)</f>
        <v>0</v>
      </c>
      <c r="BL264" s="19" t="s">
        <v>157</v>
      </c>
      <c r="BM264" s="183" t="s">
        <v>2066</v>
      </c>
    </row>
    <row r="265" s="2" customFormat="1" ht="16.5" customHeight="1">
      <c r="A265" s="38"/>
      <c r="B265" s="171"/>
      <c r="C265" s="172" t="s">
        <v>943</v>
      </c>
      <c r="D265" s="172" t="s">
        <v>152</v>
      </c>
      <c r="E265" s="173" t="s">
        <v>2067</v>
      </c>
      <c r="F265" s="174" t="s">
        <v>2068</v>
      </c>
      <c r="G265" s="175" t="s">
        <v>155</v>
      </c>
      <c r="H265" s="176">
        <v>1</v>
      </c>
      <c r="I265" s="177"/>
      <c r="J265" s="178">
        <f>ROUND(I265*H265,2)</f>
        <v>0</v>
      </c>
      <c r="K265" s="174" t="s">
        <v>156</v>
      </c>
      <c r="L265" s="39"/>
      <c r="M265" s="179" t="s">
        <v>1</v>
      </c>
      <c r="N265" s="180" t="s">
        <v>41</v>
      </c>
      <c r="O265" s="77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83" t="s">
        <v>280</v>
      </c>
      <c r="AT265" s="183" t="s">
        <v>152</v>
      </c>
      <c r="AU265" s="183" t="s">
        <v>86</v>
      </c>
      <c r="AY265" s="19" t="s">
        <v>149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9" t="s">
        <v>84</v>
      </c>
      <c r="BK265" s="184">
        <f>ROUND(I265*H265,2)</f>
        <v>0</v>
      </c>
      <c r="BL265" s="19" t="s">
        <v>280</v>
      </c>
      <c r="BM265" s="183" t="s">
        <v>2069</v>
      </c>
    </row>
    <row r="266" s="2" customFormat="1" ht="16.5" customHeight="1">
      <c r="A266" s="38"/>
      <c r="B266" s="171"/>
      <c r="C266" s="217" t="s">
        <v>949</v>
      </c>
      <c r="D266" s="217" t="s">
        <v>273</v>
      </c>
      <c r="E266" s="218" t="s">
        <v>2070</v>
      </c>
      <c r="F266" s="219" t="s">
        <v>2071</v>
      </c>
      <c r="G266" s="220" t="s">
        <v>155</v>
      </c>
      <c r="H266" s="221">
        <v>1</v>
      </c>
      <c r="I266" s="222"/>
      <c r="J266" s="223">
        <f>ROUND(I266*H266,2)</f>
        <v>0</v>
      </c>
      <c r="K266" s="219" t="s">
        <v>836</v>
      </c>
      <c r="L266" s="224"/>
      <c r="M266" s="225" t="s">
        <v>1</v>
      </c>
      <c r="N266" s="226" t="s">
        <v>41</v>
      </c>
      <c r="O266" s="77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3" t="s">
        <v>216</v>
      </c>
      <c r="AT266" s="183" t="s">
        <v>273</v>
      </c>
      <c r="AU266" s="183" t="s">
        <v>86</v>
      </c>
      <c r="AY266" s="19" t="s">
        <v>149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9" t="s">
        <v>84</v>
      </c>
      <c r="BK266" s="184">
        <f>ROUND(I266*H266,2)</f>
        <v>0</v>
      </c>
      <c r="BL266" s="19" t="s">
        <v>157</v>
      </c>
      <c r="BM266" s="183" t="s">
        <v>2072</v>
      </c>
    </row>
    <row r="267" s="2" customFormat="1" ht="16.5" customHeight="1">
      <c r="A267" s="38"/>
      <c r="B267" s="171"/>
      <c r="C267" s="172" t="s">
        <v>953</v>
      </c>
      <c r="D267" s="172" t="s">
        <v>152</v>
      </c>
      <c r="E267" s="173" t="s">
        <v>2073</v>
      </c>
      <c r="F267" s="174" t="s">
        <v>2074</v>
      </c>
      <c r="G267" s="175" t="s">
        <v>155</v>
      </c>
      <c r="H267" s="176">
        <v>1</v>
      </c>
      <c r="I267" s="177"/>
      <c r="J267" s="178">
        <f>ROUND(I267*H267,2)</f>
        <v>0</v>
      </c>
      <c r="K267" s="174" t="s">
        <v>156</v>
      </c>
      <c r="L267" s="39"/>
      <c r="M267" s="179" t="s">
        <v>1</v>
      </c>
      <c r="N267" s="180" t="s">
        <v>41</v>
      </c>
      <c r="O267" s="77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83" t="s">
        <v>280</v>
      </c>
      <c r="AT267" s="183" t="s">
        <v>152</v>
      </c>
      <c r="AU267" s="183" t="s">
        <v>86</v>
      </c>
      <c r="AY267" s="19" t="s">
        <v>149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9" t="s">
        <v>84</v>
      </c>
      <c r="BK267" s="184">
        <f>ROUND(I267*H267,2)</f>
        <v>0</v>
      </c>
      <c r="BL267" s="19" t="s">
        <v>280</v>
      </c>
      <c r="BM267" s="183" t="s">
        <v>2075</v>
      </c>
    </row>
    <row r="268" s="2" customFormat="1" ht="38.55" customHeight="1">
      <c r="A268" s="38"/>
      <c r="B268" s="171"/>
      <c r="C268" s="217" t="s">
        <v>957</v>
      </c>
      <c r="D268" s="217" t="s">
        <v>273</v>
      </c>
      <c r="E268" s="218" t="s">
        <v>2076</v>
      </c>
      <c r="F268" s="219" t="s">
        <v>2077</v>
      </c>
      <c r="G268" s="220" t="s">
        <v>155</v>
      </c>
      <c r="H268" s="221">
        <v>1</v>
      </c>
      <c r="I268" s="222"/>
      <c r="J268" s="223">
        <f>ROUND(I268*H268,2)</f>
        <v>0</v>
      </c>
      <c r="K268" s="219" t="s">
        <v>836</v>
      </c>
      <c r="L268" s="224"/>
      <c r="M268" s="225" t="s">
        <v>1</v>
      </c>
      <c r="N268" s="226" t="s">
        <v>41</v>
      </c>
      <c r="O268" s="77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3" t="s">
        <v>216</v>
      </c>
      <c r="AT268" s="183" t="s">
        <v>273</v>
      </c>
      <c r="AU268" s="183" t="s">
        <v>86</v>
      </c>
      <c r="AY268" s="19" t="s">
        <v>149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9" t="s">
        <v>84</v>
      </c>
      <c r="BK268" s="184">
        <f>ROUND(I268*H268,2)</f>
        <v>0</v>
      </c>
      <c r="BL268" s="19" t="s">
        <v>157</v>
      </c>
      <c r="BM268" s="183" t="s">
        <v>2078</v>
      </c>
    </row>
    <row r="269" s="2" customFormat="1" ht="16.5" customHeight="1">
      <c r="A269" s="38"/>
      <c r="B269" s="171"/>
      <c r="C269" s="172" t="s">
        <v>961</v>
      </c>
      <c r="D269" s="172" t="s">
        <v>152</v>
      </c>
      <c r="E269" s="173" t="s">
        <v>2079</v>
      </c>
      <c r="F269" s="174" t="s">
        <v>2080</v>
      </c>
      <c r="G269" s="175" t="s">
        <v>155</v>
      </c>
      <c r="H269" s="176">
        <v>1</v>
      </c>
      <c r="I269" s="177"/>
      <c r="J269" s="178">
        <f>ROUND(I269*H269,2)</f>
        <v>0</v>
      </c>
      <c r="K269" s="174" t="s">
        <v>156</v>
      </c>
      <c r="L269" s="39"/>
      <c r="M269" s="179" t="s">
        <v>1</v>
      </c>
      <c r="N269" s="180" t="s">
        <v>41</v>
      </c>
      <c r="O269" s="77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3" t="s">
        <v>280</v>
      </c>
      <c r="AT269" s="183" t="s">
        <v>152</v>
      </c>
      <c r="AU269" s="183" t="s">
        <v>86</v>
      </c>
      <c r="AY269" s="19" t="s">
        <v>149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9" t="s">
        <v>84</v>
      </c>
      <c r="BK269" s="184">
        <f>ROUND(I269*H269,2)</f>
        <v>0</v>
      </c>
      <c r="BL269" s="19" t="s">
        <v>280</v>
      </c>
      <c r="BM269" s="183" t="s">
        <v>2081</v>
      </c>
    </row>
    <row r="270" s="2" customFormat="1" ht="24.9" customHeight="1">
      <c r="A270" s="38"/>
      <c r="B270" s="171"/>
      <c r="C270" s="217" t="s">
        <v>965</v>
      </c>
      <c r="D270" s="217" t="s">
        <v>273</v>
      </c>
      <c r="E270" s="218" t="s">
        <v>2082</v>
      </c>
      <c r="F270" s="219" t="s">
        <v>2083</v>
      </c>
      <c r="G270" s="220" t="s">
        <v>155</v>
      </c>
      <c r="H270" s="221">
        <v>1</v>
      </c>
      <c r="I270" s="222"/>
      <c r="J270" s="223">
        <f>ROUND(I270*H270,2)</f>
        <v>0</v>
      </c>
      <c r="K270" s="219" t="s">
        <v>836</v>
      </c>
      <c r="L270" s="224"/>
      <c r="M270" s="225" t="s">
        <v>1</v>
      </c>
      <c r="N270" s="226" t="s">
        <v>41</v>
      </c>
      <c r="O270" s="77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3" t="s">
        <v>216</v>
      </c>
      <c r="AT270" s="183" t="s">
        <v>273</v>
      </c>
      <c r="AU270" s="183" t="s">
        <v>86</v>
      </c>
      <c r="AY270" s="19" t="s">
        <v>149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9" t="s">
        <v>84</v>
      </c>
      <c r="BK270" s="184">
        <f>ROUND(I270*H270,2)</f>
        <v>0</v>
      </c>
      <c r="BL270" s="19" t="s">
        <v>157</v>
      </c>
      <c r="BM270" s="183" t="s">
        <v>2084</v>
      </c>
    </row>
    <row r="271" s="2" customFormat="1" ht="16.5" customHeight="1">
      <c r="A271" s="38"/>
      <c r="B271" s="171"/>
      <c r="C271" s="172" t="s">
        <v>969</v>
      </c>
      <c r="D271" s="172" t="s">
        <v>152</v>
      </c>
      <c r="E271" s="173" t="s">
        <v>2085</v>
      </c>
      <c r="F271" s="174" t="s">
        <v>2086</v>
      </c>
      <c r="G271" s="175" t="s">
        <v>155</v>
      </c>
      <c r="H271" s="176">
        <v>1</v>
      </c>
      <c r="I271" s="177"/>
      <c r="J271" s="178">
        <f>ROUND(I271*H271,2)</f>
        <v>0</v>
      </c>
      <c r="K271" s="174" t="s">
        <v>156</v>
      </c>
      <c r="L271" s="39"/>
      <c r="M271" s="179" t="s">
        <v>1</v>
      </c>
      <c r="N271" s="180" t="s">
        <v>41</v>
      </c>
      <c r="O271" s="77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3" t="s">
        <v>280</v>
      </c>
      <c r="AT271" s="183" t="s">
        <v>152</v>
      </c>
      <c r="AU271" s="183" t="s">
        <v>86</v>
      </c>
      <c r="AY271" s="19" t="s">
        <v>149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9" t="s">
        <v>84</v>
      </c>
      <c r="BK271" s="184">
        <f>ROUND(I271*H271,2)</f>
        <v>0</v>
      </c>
      <c r="BL271" s="19" t="s">
        <v>280</v>
      </c>
      <c r="BM271" s="183" t="s">
        <v>2087</v>
      </c>
    </row>
    <row r="272" s="2" customFormat="1" ht="24.15" customHeight="1">
      <c r="A272" s="38"/>
      <c r="B272" s="171"/>
      <c r="C272" s="217" t="s">
        <v>973</v>
      </c>
      <c r="D272" s="217" t="s">
        <v>273</v>
      </c>
      <c r="E272" s="218" t="s">
        <v>2088</v>
      </c>
      <c r="F272" s="219" t="s">
        <v>2089</v>
      </c>
      <c r="G272" s="220" t="s">
        <v>155</v>
      </c>
      <c r="H272" s="221">
        <v>1</v>
      </c>
      <c r="I272" s="222"/>
      <c r="J272" s="223">
        <f>ROUND(I272*H272,2)</f>
        <v>0</v>
      </c>
      <c r="K272" s="219" t="s">
        <v>836</v>
      </c>
      <c r="L272" s="224"/>
      <c r="M272" s="225" t="s">
        <v>1</v>
      </c>
      <c r="N272" s="226" t="s">
        <v>41</v>
      </c>
      <c r="O272" s="77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216</v>
      </c>
      <c r="AT272" s="183" t="s">
        <v>273</v>
      </c>
      <c r="AU272" s="183" t="s">
        <v>86</v>
      </c>
      <c r="AY272" s="19" t="s">
        <v>149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157</v>
      </c>
      <c r="BM272" s="183" t="s">
        <v>2090</v>
      </c>
    </row>
    <row r="273" s="2" customFormat="1" ht="16.5" customHeight="1">
      <c r="A273" s="38"/>
      <c r="B273" s="171"/>
      <c r="C273" s="172" t="s">
        <v>977</v>
      </c>
      <c r="D273" s="172" t="s">
        <v>152</v>
      </c>
      <c r="E273" s="173" t="s">
        <v>2091</v>
      </c>
      <c r="F273" s="174" t="s">
        <v>2092</v>
      </c>
      <c r="G273" s="175" t="s">
        <v>155</v>
      </c>
      <c r="H273" s="176">
        <v>11</v>
      </c>
      <c r="I273" s="177"/>
      <c r="J273" s="178">
        <f>ROUND(I273*H273,2)</f>
        <v>0</v>
      </c>
      <c r="K273" s="174" t="s">
        <v>156</v>
      </c>
      <c r="L273" s="39"/>
      <c r="M273" s="179" t="s">
        <v>1</v>
      </c>
      <c r="N273" s="180" t="s">
        <v>41</v>
      </c>
      <c r="O273" s="77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83" t="s">
        <v>280</v>
      </c>
      <c r="AT273" s="183" t="s">
        <v>152</v>
      </c>
      <c r="AU273" s="183" t="s">
        <v>86</v>
      </c>
      <c r="AY273" s="19" t="s">
        <v>149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9" t="s">
        <v>84</v>
      </c>
      <c r="BK273" s="184">
        <f>ROUND(I273*H273,2)</f>
        <v>0</v>
      </c>
      <c r="BL273" s="19" t="s">
        <v>280</v>
      </c>
      <c r="BM273" s="183" t="s">
        <v>2093</v>
      </c>
    </row>
    <row r="274" s="2" customFormat="1" ht="16.5" customHeight="1">
      <c r="A274" s="38"/>
      <c r="B274" s="171"/>
      <c r="C274" s="217" t="s">
        <v>981</v>
      </c>
      <c r="D274" s="217" t="s">
        <v>273</v>
      </c>
      <c r="E274" s="218" t="s">
        <v>2094</v>
      </c>
      <c r="F274" s="219" t="s">
        <v>2095</v>
      </c>
      <c r="G274" s="220" t="s">
        <v>155</v>
      </c>
      <c r="H274" s="221">
        <v>11</v>
      </c>
      <c r="I274" s="222"/>
      <c r="J274" s="223">
        <f>ROUND(I274*H274,2)</f>
        <v>0</v>
      </c>
      <c r="K274" s="219" t="s">
        <v>156</v>
      </c>
      <c r="L274" s="224"/>
      <c r="M274" s="225" t="s">
        <v>1</v>
      </c>
      <c r="N274" s="226" t="s">
        <v>41</v>
      </c>
      <c r="O274" s="77"/>
      <c r="P274" s="181">
        <f>O274*H274</f>
        <v>0</v>
      </c>
      <c r="Q274" s="181">
        <v>6.0000000000000002E-05</v>
      </c>
      <c r="R274" s="181">
        <f>Q274*H274</f>
        <v>0.00066</v>
      </c>
      <c r="S274" s="181">
        <v>0</v>
      </c>
      <c r="T274" s="18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3" t="s">
        <v>382</v>
      </c>
      <c r="AT274" s="183" t="s">
        <v>273</v>
      </c>
      <c r="AU274" s="183" t="s">
        <v>86</v>
      </c>
      <c r="AY274" s="19" t="s">
        <v>149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9" t="s">
        <v>84</v>
      </c>
      <c r="BK274" s="184">
        <f>ROUND(I274*H274,2)</f>
        <v>0</v>
      </c>
      <c r="BL274" s="19" t="s">
        <v>280</v>
      </c>
      <c r="BM274" s="183" t="s">
        <v>2096</v>
      </c>
    </row>
    <row r="275" s="2" customFormat="1" ht="24.15" customHeight="1">
      <c r="A275" s="38"/>
      <c r="B275" s="171"/>
      <c r="C275" s="172" t="s">
        <v>985</v>
      </c>
      <c r="D275" s="172" t="s">
        <v>152</v>
      </c>
      <c r="E275" s="173" t="s">
        <v>2097</v>
      </c>
      <c r="F275" s="174" t="s">
        <v>2098</v>
      </c>
      <c r="G275" s="175" t="s">
        <v>155</v>
      </c>
      <c r="H275" s="176">
        <v>22</v>
      </c>
      <c r="I275" s="177"/>
      <c r="J275" s="178">
        <f>ROUND(I275*H275,2)</f>
        <v>0</v>
      </c>
      <c r="K275" s="174" t="s">
        <v>836</v>
      </c>
      <c r="L275" s="39"/>
      <c r="M275" s="179" t="s">
        <v>1</v>
      </c>
      <c r="N275" s="180" t="s">
        <v>41</v>
      </c>
      <c r="O275" s="77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3" t="s">
        <v>157</v>
      </c>
      <c r="AT275" s="183" t="s">
        <v>152</v>
      </c>
      <c r="AU275" s="183" t="s">
        <v>86</v>
      </c>
      <c r="AY275" s="19" t="s">
        <v>149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9" t="s">
        <v>84</v>
      </c>
      <c r="BK275" s="184">
        <f>ROUND(I275*H275,2)</f>
        <v>0</v>
      </c>
      <c r="BL275" s="19" t="s">
        <v>157</v>
      </c>
      <c r="BM275" s="183" t="s">
        <v>2099</v>
      </c>
    </row>
    <row r="276" s="2" customFormat="1" ht="16.5" customHeight="1">
      <c r="A276" s="38"/>
      <c r="B276" s="171"/>
      <c r="C276" s="217" t="s">
        <v>992</v>
      </c>
      <c r="D276" s="217" t="s">
        <v>273</v>
      </c>
      <c r="E276" s="218" t="s">
        <v>2100</v>
      </c>
      <c r="F276" s="219" t="s">
        <v>2101</v>
      </c>
      <c r="G276" s="220" t="s">
        <v>155</v>
      </c>
      <c r="H276" s="221">
        <v>11</v>
      </c>
      <c r="I276" s="222"/>
      <c r="J276" s="223">
        <f>ROUND(I276*H276,2)</f>
        <v>0</v>
      </c>
      <c r="K276" s="219" t="s">
        <v>836</v>
      </c>
      <c r="L276" s="224"/>
      <c r="M276" s="225" t="s">
        <v>1</v>
      </c>
      <c r="N276" s="226" t="s">
        <v>41</v>
      </c>
      <c r="O276" s="77"/>
      <c r="P276" s="181">
        <f>O276*H276</f>
        <v>0</v>
      </c>
      <c r="Q276" s="181">
        <v>0</v>
      </c>
      <c r="R276" s="181">
        <f>Q276*H276</f>
        <v>0</v>
      </c>
      <c r="S276" s="181">
        <v>0</v>
      </c>
      <c r="T276" s="18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3" t="s">
        <v>216</v>
      </c>
      <c r="AT276" s="183" t="s">
        <v>273</v>
      </c>
      <c r="AU276" s="183" t="s">
        <v>86</v>
      </c>
      <c r="AY276" s="19" t="s">
        <v>149</v>
      </c>
      <c r="BE276" s="184">
        <f>IF(N276="základní",J276,0)</f>
        <v>0</v>
      </c>
      <c r="BF276" s="184">
        <f>IF(N276="snížená",J276,0)</f>
        <v>0</v>
      </c>
      <c r="BG276" s="184">
        <f>IF(N276="zákl. přenesená",J276,0)</f>
        <v>0</v>
      </c>
      <c r="BH276" s="184">
        <f>IF(N276="sníž. přenesená",J276,0)</f>
        <v>0</v>
      </c>
      <c r="BI276" s="184">
        <f>IF(N276="nulová",J276,0)</f>
        <v>0</v>
      </c>
      <c r="BJ276" s="19" t="s">
        <v>84</v>
      </c>
      <c r="BK276" s="184">
        <f>ROUND(I276*H276,2)</f>
        <v>0</v>
      </c>
      <c r="BL276" s="19" t="s">
        <v>157</v>
      </c>
      <c r="BM276" s="183" t="s">
        <v>2102</v>
      </c>
    </row>
    <row r="277" s="2" customFormat="1">
      <c r="A277" s="38"/>
      <c r="B277" s="39"/>
      <c r="C277" s="38"/>
      <c r="D277" s="186" t="s">
        <v>277</v>
      </c>
      <c r="E277" s="38"/>
      <c r="F277" s="227" t="s">
        <v>2103</v>
      </c>
      <c r="G277" s="38"/>
      <c r="H277" s="38"/>
      <c r="I277" s="228"/>
      <c r="J277" s="38"/>
      <c r="K277" s="38"/>
      <c r="L277" s="39"/>
      <c r="M277" s="234"/>
      <c r="N277" s="235"/>
      <c r="O277" s="236"/>
      <c r="P277" s="236"/>
      <c r="Q277" s="236"/>
      <c r="R277" s="236"/>
      <c r="S277" s="236"/>
      <c r="T277" s="237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277</v>
      </c>
      <c r="AU277" s="19" t="s">
        <v>86</v>
      </c>
    </row>
    <row r="278" s="2" customFormat="1" ht="6.96" customHeight="1">
      <c r="A278" s="38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39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autoFilter ref="C128:K2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2104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ROUND((SUM(BE121:BE154)),  2)</f>
        <v>0</v>
      </c>
      <c r="G33" s="38"/>
      <c r="H33" s="38"/>
      <c r="I33" s="128">
        <v>0.20999999999999999</v>
      </c>
      <c r="J33" s="127">
        <f>ROUND(((SUM(BE121:BE154))*I33),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ROUND((SUM(BF121:BF154)),  2)</f>
        <v>0</v>
      </c>
      <c r="G34" s="38"/>
      <c r="H34" s="38"/>
      <c r="I34" s="128">
        <v>0.14999999999999999</v>
      </c>
      <c r="J34" s="127">
        <f>ROUND(((SUM(BF121:BF154))*I34),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ROUND((SUM(BG121:BG154)),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ROUND((SUM(BH121:BH154)),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ROUND((SUM(BI121:BI154)),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AV 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2105</v>
      </c>
      <c r="E97" s="142"/>
      <c r="F97" s="142"/>
      <c r="G97" s="142"/>
      <c r="H97" s="142"/>
      <c r="I97" s="142"/>
      <c r="J97" s="143">
        <f>J122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0"/>
      <c r="C98" s="9"/>
      <c r="D98" s="141" t="s">
        <v>2105</v>
      </c>
      <c r="E98" s="142"/>
      <c r="F98" s="142"/>
      <c r="G98" s="142"/>
      <c r="H98" s="142"/>
      <c r="I98" s="142"/>
      <c r="J98" s="143">
        <f>J129</f>
        <v>0</v>
      </c>
      <c r="K98" s="9"/>
      <c r="L98" s="14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0"/>
      <c r="C99" s="9"/>
      <c r="D99" s="141" t="s">
        <v>2105</v>
      </c>
      <c r="E99" s="142"/>
      <c r="F99" s="142"/>
      <c r="G99" s="142"/>
      <c r="H99" s="142"/>
      <c r="I99" s="142"/>
      <c r="J99" s="143">
        <f>J141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0"/>
      <c r="C100" s="9"/>
      <c r="D100" s="141" t="s">
        <v>2105</v>
      </c>
      <c r="E100" s="142"/>
      <c r="F100" s="142"/>
      <c r="G100" s="142"/>
      <c r="H100" s="142"/>
      <c r="I100" s="142"/>
      <c r="J100" s="143">
        <f>J147</f>
        <v>0</v>
      </c>
      <c r="K100" s="9"/>
      <c r="L100" s="14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0"/>
      <c r="C101" s="9"/>
      <c r="D101" s="141" t="s">
        <v>2105</v>
      </c>
      <c r="E101" s="142"/>
      <c r="F101" s="142"/>
      <c r="G101" s="142"/>
      <c r="H101" s="142"/>
      <c r="I101" s="142"/>
      <c r="J101" s="143">
        <f>J149</f>
        <v>0</v>
      </c>
      <c r="K101" s="9"/>
      <c r="L101" s="14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134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1" t="str">
        <f>E7</f>
        <v>Kino OKO - vestavba malého sálu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04 - AV technika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>Šumperk</v>
      </c>
      <c r="G115" s="38"/>
      <c r="H115" s="38"/>
      <c r="I115" s="32" t="s">
        <v>22</v>
      </c>
      <c r="J115" s="69" t="str">
        <f>IF(J12="","",J12)</f>
        <v>22. 1. 2023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38"/>
      <c r="E117" s="38"/>
      <c r="F117" s="27" t="str">
        <f>E15</f>
        <v>Město Šumperk</v>
      </c>
      <c r="G117" s="38"/>
      <c r="H117" s="38"/>
      <c r="I117" s="32" t="s">
        <v>30</v>
      </c>
      <c r="J117" s="36" t="str">
        <f>E21</f>
        <v>m-atelier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>Zdeněk Závodník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48"/>
      <c r="B120" s="149"/>
      <c r="C120" s="150" t="s">
        <v>135</v>
      </c>
      <c r="D120" s="151" t="s">
        <v>61</v>
      </c>
      <c r="E120" s="151" t="s">
        <v>57</v>
      </c>
      <c r="F120" s="151" t="s">
        <v>58</v>
      </c>
      <c r="G120" s="151" t="s">
        <v>136</v>
      </c>
      <c r="H120" s="151" t="s">
        <v>137</v>
      </c>
      <c r="I120" s="151" t="s">
        <v>138</v>
      </c>
      <c r="J120" s="151" t="s">
        <v>110</v>
      </c>
      <c r="K120" s="152" t="s">
        <v>139</v>
      </c>
      <c r="L120" s="153"/>
      <c r="M120" s="86" t="s">
        <v>1</v>
      </c>
      <c r="N120" s="87" t="s">
        <v>40</v>
      </c>
      <c r="O120" s="87" t="s">
        <v>140</v>
      </c>
      <c r="P120" s="87" t="s">
        <v>141</v>
      </c>
      <c r="Q120" s="87" t="s">
        <v>142</v>
      </c>
      <c r="R120" s="87" t="s">
        <v>143</v>
      </c>
      <c r="S120" s="87" t="s">
        <v>144</v>
      </c>
      <c r="T120" s="88" t="s">
        <v>145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="2" customFormat="1" ht="22.8" customHeight="1">
      <c r="A121" s="38"/>
      <c r="B121" s="39"/>
      <c r="C121" s="93" t="s">
        <v>146</v>
      </c>
      <c r="D121" s="38"/>
      <c r="E121" s="38"/>
      <c r="F121" s="38"/>
      <c r="G121" s="38"/>
      <c r="H121" s="38"/>
      <c r="I121" s="38"/>
      <c r="J121" s="154">
        <f>BK121</f>
        <v>0</v>
      </c>
      <c r="K121" s="38"/>
      <c r="L121" s="39"/>
      <c r="M121" s="89"/>
      <c r="N121" s="73"/>
      <c r="O121" s="90"/>
      <c r="P121" s="155">
        <f>P122+P129+P141+P147+P149</f>
        <v>0</v>
      </c>
      <c r="Q121" s="90"/>
      <c r="R121" s="155">
        <f>R122+R129+R141+R147+R149</f>
        <v>0</v>
      </c>
      <c r="S121" s="90"/>
      <c r="T121" s="156">
        <f>T122+T129+T141+T147+T149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112</v>
      </c>
      <c r="BK121" s="157">
        <f>BK122+BK129+BK141+BK147+BK149</f>
        <v>0</v>
      </c>
    </row>
    <row r="122" s="12" customFormat="1" ht="25.92" customHeight="1">
      <c r="A122" s="12"/>
      <c r="B122" s="158"/>
      <c r="C122" s="12"/>
      <c r="D122" s="159" t="s">
        <v>75</v>
      </c>
      <c r="E122" s="160" t="s">
        <v>2106</v>
      </c>
      <c r="F122" s="160" t="s">
        <v>1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SUM(P123:P128)</f>
        <v>0</v>
      </c>
      <c r="Q122" s="164"/>
      <c r="R122" s="165">
        <f>SUM(R123:R128)</f>
        <v>0</v>
      </c>
      <c r="S122" s="164"/>
      <c r="T122" s="166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84</v>
      </c>
      <c r="AT122" s="167" t="s">
        <v>75</v>
      </c>
      <c r="AU122" s="167" t="s">
        <v>76</v>
      </c>
      <c r="AY122" s="159" t="s">
        <v>149</v>
      </c>
      <c r="BK122" s="168">
        <f>SUM(BK123:BK128)</f>
        <v>0</v>
      </c>
    </row>
    <row r="123" s="2" customFormat="1" ht="24.15" customHeight="1">
      <c r="A123" s="38"/>
      <c r="B123" s="171"/>
      <c r="C123" s="172" t="s">
        <v>84</v>
      </c>
      <c r="D123" s="172" t="s">
        <v>152</v>
      </c>
      <c r="E123" s="173" t="s">
        <v>2107</v>
      </c>
      <c r="F123" s="174" t="s">
        <v>2108</v>
      </c>
      <c r="G123" s="175" t="s">
        <v>1</v>
      </c>
      <c r="H123" s="176">
        <v>3</v>
      </c>
      <c r="I123" s="177"/>
      <c r="J123" s="178">
        <f>ROUND(I123*H123,2)</f>
        <v>0</v>
      </c>
      <c r="K123" s="174" t="s">
        <v>836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157</v>
      </c>
      <c r="AT123" s="183" t="s">
        <v>152</v>
      </c>
      <c r="AU123" s="183" t="s">
        <v>84</v>
      </c>
      <c r="AY123" s="19" t="s">
        <v>149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157</v>
      </c>
      <c r="BM123" s="183" t="s">
        <v>86</v>
      </c>
    </row>
    <row r="124" s="2" customFormat="1" ht="24.15" customHeight="1">
      <c r="A124" s="38"/>
      <c r="B124" s="171"/>
      <c r="C124" s="172" t="s">
        <v>86</v>
      </c>
      <c r="D124" s="172" t="s">
        <v>152</v>
      </c>
      <c r="E124" s="173" t="s">
        <v>2109</v>
      </c>
      <c r="F124" s="174" t="s">
        <v>2110</v>
      </c>
      <c r="G124" s="175" t="s">
        <v>1</v>
      </c>
      <c r="H124" s="176">
        <v>1</v>
      </c>
      <c r="I124" s="177"/>
      <c r="J124" s="178">
        <f>ROUND(I124*H124,2)</f>
        <v>0</v>
      </c>
      <c r="K124" s="174" t="s">
        <v>836</v>
      </c>
      <c r="L124" s="39"/>
      <c r="M124" s="179" t="s">
        <v>1</v>
      </c>
      <c r="N124" s="180" t="s">
        <v>41</v>
      </c>
      <c r="O124" s="7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3" t="s">
        <v>157</v>
      </c>
      <c r="AT124" s="183" t="s">
        <v>152</v>
      </c>
      <c r="AU124" s="183" t="s">
        <v>84</v>
      </c>
      <c r="AY124" s="19" t="s">
        <v>149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84</v>
      </c>
      <c r="BK124" s="184">
        <f>ROUND(I124*H124,2)</f>
        <v>0</v>
      </c>
      <c r="BL124" s="19" t="s">
        <v>157</v>
      </c>
      <c r="BM124" s="183" t="s">
        <v>157</v>
      </c>
    </row>
    <row r="125" s="2" customFormat="1" ht="37.8" customHeight="1">
      <c r="A125" s="38"/>
      <c r="B125" s="171"/>
      <c r="C125" s="172" t="s">
        <v>150</v>
      </c>
      <c r="D125" s="172" t="s">
        <v>152</v>
      </c>
      <c r="E125" s="173" t="s">
        <v>2111</v>
      </c>
      <c r="F125" s="174" t="s">
        <v>2112</v>
      </c>
      <c r="G125" s="175" t="s">
        <v>1</v>
      </c>
      <c r="H125" s="176">
        <v>6</v>
      </c>
      <c r="I125" s="177"/>
      <c r="J125" s="178">
        <f>ROUND(I125*H125,2)</f>
        <v>0</v>
      </c>
      <c r="K125" s="174" t="s">
        <v>836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157</v>
      </c>
      <c r="AT125" s="183" t="s">
        <v>152</v>
      </c>
      <c r="AU125" s="183" t="s">
        <v>84</v>
      </c>
      <c r="AY125" s="19" t="s">
        <v>149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157</v>
      </c>
      <c r="BM125" s="183" t="s">
        <v>202</v>
      </c>
    </row>
    <row r="126" s="2" customFormat="1" ht="24.15" customHeight="1">
      <c r="A126" s="38"/>
      <c r="B126" s="171"/>
      <c r="C126" s="172" t="s">
        <v>157</v>
      </c>
      <c r="D126" s="172" t="s">
        <v>152</v>
      </c>
      <c r="E126" s="173" t="s">
        <v>2113</v>
      </c>
      <c r="F126" s="174" t="s">
        <v>2114</v>
      </c>
      <c r="G126" s="175" t="s">
        <v>1</v>
      </c>
      <c r="H126" s="176">
        <v>6</v>
      </c>
      <c r="I126" s="177"/>
      <c r="J126" s="178">
        <f>ROUND(I126*H126,2)</f>
        <v>0</v>
      </c>
      <c r="K126" s="174" t="s">
        <v>836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157</v>
      </c>
      <c r="AT126" s="183" t="s">
        <v>152</v>
      </c>
      <c r="AU126" s="183" t="s">
        <v>84</v>
      </c>
      <c r="AY126" s="19" t="s">
        <v>149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157</v>
      </c>
      <c r="BM126" s="183" t="s">
        <v>216</v>
      </c>
    </row>
    <row r="127" s="2" customFormat="1" ht="37.8" customHeight="1">
      <c r="A127" s="38"/>
      <c r="B127" s="171"/>
      <c r="C127" s="172" t="s">
        <v>189</v>
      </c>
      <c r="D127" s="172" t="s">
        <v>152</v>
      </c>
      <c r="E127" s="173" t="s">
        <v>2115</v>
      </c>
      <c r="F127" s="174" t="s">
        <v>2116</v>
      </c>
      <c r="G127" s="175" t="s">
        <v>1</v>
      </c>
      <c r="H127" s="176">
        <v>1</v>
      </c>
      <c r="I127" s="177"/>
      <c r="J127" s="178">
        <f>ROUND(I127*H127,2)</f>
        <v>0</v>
      </c>
      <c r="K127" s="174" t="s">
        <v>836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157</v>
      </c>
      <c r="AT127" s="183" t="s">
        <v>152</v>
      </c>
      <c r="AU127" s="183" t="s">
        <v>84</v>
      </c>
      <c r="AY127" s="19" t="s">
        <v>149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157</v>
      </c>
      <c r="BM127" s="183" t="s">
        <v>232</v>
      </c>
    </row>
    <row r="128" s="2" customFormat="1" ht="24.15" customHeight="1">
      <c r="A128" s="38"/>
      <c r="B128" s="171"/>
      <c r="C128" s="172" t="s">
        <v>202</v>
      </c>
      <c r="D128" s="172" t="s">
        <v>152</v>
      </c>
      <c r="E128" s="173" t="s">
        <v>2117</v>
      </c>
      <c r="F128" s="174" t="s">
        <v>2118</v>
      </c>
      <c r="G128" s="175" t="s">
        <v>1</v>
      </c>
      <c r="H128" s="176">
        <v>1</v>
      </c>
      <c r="I128" s="177"/>
      <c r="J128" s="178">
        <f>ROUND(I128*H128,2)</f>
        <v>0</v>
      </c>
      <c r="K128" s="174" t="s">
        <v>836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157</v>
      </c>
      <c r="AT128" s="183" t="s">
        <v>152</v>
      </c>
      <c r="AU128" s="183" t="s">
        <v>84</v>
      </c>
      <c r="AY128" s="19" t="s">
        <v>149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157</v>
      </c>
      <c r="BM128" s="183" t="s">
        <v>245</v>
      </c>
    </row>
    <row r="129" s="12" customFormat="1" ht="25.92" customHeight="1">
      <c r="A129" s="12"/>
      <c r="B129" s="158"/>
      <c r="C129" s="12"/>
      <c r="D129" s="159" t="s">
        <v>75</v>
      </c>
      <c r="E129" s="160" t="s">
        <v>2106</v>
      </c>
      <c r="F129" s="160" t="s">
        <v>1</v>
      </c>
      <c r="G129" s="12"/>
      <c r="H129" s="12"/>
      <c r="I129" s="161"/>
      <c r="J129" s="162">
        <f>BK129</f>
        <v>0</v>
      </c>
      <c r="K129" s="12"/>
      <c r="L129" s="158"/>
      <c r="M129" s="163"/>
      <c r="N129" s="164"/>
      <c r="O129" s="164"/>
      <c r="P129" s="165">
        <f>SUM(P130:P140)</f>
        <v>0</v>
      </c>
      <c r="Q129" s="164"/>
      <c r="R129" s="165">
        <f>SUM(R130:R140)</f>
        <v>0</v>
      </c>
      <c r="S129" s="164"/>
      <c r="T129" s="166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84</v>
      </c>
      <c r="AT129" s="167" t="s">
        <v>75</v>
      </c>
      <c r="AU129" s="167" t="s">
        <v>76</v>
      </c>
      <c r="AY129" s="159" t="s">
        <v>149</v>
      </c>
      <c r="BK129" s="168">
        <f>SUM(BK130:BK140)</f>
        <v>0</v>
      </c>
    </row>
    <row r="130" s="2" customFormat="1" ht="49.05" customHeight="1">
      <c r="A130" s="38"/>
      <c r="B130" s="171"/>
      <c r="C130" s="172" t="s">
        <v>178</v>
      </c>
      <c r="D130" s="172" t="s">
        <v>152</v>
      </c>
      <c r="E130" s="173" t="s">
        <v>2119</v>
      </c>
      <c r="F130" s="174" t="s">
        <v>2120</v>
      </c>
      <c r="G130" s="175" t="s">
        <v>1</v>
      </c>
      <c r="H130" s="176">
        <v>1</v>
      </c>
      <c r="I130" s="177"/>
      <c r="J130" s="178">
        <f>ROUND(I130*H130,2)</f>
        <v>0</v>
      </c>
      <c r="K130" s="174" t="s">
        <v>836</v>
      </c>
      <c r="L130" s="39"/>
      <c r="M130" s="179" t="s">
        <v>1</v>
      </c>
      <c r="N130" s="180" t="s">
        <v>41</v>
      </c>
      <c r="O130" s="7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157</v>
      </c>
      <c r="AT130" s="183" t="s">
        <v>152</v>
      </c>
      <c r="AU130" s="183" t="s">
        <v>84</v>
      </c>
      <c r="AY130" s="19" t="s">
        <v>149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157</v>
      </c>
      <c r="BM130" s="183" t="s">
        <v>257</v>
      </c>
    </row>
    <row r="131" s="2" customFormat="1" ht="66.75" customHeight="1">
      <c r="A131" s="38"/>
      <c r="B131" s="171"/>
      <c r="C131" s="172" t="s">
        <v>216</v>
      </c>
      <c r="D131" s="172" t="s">
        <v>152</v>
      </c>
      <c r="E131" s="173" t="s">
        <v>2121</v>
      </c>
      <c r="F131" s="174" t="s">
        <v>2122</v>
      </c>
      <c r="G131" s="175" t="s">
        <v>1</v>
      </c>
      <c r="H131" s="176">
        <v>1</v>
      </c>
      <c r="I131" s="177"/>
      <c r="J131" s="178">
        <f>ROUND(I131*H131,2)</f>
        <v>0</v>
      </c>
      <c r="K131" s="174" t="s">
        <v>836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157</v>
      </c>
      <c r="AT131" s="183" t="s">
        <v>152</v>
      </c>
      <c r="AU131" s="183" t="s">
        <v>84</v>
      </c>
      <c r="AY131" s="19" t="s">
        <v>149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157</v>
      </c>
      <c r="BM131" s="183" t="s">
        <v>280</v>
      </c>
    </row>
    <row r="132" s="2" customFormat="1" ht="37.8" customHeight="1">
      <c r="A132" s="38"/>
      <c r="B132" s="171"/>
      <c r="C132" s="172" t="s">
        <v>224</v>
      </c>
      <c r="D132" s="172" t="s">
        <v>152</v>
      </c>
      <c r="E132" s="173" t="s">
        <v>2123</v>
      </c>
      <c r="F132" s="174" t="s">
        <v>2124</v>
      </c>
      <c r="G132" s="175" t="s">
        <v>1</v>
      </c>
      <c r="H132" s="176">
        <v>1</v>
      </c>
      <c r="I132" s="177"/>
      <c r="J132" s="178">
        <f>ROUND(I132*H132,2)</f>
        <v>0</v>
      </c>
      <c r="K132" s="174" t="s">
        <v>836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157</v>
      </c>
      <c r="AT132" s="183" t="s">
        <v>152</v>
      </c>
      <c r="AU132" s="183" t="s">
        <v>84</v>
      </c>
      <c r="AY132" s="19" t="s">
        <v>149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157</v>
      </c>
      <c r="BM132" s="183" t="s">
        <v>291</v>
      </c>
    </row>
    <row r="133" s="2" customFormat="1" ht="44.25" customHeight="1">
      <c r="A133" s="38"/>
      <c r="B133" s="171"/>
      <c r="C133" s="172" t="s">
        <v>232</v>
      </c>
      <c r="D133" s="172" t="s">
        <v>152</v>
      </c>
      <c r="E133" s="173" t="s">
        <v>2125</v>
      </c>
      <c r="F133" s="174" t="s">
        <v>2126</v>
      </c>
      <c r="G133" s="175" t="s">
        <v>1</v>
      </c>
      <c r="H133" s="176">
        <v>1</v>
      </c>
      <c r="I133" s="177"/>
      <c r="J133" s="178">
        <f>ROUND(I133*H133,2)</f>
        <v>0</v>
      </c>
      <c r="K133" s="174" t="s">
        <v>836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157</v>
      </c>
      <c r="AT133" s="183" t="s">
        <v>152</v>
      </c>
      <c r="AU133" s="183" t="s">
        <v>84</v>
      </c>
      <c r="AY133" s="19" t="s">
        <v>149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157</v>
      </c>
      <c r="BM133" s="183" t="s">
        <v>301</v>
      </c>
    </row>
    <row r="134" s="2" customFormat="1" ht="66.75" customHeight="1">
      <c r="A134" s="38"/>
      <c r="B134" s="171"/>
      <c r="C134" s="172" t="s">
        <v>239</v>
      </c>
      <c r="D134" s="172" t="s">
        <v>152</v>
      </c>
      <c r="E134" s="173" t="s">
        <v>2127</v>
      </c>
      <c r="F134" s="174" t="s">
        <v>2128</v>
      </c>
      <c r="G134" s="175" t="s">
        <v>1</v>
      </c>
      <c r="H134" s="176">
        <v>1</v>
      </c>
      <c r="I134" s="177"/>
      <c r="J134" s="178">
        <f>ROUND(I134*H134,2)</f>
        <v>0</v>
      </c>
      <c r="K134" s="174" t="s">
        <v>836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157</v>
      </c>
      <c r="AT134" s="183" t="s">
        <v>152</v>
      </c>
      <c r="AU134" s="183" t="s">
        <v>84</v>
      </c>
      <c r="AY134" s="19" t="s">
        <v>149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157</v>
      </c>
      <c r="BM134" s="183" t="s">
        <v>312</v>
      </c>
    </row>
    <row r="135" s="2" customFormat="1" ht="33" customHeight="1">
      <c r="A135" s="38"/>
      <c r="B135" s="171"/>
      <c r="C135" s="172" t="s">
        <v>245</v>
      </c>
      <c r="D135" s="172" t="s">
        <v>152</v>
      </c>
      <c r="E135" s="173" t="s">
        <v>2129</v>
      </c>
      <c r="F135" s="174" t="s">
        <v>2130</v>
      </c>
      <c r="G135" s="175" t="s">
        <v>1</v>
      </c>
      <c r="H135" s="176">
        <v>1</v>
      </c>
      <c r="I135" s="177"/>
      <c r="J135" s="178">
        <f>ROUND(I135*H135,2)</f>
        <v>0</v>
      </c>
      <c r="K135" s="174" t="s">
        <v>836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157</v>
      </c>
      <c r="AT135" s="183" t="s">
        <v>152</v>
      </c>
      <c r="AU135" s="183" t="s">
        <v>84</v>
      </c>
      <c r="AY135" s="19" t="s">
        <v>149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157</v>
      </c>
      <c r="BM135" s="183" t="s">
        <v>325</v>
      </c>
    </row>
    <row r="136" s="2" customFormat="1" ht="37.8" customHeight="1">
      <c r="A136" s="38"/>
      <c r="B136" s="171"/>
      <c r="C136" s="172" t="s">
        <v>251</v>
      </c>
      <c r="D136" s="172" t="s">
        <v>152</v>
      </c>
      <c r="E136" s="173" t="s">
        <v>2131</v>
      </c>
      <c r="F136" s="174" t="s">
        <v>2132</v>
      </c>
      <c r="G136" s="175" t="s">
        <v>1</v>
      </c>
      <c r="H136" s="176">
        <v>2</v>
      </c>
      <c r="I136" s="177"/>
      <c r="J136" s="178">
        <f>ROUND(I136*H136,2)</f>
        <v>0</v>
      </c>
      <c r="K136" s="174" t="s">
        <v>836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157</v>
      </c>
      <c r="AT136" s="183" t="s">
        <v>152</v>
      </c>
      <c r="AU136" s="183" t="s">
        <v>84</v>
      </c>
      <c r="AY136" s="19" t="s">
        <v>149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157</v>
      </c>
      <c r="BM136" s="183" t="s">
        <v>336</v>
      </c>
    </row>
    <row r="137" s="2" customFormat="1" ht="24.15" customHeight="1">
      <c r="A137" s="38"/>
      <c r="B137" s="171"/>
      <c r="C137" s="172" t="s">
        <v>257</v>
      </c>
      <c r="D137" s="172" t="s">
        <v>152</v>
      </c>
      <c r="E137" s="173" t="s">
        <v>2133</v>
      </c>
      <c r="F137" s="174" t="s">
        <v>2134</v>
      </c>
      <c r="G137" s="175" t="s">
        <v>1</v>
      </c>
      <c r="H137" s="176">
        <v>1</v>
      </c>
      <c r="I137" s="177"/>
      <c r="J137" s="178">
        <f>ROUND(I137*H137,2)</f>
        <v>0</v>
      </c>
      <c r="K137" s="174" t="s">
        <v>836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157</v>
      </c>
      <c r="AT137" s="183" t="s">
        <v>152</v>
      </c>
      <c r="AU137" s="183" t="s">
        <v>84</v>
      </c>
      <c r="AY137" s="19" t="s">
        <v>149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157</v>
      </c>
      <c r="BM137" s="183" t="s">
        <v>347</v>
      </c>
    </row>
    <row r="138" s="2" customFormat="1" ht="37.8" customHeight="1">
      <c r="A138" s="38"/>
      <c r="B138" s="171"/>
      <c r="C138" s="172" t="s">
        <v>8</v>
      </c>
      <c r="D138" s="172" t="s">
        <v>152</v>
      </c>
      <c r="E138" s="173" t="s">
        <v>2135</v>
      </c>
      <c r="F138" s="174" t="s">
        <v>2136</v>
      </c>
      <c r="G138" s="175" t="s">
        <v>1</v>
      </c>
      <c r="H138" s="176">
        <v>1</v>
      </c>
      <c r="I138" s="177"/>
      <c r="J138" s="178">
        <f>ROUND(I138*H138,2)</f>
        <v>0</v>
      </c>
      <c r="K138" s="174" t="s">
        <v>836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157</v>
      </c>
      <c r="AT138" s="183" t="s">
        <v>152</v>
      </c>
      <c r="AU138" s="183" t="s">
        <v>84</v>
      </c>
      <c r="AY138" s="19" t="s">
        <v>149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157</v>
      </c>
      <c r="BM138" s="183" t="s">
        <v>359</v>
      </c>
    </row>
    <row r="139" s="2" customFormat="1" ht="44.25" customHeight="1">
      <c r="A139" s="38"/>
      <c r="B139" s="171"/>
      <c r="C139" s="172" t="s">
        <v>280</v>
      </c>
      <c r="D139" s="172" t="s">
        <v>152</v>
      </c>
      <c r="E139" s="173" t="s">
        <v>2137</v>
      </c>
      <c r="F139" s="174" t="s">
        <v>2138</v>
      </c>
      <c r="G139" s="175" t="s">
        <v>1</v>
      </c>
      <c r="H139" s="176">
        <v>1</v>
      </c>
      <c r="I139" s="177"/>
      <c r="J139" s="178">
        <f>ROUND(I139*H139,2)</f>
        <v>0</v>
      </c>
      <c r="K139" s="174" t="s">
        <v>836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157</v>
      </c>
      <c r="AT139" s="183" t="s">
        <v>152</v>
      </c>
      <c r="AU139" s="183" t="s">
        <v>84</v>
      </c>
      <c r="AY139" s="19" t="s">
        <v>149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157</v>
      </c>
      <c r="BM139" s="183" t="s">
        <v>382</v>
      </c>
    </row>
    <row r="140" s="2" customFormat="1" ht="37.8" customHeight="1">
      <c r="A140" s="38"/>
      <c r="B140" s="171"/>
      <c r="C140" s="172" t="s">
        <v>285</v>
      </c>
      <c r="D140" s="172" t="s">
        <v>152</v>
      </c>
      <c r="E140" s="173" t="s">
        <v>2139</v>
      </c>
      <c r="F140" s="174" t="s">
        <v>2140</v>
      </c>
      <c r="G140" s="175" t="s">
        <v>1</v>
      </c>
      <c r="H140" s="176">
        <v>1</v>
      </c>
      <c r="I140" s="177"/>
      <c r="J140" s="178">
        <f>ROUND(I140*H140,2)</f>
        <v>0</v>
      </c>
      <c r="K140" s="174" t="s">
        <v>836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157</v>
      </c>
      <c r="AT140" s="183" t="s">
        <v>152</v>
      </c>
      <c r="AU140" s="183" t="s">
        <v>84</v>
      </c>
      <c r="AY140" s="19" t="s">
        <v>149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157</v>
      </c>
      <c r="BM140" s="183" t="s">
        <v>413</v>
      </c>
    </row>
    <row r="141" s="12" customFormat="1" ht="25.92" customHeight="1">
      <c r="A141" s="12"/>
      <c r="B141" s="158"/>
      <c r="C141" s="12"/>
      <c r="D141" s="159" t="s">
        <v>75</v>
      </c>
      <c r="E141" s="160" t="s">
        <v>2106</v>
      </c>
      <c r="F141" s="160" t="s">
        <v>1</v>
      </c>
      <c r="G141" s="12"/>
      <c r="H141" s="12"/>
      <c r="I141" s="161"/>
      <c r="J141" s="162">
        <f>BK141</f>
        <v>0</v>
      </c>
      <c r="K141" s="12"/>
      <c r="L141" s="158"/>
      <c r="M141" s="163"/>
      <c r="N141" s="164"/>
      <c r="O141" s="164"/>
      <c r="P141" s="165">
        <f>SUM(P142:P146)</f>
        <v>0</v>
      </c>
      <c r="Q141" s="164"/>
      <c r="R141" s="165">
        <f>SUM(R142:R146)</f>
        <v>0</v>
      </c>
      <c r="S141" s="164"/>
      <c r="T141" s="16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84</v>
      </c>
      <c r="AT141" s="167" t="s">
        <v>75</v>
      </c>
      <c r="AU141" s="167" t="s">
        <v>76</v>
      </c>
      <c r="AY141" s="159" t="s">
        <v>149</v>
      </c>
      <c r="BK141" s="168">
        <f>SUM(BK142:BK146)</f>
        <v>0</v>
      </c>
    </row>
    <row r="142" s="2" customFormat="1" ht="24.15" customHeight="1">
      <c r="A142" s="38"/>
      <c r="B142" s="171"/>
      <c r="C142" s="172" t="s">
        <v>291</v>
      </c>
      <c r="D142" s="172" t="s">
        <v>152</v>
      </c>
      <c r="E142" s="173" t="s">
        <v>2141</v>
      </c>
      <c r="F142" s="174" t="s">
        <v>2142</v>
      </c>
      <c r="G142" s="175" t="s">
        <v>1</v>
      </c>
      <c r="H142" s="176">
        <v>100</v>
      </c>
      <c r="I142" s="177"/>
      <c r="J142" s="178">
        <f>ROUND(I142*H142,2)</f>
        <v>0</v>
      </c>
      <c r="K142" s="174" t="s">
        <v>836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157</v>
      </c>
      <c r="AT142" s="183" t="s">
        <v>152</v>
      </c>
      <c r="AU142" s="183" t="s">
        <v>84</v>
      </c>
      <c r="AY142" s="19" t="s">
        <v>149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157</v>
      </c>
      <c r="BM142" s="183" t="s">
        <v>423</v>
      </c>
    </row>
    <row r="143" s="2" customFormat="1" ht="37.8" customHeight="1">
      <c r="A143" s="38"/>
      <c r="B143" s="171"/>
      <c r="C143" s="172" t="s">
        <v>296</v>
      </c>
      <c r="D143" s="172" t="s">
        <v>152</v>
      </c>
      <c r="E143" s="173" t="s">
        <v>2143</v>
      </c>
      <c r="F143" s="174" t="s">
        <v>2144</v>
      </c>
      <c r="G143" s="175" t="s">
        <v>1</v>
      </c>
      <c r="H143" s="176">
        <v>200</v>
      </c>
      <c r="I143" s="177"/>
      <c r="J143" s="178">
        <f>ROUND(I143*H143,2)</f>
        <v>0</v>
      </c>
      <c r="K143" s="174" t="s">
        <v>836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157</v>
      </c>
      <c r="AT143" s="183" t="s">
        <v>152</v>
      </c>
      <c r="AU143" s="183" t="s">
        <v>84</v>
      </c>
      <c r="AY143" s="19" t="s">
        <v>149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157</v>
      </c>
      <c r="BM143" s="183" t="s">
        <v>433</v>
      </c>
    </row>
    <row r="144" s="2" customFormat="1" ht="24.15" customHeight="1">
      <c r="A144" s="38"/>
      <c r="B144" s="171"/>
      <c r="C144" s="172" t="s">
        <v>301</v>
      </c>
      <c r="D144" s="172" t="s">
        <v>152</v>
      </c>
      <c r="E144" s="173" t="s">
        <v>2145</v>
      </c>
      <c r="F144" s="174" t="s">
        <v>2146</v>
      </c>
      <c r="G144" s="175" t="s">
        <v>1</v>
      </c>
      <c r="H144" s="176">
        <v>30</v>
      </c>
      <c r="I144" s="177"/>
      <c r="J144" s="178">
        <f>ROUND(I144*H144,2)</f>
        <v>0</v>
      </c>
      <c r="K144" s="174" t="s">
        <v>836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157</v>
      </c>
      <c r="AT144" s="183" t="s">
        <v>152</v>
      </c>
      <c r="AU144" s="183" t="s">
        <v>84</v>
      </c>
      <c r="AY144" s="19" t="s">
        <v>149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157</v>
      </c>
      <c r="BM144" s="183" t="s">
        <v>441</v>
      </c>
    </row>
    <row r="145" s="2" customFormat="1" ht="33" customHeight="1">
      <c r="A145" s="38"/>
      <c r="B145" s="171"/>
      <c r="C145" s="172" t="s">
        <v>7</v>
      </c>
      <c r="D145" s="172" t="s">
        <v>152</v>
      </c>
      <c r="E145" s="173" t="s">
        <v>2147</v>
      </c>
      <c r="F145" s="174" t="s">
        <v>2148</v>
      </c>
      <c r="G145" s="175" t="s">
        <v>1</v>
      </c>
      <c r="H145" s="176">
        <v>20</v>
      </c>
      <c r="I145" s="177"/>
      <c r="J145" s="178">
        <f>ROUND(I145*H145,2)</f>
        <v>0</v>
      </c>
      <c r="K145" s="174" t="s">
        <v>836</v>
      </c>
      <c r="L145" s="39"/>
      <c r="M145" s="179" t="s">
        <v>1</v>
      </c>
      <c r="N145" s="180" t="s">
        <v>41</v>
      </c>
      <c r="O145" s="77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157</v>
      </c>
      <c r="AT145" s="183" t="s">
        <v>152</v>
      </c>
      <c r="AU145" s="183" t="s">
        <v>84</v>
      </c>
      <c r="AY145" s="19" t="s">
        <v>149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157</v>
      </c>
      <c r="BM145" s="183" t="s">
        <v>467</v>
      </c>
    </row>
    <row r="146" s="2" customFormat="1" ht="21.75" customHeight="1">
      <c r="A146" s="38"/>
      <c r="B146" s="171"/>
      <c r="C146" s="172" t="s">
        <v>312</v>
      </c>
      <c r="D146" s="172" t="s">
        <v>152</v>
      </c>
      <c r="E146" s="173" t="s">
        <v>2149</v>
      </c>
      <c r="F146" s="174" t="s">
        <v>2150</v>
      </c>
      <c r="G146" s="175" t="s">
        <v>1</v>
      </c>
      <c r="H146" s="176">
        <v>1</v>
      </c>
      <c r="I146" s="177"/>
      <c r="J146" s="178">
        <f>ROUND(I146*H146,2)</f>
        <v>0</v>
      </c>
      <c r="K146" s="174" t="s">
        <v>836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157</v>
      </c>
      <c r="AT146" s="183" t="s">
        <v>152</v>
      </c>
      <c r="AU146" s="183" t="s">
        <v>84</v>
      </c>
      <c r="AY146" s="19" t="s">
        <v>149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157</v>
      </c>
      <c r="BM146" s="183" t="s">
        <v>479</v>
      </c>
    </row>
    <row r="147" s="12" customFormat="1" ht="25.92" customHeight="1">
      <c r="A147" s="12"/>
      <c r="B147" s="158"/>
      <c r="C147" s="12"/>
      <c r="D147" s="159" t="s">
        <v>75</v>
      </c>
      <c r="E147" s="160" t="s">
        <v>2106</v>
      </c>
      <c r="F147" s="160" t="s">
        <v>1</v>
      </c>
      <c r="G147" s="12"/>
      <c r="H147" s="12"/>
      <c r="I147" s="161"/>
      <c r="J147" s="162">
        <f>BK147</f>
        <v>0</v>
      </c>
      <c r="K147" s="12"/>
      <c r="L147" s="158"/>
      <c r="M147" s="163"/>
      <c r="N147" s="164"/>
      <c r="O147" s="164"/>
      <c r="P147" s="165">
        <f>P148</f>
        <v>0</v>
      </c>
      <c r="Q147" s="164"/>
      <c r="R147" s="165">
        <f>R148</f>
        <v>0</v>
      </c>
      <c r="S147" s="164"/>
      <c r="T147" s="16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84</v>
      </c>
      <c r="AT147" s="167" t="s">
        <v>75</v>
      </c>
      <c r="AU147" s="167" t="s">
        <v>76</v>
      </c>
      <c r="AY147" s="159" t="s">
        <v>149</v>
      </c>
      <c r="BK147" s="168">
        <f>BK148</f>
        <v>0</v>
      </c>
    </row>
    <row r="148" s="2" customFormat="1" ht="24.15" customHeight="1">
      <c r="A148" s="38"/>
      <c r="B148" s="171"/>
      <c r="C148" s="172" t="s">
        <v>317</v>
      </c>
      <c r="D148" s="172" t="s">
        <v>152</v>
      </c>
      <c r="E148" s="173" t="s">
        <v>2151</v>
      </c>
      <c r="F148" s="174" t="s">
        <v>2152</v>
      </c>
      <c r="G148" s="175" t="s">
        <v>1</v>
      </c>
      <c r="H148" s="176">
        <v>1</v>
      </c>
      <c r="I148" s="177"/>
      <c r="J148" s="178">
        <f>ROUND(I148*H148,2)</f>
        <v>0</v>
      </c>
      <c r="K148" s="174" t="s">
        <v>836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157</v>
      </c>
      <c r="AT148" s="183" t="s">
        <v>152</v>
      </c>
      <c r="AU148" s="183" t="s">
        <v>84</v>
      </c>
      <c r="AY148" s="19" t="s">
        <v>149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157</v>
      </c>
      <c r="BM148" s="183" t="s">
        <v>506</v>
      </c>
    </row>
    <row r="149" s="12" customFormat="1" ht="25.92" customHeight="1">
      <c r="A149" s="12"/>
      <c r="B149" s="158"/>
      <c r="C149" s="12"/>
      <c r="D149" s="159" t="s">
        <v>75</v>
      </c>
      <c r="E149" s="160" t="s">
        <v>2106</v>
      </c>
      <c r="F149" s="160" t="s">
        <v>1</v>
      </c>
      <c r="G149" s="12"/>
      <c r="H149" s="12"/>
      <c r="I149" s="161"/>
      <c r="J149" s="162">
        <f>BK149</f>
        <v>0</v>
      </c>
      <c r="K149" s="12"/>
      <c r="L149" s="158"/>
      <c r="M149" s="163"/>
      <c r="N149" s="164"/>
      <c r="O149" s="164"/>
      <c r="P149" s="165">
        <f>SUM(P150:P154)</f>
        <v>0</v>
      </c>
      <c r="Q149" s="164"/>
      <c r="R149" s="165">
        <f>SUM(R150:R154)</f>
        <v>0</v>
      </c>
      <c r="S149" s="164"/>
      <c r="T149" s="166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84</v>
      </c>
      <c r="AT149" s="167" t="s">
        <v>75</v>
      </c>
      <c r="AU149" s="167" t="s">
        <v>76</v>
      </c>
      <c r="AY149" s="159" t="s">
        <v>149</v>
      </c>
      <c r="BK149" s="168">
        <f>SUM(BK150:BK154)</f>
        <v>0</v>
      </c>
    </row>
    <row r="150" s="2" customFormat="1" ht="24.15" customHeight="1">
      <c r="A150" s="38"/>
      <c r="B150" s="171"/>
      <c r="C150" s="172" t="s">
        <v>325</v>
      </c>
      <c r="D150" s="172" t="s">
        <v>152</v>
      </c>
      <c r="E150" s="173" t="s">
        <v>2153</v>
      </c>
      <c r="F150" s="174" t="s">
        <v>2154</v>
      </c>
      <c r="G150" s="175" t="s">
        <v>1</v>
      </c>
      <c r="H150" s="176">
        <v>1</v>
      </c>
      <c r="I150" s="177"/>
      <c r="J150" s="178">
        <f>ROUND(I150*H150,2)</f>
        <v>0</v>
      </c>
      <c r="K150" s="174" t="s">
        <v>836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157</v>
      </c>
      <c r="AT150" s="183" t="s">
        <v>152</v>
      </c>
      <c r="AU150" s="183" t="s">
        <v>84</v>
      </c>
      <c r="AY150" s="19" t="s">
        <v>149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157</v>
      </c>
      <c r="BM150" s="183" t="s">
        <v>516</v>
      </c>
    </row>
    <row r="151" s="2" customFormat="1" ht="37.8" customHeight="1">
      <c r="A151" s="38"/>
      <c r="B151" s="171"/>
      <c r="C151" s="172" t="s">
        <v>329</v>
      </c>
      <c r="D151" s="172" t="s">
        <v>152</v>
      </c>
      <c r="E151" s="173" t="s">
        <v>2155</v>
      </c>
      <c r="F151" s="174" t="s">
        <v>2156</v>
      </c>
      <c r="G151" s="175" t="s">
        <v>1</v>
      </c>
      <c r="H151" s="176">
        <v>1</v>
      </c>
      <c r="I151" s="177"/>
      <c r="J151" s="178">
        <f>ROUND(I151*H151,2)</f>
        <v>0</v>
      </c>
      <c r="K151" s="174" t="s">
        <v>836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157</v>
      </c>
      <c r="AT151" s="183" t="s">
        <v>152</v>
      </c>
      <c r="AU151" s="183" t="s">
        <v>84</v>
      </c>
      <c r="AY151" s="19" t="s">
        <v>149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157</v>
      </c>
      <c r="BM151" s="183" t="s">
        <v>530</v>
      </c>
    </row>
    <row r="152" s="2" customFormat="1" ht="21.75" customHeight="1">
      <c r="A152" s="38"/>
      <c r="B152" s="171"/>
      <c r="C152" s="172" t="s">
        <v>336</v>
      </c>
      <c r="D152" s="172" t="s">
        <v>152</v>
      </c>
      <c r="E152" s="173" t="s">
        <v>2157</v>
      </c>
      <c r="F152" s="174" t="s">
        <v>2158</v>
      </c>
      <c r="G152" s="175" t="s">
        <v>1</v>
      </c>
      <c r="H152" s="176">
        <v>1</v>
      </c>
      <c r="I152" s="177"/>
      <c r="J152" s="178">
        <f>ROUND(I152*H152,2)</f>
        <v>0</v>
      </c>
      <c r="K152" s="174" t="s">
        <v>836</v>
      </c>
      <c r="L152" s="39"/>
      <c r="M152" s="179" t="s">
        <v>1</v>
      </c>
      <c r="N152" s="180" t="s">
        <v>41</v>
      </c>
      <c r="O152" s="77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3" t="s">
        <v>157</v>
      </c>
      <c r="AT152" s="183" t="s">
        <v>152</v>
      </c>
      <c r="AU152" s="183" t="s">
        <v>84</v>
      </c>
      <c r="AY152" s="19" t="s">
        <v>149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9" t="s">
        <v>84</v>
      </c>
      <c r="BK152" s="184">
        <f>ROUND(I152*H152,2)</f>
        <v>0</v>
      </c>
      <c r="BL152" s="19" t="s">
        <v>157</v>
      </c>
      <c r="BM152" s="183" t="s">
        <v>540</v>
      </c>
    </row>
    <row r="153" s="2" customFormat="1" ht="16.5" customHeight="1">
      <c r="A153" s="38"/>
      <c r="B153" s="171"/>
      <c r="C153" s="172" t="s">
        <v>340</v>
      </c>
      <c r="D153" s="172" t="s">
        <v>152</v>
      </c>
      <c r="E153" s="173" t="s">
        <v>2159</v>
      </c>
      <c r="F153" s="174" t="s">
        <v>2160</v>
      </c>
      <c r="G153" s="175" t="s">
        <v>1</v>
      </c>
      <c r="H153" s="176">
        <v>1</v>
      </c>
      <c r="I153" s="177"/>
      <c r="J153" s="178">
        <f>ROUND(I153*H153,2)</f>
        <v>0</v>
      </c>
      <c r="K153" s="174" t="s">
        <v>836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157</v>
      </c>
      <c r="AT153" s="183" t="s">
        <v>152</v>
      </c>
      <c r="AU153" s="183" t="s">
        <v>84</v>
      </c>
      <c r="AY153" s="19" t="s">
        <v>149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157</v>
      </c>
      <c r="BM153" s="183" t="s">
        <v>551</v>
      </c>
    </row>
    <row r="154" s="2" customFormat="1" ht="16.5" customHeight="1">
      <c r="A154" s="38"/>
      <c r="B154" s="171"/>
      <c r="C154" s="172" t="s">
        <v>347</v>
      </c>
      <c r="D154" s="172" t="s">
        <v>152</v>
      </c>
      <c r="E154" s="173" t="s">
        <v>2161</v>
      </c>
      <c r="F154" s="174" t="s">
        <v>2162</v>
      </c>
      <c r="G154" s="175" t="s">
        <v>1</v>
      </c>
      <c r="H154" s="176">
        <v>1</v>
      </c>
      <c r="I154" s="177"/>
      <c r="J154" s="178">
        <f>ROUND(I154*H154,2)</f>
        <v>0</v>
      </c>
      <c r="K154" s="174" t="s">
        <v>836</v>
      </c>
      <c r="L154" s="39"/>
      <c r="M154" s="238" t="s">
        <v>1</v>
      </c>
      <c r="N154" s="239" t="s">
        <v>41</v>
      </c>
      <c r="O154" s="236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157</v>
      </c>
      <c r="AT154" s="183" t="s">
        <v>152</v>
      </c>
      <c r="AU154" s="183" t="s">
        <v>84</v>
      </c>
      <c r="AY154" s="19" t="s">
        <v>149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157</v>
      </c>
      <c r="BM154" s="183" t="s">
        <v>580</v>
      </c>
    </row>
    <row r="155" s="2" customFormat="1" ht="6.96" customHeight="1">
      <c r="A155" s="38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39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2163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ROUND((SUM(BE129:BE205)),  2)</f>
        <v>0</v>
      </c>
      <c r="G33" s="38"/>
      <c r="H33" s="38"/>
      <c r="I33" s="128">
        <v>0.20999999999999999</v>
      </c>
      <c r="J33" s="127">
        <f>ROUND(((SUM(BE129:BE205))*I33),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ROUND((SUM(BF129:BF205)),  2)</f>
        <v>0</v>
      </c>
      <c r="G34" s="38"/>
      <c r="H34" s="38"/>
      <c r="I34" s="128">
        <v>0.14999999999999999</v>
      </c>
      <c r="J34" s="127">
        <f>ROUND(((SUM(BF129:BF205))*I34),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ROUND((SUM(BG129:BG205)),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ROUND((SUM(BH129:BH205)),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ROUND((SUM(BI129:BI205)),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05 - Vzduchotechnika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2164</v>
      </c>
      <c r="E97" s="142"/>
      <c r="F97" s="142"/>
      <c r="G97" s="142"/>
      <c r="H97" s="142"/>
      <c r="I97" s="142"/>
      <c r="J97" s="143">
        <f>J130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2165</v>
      </c>
      <c r="E98" s="146"/>
      <c r="F98" s="146"/>
      <c r="G98" s="146"/>
      <c r="H98" s="146"/>
      <c r="I98" s="146"/>
      <c r="J98" s="147">
        <f>J131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2166</v>
      </c>
      <c r="E99" s="146"/>
      <c r="F99" s="146"/>
      <c r="G99" s="146"/>
      <c r="H99" s="146"/>
      <c r="I99" s="146"/>
      <c r="J99" s="147">
        <f>J135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2167</v>
      </c>
      <c r="E100" s="146"/>
      <c r="F100" s="146"/>
      <c r="G100" s="146"/>
      <c r="H100" s="146"/>
      <c r="I100" s="146"/>
      <c r="J100" s="147">
        <f>J152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2168</v>
      </c>
      <c r="E101" s="146"/>
      <c r="F101" s="146"/>
      <c r="G101" s="146"/>
      <c r="H101" s="146"/>
      <c r="I101" s="146"/>
      <c r="J101" s="147">
        <f>J156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2169</v>
      </c>
      <c r="E102" s="146"/>
      <c r="F102" s="146"/>
      <c r="G102" s="146"/>
      <c r="H102" s="146"/>
      <c r="I102" s="146"/>
      <c r="J102" s="147">
        <f>J165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2170</v>
      </c>
      <c r="E103" s="146"/>
      <c r="F103" s="146"/>
      <c r="G103" s="146"/>
      <c r="H103" s="146"/>
      <c r="I103" s="146"/>
      <c r="J103" s="147">
        <f>J179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2171</v>
      </c>
      <c r="E104" s="146"/>
      <c r="F104" s="146"/>
      <c r="G104" s="146"/>
      <c r="H104" s="146"/>
      <c r="I104" s="146"/>
      <c r="J104" s="147">
        <f>J183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2172</v>
      </c>
      <c r="E105" s="146"/>
      <c r="F105" s="146"/>
      <c r="G105" s="146"/>
      <c r="H105" s="146"/>
      <c r="I105" s="146"/>
      <c r="J105" s="147">
        <f>J189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2173</v>
      </c>
      <c r="E106" s="146"/>
      <c r="F106" s="146"/>
      <c r="G106" s="146"/>
      <c r="H106" s="146"/>
      <c r="I106" s="146"/>
      <c r="J106" s="147">
        <f>J192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2174</v>
      </c>
      <c r="E107" s="146"/>
      <c r="F107" s="146"/>
      <c r="G107" s="146"/>
      <c r="H107" s="146"/>
      <c r="I107" s="146"/>
      <c r="J107" s="147">
        <f>J198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2175</v>
      </c>
      <c r="E108" s="146"/>
      <c r="F108" s="146"/>
      <c r="G108" s="146"/>
      <c r="H108" s="146"/>
      <c r="I108" s="146"/>
      <c r="J108" s="147">
        <f>J201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2176</v>
      </c>
      <c r="E109" s="146"/>
      <c r="F109" s="146"/>
      <c r="G109" s="146"/>
      <c r="H109" s="146"/>
      <c r="I109" s="146"/>
      <c r="J109" s="147">
        <f>J203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134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1" t="str">
        <f>E7</f>
        <v>Kino OKO - vestavba malého sálu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05 - Vzduchotechnika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Šumperk</v>
      </c>
      <c r="G123" s="38"/>
      <c r="H123" s="38"/>
      <c r="I123" s="32" t="s">
        <v>22</v>
      </c>
      <c r="J123" s="69" t="str">
        <f>IF(J12="","",J12)</f>
        <v>22. 1. 2023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E15</f>
        <v>Město Šumperk</v>
      </c>
      <c r="G125" s="38"/>
      <c r="H125" s="38"/>
      <c r="I125" s="32" t="s">
        <v>30</v>
      </c>
      <c r="J125" s="36" t="str">
        <f>E21</f>
        <v>m-atelier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33</v>
      </c>
      <c r="J126" s="36" t="str">
        <f>E24</f>
        <v>Zdeněk Závodník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48"/>
      <c r="B128" s="149"/>
      <c r="C128" s="150" t="s">
        <v>135</v>
      </c>
      <c r="D128" s="151" t="s">
        <v>61</v>
      </c>
      <c r="E128" s="151" t="s">
        <v>57</v>
      </c>
      <c r="F128" s="151" t="s">
        <v>58</v>
      </c>
      <c r="G128" s="151" t="s">
        <v>136</v>
      </c>
      <c r="H128" s="151" t="s">
        <v>137</v>
      </c>
      <c r="I128" s="151" t="s">
        <v>138</v>
      </c>
      <c r="J128" s="151" t="s">
        <v>110</v>
      </c>
      <c r="K128" s="152" t="s">
        <v>139</v>
      </c>
      <c r="L128" s="153"/>
      <c r="M128" s="86" t="s">
        <v>1</v>
      </c>
      <c r="N128" s="87" t="s">
        <v>40</v>
      </c>
      <c r="O128" s="87" t="s">
        <v>140</v>
      </c>
      <c r="P128" s="87" t="s">
        <v>141</v>
      </c>
      <c r="Q128" s="87" t="s">
        <v>142</v>
      </c>
      <c r="R128" s="87" t="s">
        <v>143</v>
      </c>
      <c r="S128" s="87" t="s">
        <v>144</v>
      </c>
      <c r="T128" s="88" t="s">
        <v>145</v>
      </c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="2" customFormat="1" ht="22.8" customHeight="1">
      <c r="A129" s="38"/>
      <c r="B129" s="39"/>
      <c r="C129" s="93" t="s">
        <v>146</v>
      </c>
      <c r="D129" s="38"/>
      <c r="E129" s="38"/>
      <c r="F129" s="38"/>
      <c r="G129" s="38"/>
      <c r="H129" s="38"/>
      <c r="I129" s="38"/>
      <c r="J129" s="154">
        <f>BK129</f>
        <v>0</v>
      </c>
      <c r="K129" s="38"/>
      <c r="L129" s="39"/>
      <c r="M129" s="89"/>
      <c r="N129" s="73"/>
      <c r="O129" s="90"/>
      <c r="P129" s="155">
        <f>P130</f>
        <v>0</v>
      </c>
      <c r="Q129" s="90"/>
      <c r="R129" s="155">
        <f>R130</f>
        <v>0</v>
      </c>
      <c r="S129" s="90"/>
      <c r="T129" s="156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112</v>
      </c>
      <c r="BK129" s="157">
        <f>BK130</f>
        <v>0</v>
      </c>
    </row>
    <row r="130" s="12" customFormat="1" ht="25.92" customHeight="1">
      <c r="A130" s="12"/>
      <c r="B130" s="158"/>
      <c r="C130" s="12"/>
      <c r="D130" s="159" t="s">
        <v>75</v>
      </c>
      <c r="E130" s="160" t="s">
        <v>2106</v>
      </c>
      <c r="F130" s="160" t="s">
        <v>2177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P131+P135+P152+P156+P165+P179+P183+P189+P192+P198+P201+P203</f>
        <v>0</v>
      </c>
      <c r="Q130" s="164"/>
      <c r="R130" s="165">
        <f>R131+R135+R152+R156+R165+R179+R183+R189+R192+R198+R201+R203</f>
        <v>0</v>
      </c>
      <c r="S130" s="164"/>
      <c r="T130" s="166">
        <f>T131+T135+T152+T156+T165+T179+T183+T189+T192+T198+T201+T203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84</v>
      </c>
      <c r="AT130" s="167" t="s">
        <v>75</v>
      </c>
      <c r="AU130" s="167" t="s">
        <v>76</v>
      </c>
      <c r="AY130" s="159" t="s">
        <v>149</v>
      </c>
      <c r="BK130" s="168">
        <f>BK131+BK135+BK152+BK156+BK165+BK179+BK183+BK189+BK192+BK198+BK201+BK203</f>
        <v>0</v>
      </c>
    </row>
    <row r="131" s="12" customFormat="1" ht="22.8" customHeight="1">
      <c r="A131" s="12"/>
      <c r="B131" s="158"/>
      <c r="C131" s="12"/>
      <c r="D131" s="159" t="s">
        <v>75</v>
      </c>
      <c r="E131" s="169" t="s">
        <v>756</v>
      </c>
      <c r="F131" s="169" t="s">
        <v>2178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SUM(P132:P134)</f>
        <v>0</v>
      </c>
      <c r="Q131" s="164"/>
      <c r="R131" s="165">
        <f>SUM(R132:R134)</f>
        <v>0</v>
      </c>
      <c r="S131" s="164"/>
      <c r="T131" s="166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86</v>
      </c>
      <c r="AT131" s="167" t="s">
        <v>75</v>
      </c>
      <c r="AU131" s="167" t="s">
        <v>84</v>
      </c>
      <c r="AY131" s="159" t="s">
        <v>149</v>
      </c>
      <c r="BK131" s="168">
        <f>SUM(BK132:BK134)</f>
        <v>0</v>
      </c>
    </row>
    <row r="132" s="2" customFormat="1" ht="24.15" customHeight="1">
      <c r="A132" s="38"/>
      <c r="B132" s="171"/>
      <c r="C132" s="172" t="s">
        <v>76</v>
      </c>
      <c r="D132" s="172" t="s">
        <v>152</v>
      </c>
      <c r="E132" s="173" t="s">
        <v>2179</v>
      </c>
      <c r="F132" s="174" t="s">
        <v>2180</v>
      </c>
      <c r="G132" s="175" t="s">
        <v>2181</v>
      </c>
      <c r="H132" s="176">
        <v>1</v>
      </c>
      <c r="I132" s="177"/>
      <c r="J132" s="178">
        <f>ROUND(I132*H132,2)</f>
        <v>0</v>
      </c>
      <c r="K132" s="174" t="s">
        <v>836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280</v>
      </c>
      <c r="AT132" s="183" t="s">
        <v>152</v>
      </c>
      <c r="AU132" s="183" t="s">
        <v>86</v>
      </c>
      <c r="AY132" s="19" t="s">
        <v>149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280</v>
      </c>
      <c r="BM132" s="183" t="s">
        <v>86</v>
      </c>
    </row>
    <row r="133" s="2" customFormat="1">
      <c r="A133" s="38"/>
      <c r="B133" s="39"/>
      <c r="C133" s="38"/>
      <c r="D133" s="186" t="s">
        <v>277</v>
      </c>
      <c r="E133" s="38"/>
      <c r="F133" s="227" t="s">
        <v>2182</v>
      </c>
      <c r="G133" s="38"/>
      <c r="H133" s="38"/>
      <c r="I133" s="228"/>
      <c r="J133" s="38"/>
      <c r="K133" s="38"/>
      <c r="L133" s="39"/>
      <c r="M133" s="229"/>
      <c r="N133" s="23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277</v>
      </c>
      <c r="AU133" s="19" t="s">
        <v>86</v>
      </c>
    </row>
    <row r="134" s="2" customFormat="1" ht="16.5" customHeight="1">
      <c r="A134" s="38"/>
      <c r="B134" s="171"/>
      <c r="C134" s="172" t="s">
        <v>76</v>
      </c>
      <c r="D134" s="172" t="s">
        <v>152</v>
      </c>
      <c r="E134" s="173" t="s">
        <v>2183</v>
      </c>
      <c r="F134" s="174" t="s">
        <v>2184</v>
      </c>
      <c r="G134" s="175" t="s">
        <v>2185</v>
      </c>
      <c r="H134" s="242"/>
      <c r="I134" s="177"/>
      <c r="J134" s="178">
        <f>ROUND(I134*H134,2)</f>
        <v>0</v>
      </c>
      <c r="K134" s="174" t="s">
        <v>836</v>
      </c>
      <c r="L134" s="39"/>
      <c r="M134" s="179" t="s">
        <v>1</v>
      </c>
      <c r="N134" s="180" t="s">
        <v>41</v>
      </c>
      <c r="O134" s="7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280</v>
      </c>
      <c r="AT134" s="183" t="s">
        <v>152</v>
      </c>
      <c r="AU134" s="183" t="s">
        <v>86</v>
      </c>
      <c r="AY134" s="19" t="s">
        <v>149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280</v>
      </c>
      <c r="BM134" s="183" t="s">
        <v>157</v>
      </c>
    </row>
    <row r="135" s="12" customFormat="1" ht="22.8" customHeight="1">
      <c r="A135" s="12"/>
      <c r="B135" s="158"/>
      <c r="C135" s="12"/>
      <c r="D135" s="159" t="s">
        <v>75</v>
      </c>
      <c r="E135" s="169" t="s">
        <v>2186</v>
      </c>
      <c r="F135" s="169" t="s">
        <v>2187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SUM(P136:P151)</f>
        <v>0</v>
      </c>
      <c r="Q135" s="164"/>
      <c r="R135" s="165">
        <f>SUM(R136:R151)</f>
        <v>0</v>
      </c>
      <c r="S135" s="164"/>
      <c r="T135" s="166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84</v>
      </c>
      <c r="AT135" s="167" t="s">
        <v>75</v>
      </c>
      <c r="AU135" s="167" t="s">
        <v>84</v>
      </c>
      <c r="AY135" s="159" t="s">
        <v>149</v>
      </c>
      <c r="BK135" s="168">
        <f>SUM(BK136:BK151)</f>
        <v>0</v>
      </c>
    </row>
    <row r="136" s="2" customFormat="1" ht="16.5" customHeight="1">
      <c r="A136" s="38"/>
      <c r="B136" s="171"/>
      <c r="C136" s="172" t="s">
        <v>76</v>
      </c>
      <c r="D136" s="172" t="s">
        <v>152</v>
      </c>
      <c r="E136" s="173" t="s">
        <v>2188</v>
      </c>
      <c r="F136" s="174" t="s">
        <v>2189</v>
      </c>
      <c r="G136" s="175" t="s">
        <v>2181</v>
      </c>
      <c r="H136" s="176">
        <v>1</v>
      </c>
      <c r="I136" s="177"/>
      <c r="J136" s="178">
        <f>ROUND(I136*H136,2)</f>
        <v>0</v>
      </c>
      <c r="K136" s="174" t="s">
        <v>836</v>
      </c>
      <c r="L136" s="39"/>
      <c r="M136" s="179" t="s">
        <v>1</v>
      </c>
      <c r="N136" s="180" t="s">
        <v>41</v>
      </c>
      <c r="O136" s="7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3" t="s">
        <v>157</v>
      </c>
      <c r="AT136" s="183" t="s">
        <v>152</v>
      </c>
      <c r="AU136" s="183" t="s">
        <v>86</v>
      </c>
      <c r="AY136" s="19" t="s">
        <v>149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9" t="s">
        <v>84</v>
      </c>
      <c r="BK136" s="184">
        <f>ROUND(I136*H136,2)</f>
        <v>0</v>
      </c>
      <c r="BL136" s="19" t="s">
        <v>157</v>
      </c>
      <c r="BM136" s="183" t="s">
        <v>202</v>
      </c>
    </row>
    <row r="137" s="2" customFormat="1">
      <c r="A137" s="38"/>
      <c r="B137" s="39"/>
      <c r="C137" s="38"/>
      <c r="D137" s="186" t="s">
        <v>277</v>
      </c>
      <c r="E137" s="38"/>
      <c r="F137" s="227" t="s">
        <v>2190</v>
      </c>
      <c r="G137" s="38"/>
      <c r="H137" s="38"/>
      <c r="I137" s="228"/>
      <c r="J137" s="38"/>
      <c r="K137" s="38"/>
      <c r="L137" s="39"/>
      <c r="M137" s="229"/>
      <c r="N137" s="23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277</v>
      </c>
      <c r="AU137" s="19" t="s">
        <v>86</v>
      </c>
    </row>
    <row r="138" s="2" customFormat="1" ht="16.5" customHeight="1">
      <c r="A138" s="38"/>
      <c r="B138" s="171"/>
      <c r="C138" s="172" t="s">
        <v>76</v>
      </c>
      <c r="D138" s="172" t="s">
        <v>152</v>
      </c>
      <c r="E138" s="173" t="s">
        <v>2191</v>
      </c>
      <c r="F138" s="174" t="s">
        <v>2192</v>
      </c>
      <c r="G138" s="175" t="s">
        <v>2181</v>
      </c>
      <c r="H138" s="176">
        <v>1</v>
      </c>
      <c r="I138" s="177"/>
      <c r="J138" s="178">
        <f>ROUND(I138*H138,2)</f>
        <v>0</v>
      </c>
      <c r="K138" s="174" t="s">
        <v>836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157</v>
      </c>
      <c r="AT138" s="183" t="s">
        <v>152</v>
      </c>
      <c r="AU138" s="183" t="s">
        <v>86</v>
      </c>
      <c r="AY138" s="19" t="s">
        <v>149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157</v>
      </c>
      <c r="BM138" s="183" t="s">
        <v>216</v>
      </c>
    </row>
    <row r="139" s="2" customFormat="1" ht="16.5" customHeight="1">
      <c r="A139" s="38"/>
      <c r="B139" s="171"/>
      <c r="C139" s="172" t="s">
        <v>76</v>
      </c>
      <c r="D139" s="172" t="s">
        <v>152</v>
      </c>
      <c r="E139" s="173" t="s">
        <v>2193</v>
      </c>
      <c r="F139" s="174" t="s">
        <v>2194</v>
      </c>
      <c r="G139" s="175" t="s">
        <v>2181</v>
      </c>
      <c r="H139" s="176">
        <v>6</v>
      </c>
      <c r="I139" s="177"/>
      <c r="J139" s="178">
        <f>ROUND(I139*H139,2)</f>
        <v>0</v>
      </c>
      <c r="K139" s="174" t="s">
        <v>836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157</v>
      </c>
      <c r="AT139" s="183" t="s">
        <v>152</v>
      </c>
      <c r="AU139" s="183" t="s">
        <v>86</v>
      </c>
      <c r="AY139" s="19" t="s">
        <v>149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157</v>
      </c>
      <c r="BM139" s="183" t="s">
        <v>232</v>
      </c>
    </row>
    <row r="140" s="2" customFormat="1" ht="21.75" customHeight="1">
      <c r="A140" s="38"/>
      <c r="B140" s="171"/>
      <c r="C140" s="172" t="s">
        <v>76</v>
      </c>
      <c r="D140" s="172" t="s">
        <v>152</v>
      </c>
      <c r="E140" s="173" t="s">
        <v>2195</v>
      </c>
      <c r="F140" s="174" t="s">
        <v>2196</v>
      </c>
      <c r="G140" s="175" t="s">
        <v>2181</v>
      </c>
      <c r="H140" s="176">
        <v>1</v>
      </c>
      <c r="I140" s="177"/>
      <c r="J140" s="178">
        <f>ROUND(I140*H140,2)</f>
        <v>0</v>
      </c>
      <c r="K140" s="174" t="s">
        <v>836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157</v>
      </c>
      <c r="AT140" s="183" t="s">
        <v>152</v>
      </c>
      <c r="AU140" s="183" t="s">
        <v>86</v>
      </c>
      <c r="AY140" s="19" t="s">
        <v>149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157</v>
      </c>
      <c r="BM140" s="183" t="s">
        <v>245</v>
      </c>
    </row>
    <row r="141" s="2" customFormat="1" ht="24.15" customHeight="1">
      <c r="A141" s="38"/>
      <c r="B141" s="171"/>
      <c r="C141" s="172" t="s">
        <v>76</v>
      </c>
      <c r="D141" s="172" t="s">
        <v>152</v>
      </c>
      <c r="E141" s="173" t="s">
        <v>2197</v>
      </c>
      <c r="F141" s="174" t="s">
        <v>2198</v>
      </c>
      <c r="G141" s="175" t="s">
        <v>2181</v>
      </c>
      <c r="H141" s="176">
        <v>1</v>
      </c>
      <c r="I141" s="177"/>
      <c r="J141" s="178">
        <f>ROUND(I141*H141,2)</f>
        <v>0</v>
      </c>
      <c r="K141" s="174" t="s">
        <v>836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157</v>
      </c>
      <c r="AT141" s="183" t="s">
        <v>152</v>
      </c>
      <c r="AU141" s="183" t="s">
        <v>86</v>
      </c>
      <c r="AY141" s="19" t="s">
        <v>149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157</v>
      </c>
      <c r="BM141" s="183" t="s">
        <v>257</v>
      </c>
    </row>
    <row r="142" s="2" customFormat="1" ht="24.15" customHeight="1">
      <c r="A142" s="38"/>
      <c r="B142" s="171"/>
      <c r="C142" s="172" t="s">
        <v>76</v>
      </c>
      <c r="D142" s="172" t="s">
        <v>152</v>
      </c>
      <c r="E142" s="173" t="s">
        <v>2199</v>
      </c>
      <c r="F142" s="174" t="s">
        <v>2200</v>
      </c>
      <c r="G142" s="175" t="s">
        <v>2181</v>
      </c>
      <c r="H142" s="176">
        <v>1</v>
      </c>
      <c r="I142" s="177"/>
      <c r="J142" s="178">
        <f>ROUND(I142*H142,2)</f>
        <v>0</v>
      </c>
      <c r="K142" s="174" t="s">
        <v>836</v>
      </c>
      <c r="L142" s="39"/>
      <c r="M142" s="179" t="s">
        <v>1</v>
      </c>
      <c r="N142" s="180" t="s">
        <v>41</v>
      </c>
      <c r="O142" s="7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3" t="s">
        <v>157</v>
      </c>
      <c r="AT142" s="183" t="s">
        <v>152</v>
      </c>
      <c r="AU142" s="183" t="s">
        <v>86</v>
      </c>
      <c r="AY142" s="19" t="s">
        <v>149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9" t="s">
        <v>84</v>
      </c>
      <c r="BK142" s="184">
        <f>ROUND(I142*H142,2)</f>
        <v>0</v>
      </c>
      <c r="BL142" s="19" t="s">
        <v>157</v>
      </c>
      <c r="BM142" s="183" t="s">
        <v>280</v>
      </c>
    </row>
    <row r="143" s="2" customFormat="1" ht="24.15" customHeight="1">
      <c r="A143" s="38"/>
      <c r="B143" s="171"/>
      <c r="C143" s="172" t="s">
        <v>76</v>
      </c>
      <c r="D143" s="172" t="s">
        <v>152</v>
      </c>
      <c r="E143" s="173" t="s">
        <v>2201</v>
      </c>
      <c r="F143" s="174" t="s">
        <v>2202</v>
      </c>
      <c r="G143" s="175" t="s">
        <v>2181</v>
      </c>
      <c r="H143" s="176">
        <v>1</v>
      </c>
      <c r="I143" s="177"/>
      <c r="J143" s="178">
        <f>ROUND(I143*H143,2)</f>
        <v>0</v>
      </c>
      <c r="K143" s="174" t="s">
        <v>836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157</v>
      </c>
      <c r="AT143" s="183" t="s">
        <v>152</v>
      </c>
      <c r="AU143" s="183" t="s">
        <v>86</v>
      </c>
      <c r="AY143" s="19" t="s">
        <v>149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157</v>
      </c>
      <c r="BM143" s="183" t="s">
        <v>291</v>
      </c>
    </row>
    <row r="144" s="2" customFormat="1" ht="24.15" customHeight="1">
      <c r="A144" s="38"/>
      <c r="B144" s="171"/>
      <c r="C144" s="172" t="s">
        <v>76</v>
      </c>
      <c r="D144" s="172" t="s">
        <v>152</v>
      </c>
      <c r="E144" s="173" t="s">
        <v>2203</v>
      </c>
      <c r="F144" s="174" t="s">
        <v>2204</v>
      </c>
      <c r="G144" s="175" t="s">
        <v>2181</v>
      </c>
      <c r="H144" s="176">
        <v>1</v>
      </c>
      <c r="I144" s="177"/>
      <c r="J144" s="178">
        <f>ROUND(I144*H144,2)</f>
        <v>0</v>
      </c>
      <c r="K144" s="174" t="s">
        <v>836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157</v>
      </c>
      <c r="AT144" s="183" t="s">
        <v>152</v>
      </c>
      <c r="AU144" s="183" t="s">
        <v>86</v>
      </c>
      <c r="AY144" s="19" t="s">
        <v>149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157</v>
      </c>
      <c r="BM144" s="183" t="s">
        <v>301</v>
      </c>
    </row>
    <row r="145" s="2" customFormat="1">
      <c r="A145" s="38"/>
      <c r="B145" s="39"/>
      <c r="C145" s="38"/>
      <c r="D145" s="186" t="s">
        <v>277</v>
      </c>
      <c r="E145" s="38"/>
      <c r="F145" s="227" t="s">
        <v>2205</v>
      </c>
      <c r="G145" s="38"/>
      <c r="H145" s="38"/>
      <c r="I145" s="228"/>
      <c r="J145" s="38"/>
      <c r="K145" s="38"/>
      <c r="L145" s="39"/>
      <c r="M145" s="229"/>
      <c r="N145" s="23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277</v>
      </c>
      <c r="AU145" s="19" t="s">
        <v>86</v>
      </c>
    </row>
    <row r="146" s="2" customFormat="1" ht="24.15" customHeight="1">
      <c r="A146" s="38"/>
      <c r="B146" s="171"/>
      <c r="C146" s="172" t="s">
        <v>76</v>
      </c>
      <c r="D146" s="172" t="s">
        <v>152</v>
      </c>
      <c r="E146" s="173" t="s">
        <v>2206</v>
      </c>
      <c r="F146" s="174" t="s">
        <v>2207</v>
      </c>
      <c r="G146" s="175" t="s">
        <v>2181</v>
      </c>
      <c r="H146" s="176">
        <v>1</v>
      </c>
      <c r="I146" s="177"/>
      <c r="J146" s="178">
        <f>ROUND(I146*H146,2)</f>
        <v>0</v>
      </c>
      <c r="K146" s="174" t="s">
        <v>836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157</v>
      </c>
      <c r="AT146" s="183" t="s">
        <v>152</v>
      </c>
      <c r="AU146" s="183" t="s">
        <v>86</v>
      </c>
      <c r="AY146" s="19" t="s">
        <v>149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157</v>
      </c>
      <c r="BM146" s="183" t="s">
        <v>312</v>
      </c>
    </row>
    <row r="147" s="2" customFormat="1" ht="16.5" customHeight="1">
      <c r="A147" s="38"/>
      <c r="B147" s="171"/>
      <c r="C147" s="172" t="s">
        <v>76</v>
      </c>
      <c r="D147" s="172" t="s">
        <v>152</v>
      </c>
      <c r="E147" s="173" t="s">
        <v>2208</v>
      </c>
      <c r="F147" s="174" t="s">
        <v>2209</v>
      </c>
      <c r="G147" s="175" t="s">
        <v>2181</v>
      </c>
      <c r="H147" s="176">
        <v>1</v>
      </c>
      <c r="I147" s="177"/>
      <c r="J147" s="178">
        <f>ROUND(I147*H147,2)</f>
        <v>0</v>
      </c>
      <c r="K147" s="174" t="s">
        <v>836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157</v>
      </c>
      <c r="AT147" s="183" t="s">
        <v>152</v>
      </c>
      <c r="AU147" s="183" t="s">
        <v>86</v>
      </c>
      <c r="AY147" s="19" t="s">
        <v>149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157</v>
      </c>
      <c r="BM147" s="183" t="s">
        <v>325</v>
      </c>
    </row>
    <row r="148" s="2" customFormat="1" ht="16.5" customHeight="1">
      <c r="A148" s="38"/>
      <c r="B148" s="171"/>
      <c r="C148" s="172" t="s">
        <v>76</v>
      </c>
      <c r="D148" s="172" t="s">
        <v>152</v>
      </c>
      <c r="E148" s="173" t="s">
        <v>2210</v>
      </c>
      <c r="F148" s="174" t="s">
        <v>2211</v>
      </c>
      <c r="G148" s="175" t="s">
        <v>2181</v>
      </c>
      <c r="H148" s="176">
        <v>1</v>
      </c>
      <c r="I148" s="177"/>
      <c r="J148" s="178">
        <f>ROUND(I148*H148,2)</f>
        <v>0</v>
      </c>
      <c r="K148" s="174" t="s">
        <v>836</v>
      </c>
      <c r="L148" s="39"/>
      <c r="M148" s="179" t="s">
        <v>1</v>
      </c>
      <c r="N148" s="180" t="s">
        <v>41</v>
      </c>
      <c r="O148" s="7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3" t="s">
        <v>157</v>
      </c>
      <c r="AT148" s="183" t="s">
        <v>152</v>
      </c>
      <c r="AU148" s="183" t="s">
        <v>86</v>
      </c>
      <c r="AY148" s="19" t="s">
        <v>149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84</v>
      </c>
      <c r="BK148" s="184">
        <f>ROUND(I148*H148,2)</f>
        <v>0</v>
      </c>
      <c r="BL148" s="19" t="s">
        <v>157</v>
      </c>
      <c r="BM148" s="183" t="s">
        <v>336</v>
      </c>
    </row>
    <row r="149" s="2" customFormat="1" ht="33" customHeight="1">
      <c r="A149" s="38"/>
      <c r="B149" s="171"/>
      <c r="C149" s="172" t="s">
        <v>76</v>
      </c>
      <c r="D149" s="172" t="s">
        <v>152</v>
      </c>
      <c r="E149" s="173" t="s">
        <v>2212</v>
      </c>
      <c r="F149" s="174" t="s">
        <v>2213</v>
      </c>
      <c r="G149" s="175" t="s">
        <v>2181</v>
      </c>
      <c r="H149" s="176">
        <v>1</v>
      </c>
      <c r="I149" s="177"/>
      <c r="J149" s="178">
        <f>ROUND(I149*H149,2)</f>
        <v>0</v>
      </c>
      <c r="K149" s="174" t="s">
        <v>836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157</v>
      </c>
      <c r="AT149" s="183" t="s">
        <v>152</v>
      </c>
      <c r="AU149" s="183" t="s">
        <v>86</v>
      </c>
      <c r="AY149" s="19" t="s">
        <v>149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157</v>
      </c>
      <c r="BM149" s="183" t="s">
        <v>347</v>
      </c>
    </row>
    <row r="150" s="2" customFormat="1">
      <c r="A150" s="38"/>
      <c r="B150" s="39"/>
      <c r="C150" s="38"/>
      <c r="D150" s="186" t="s">
        <v>277</v>
      </c>
      <c r="E150" s="38"/>
      <c r="F150" s="227" t="s">
        <v>2214</v>
      </c>
      <c r="G150" s="38"/>
      <c r="H150" s="38"/>
      <c r="I150" s="228"/>
      <c r="J150" s="38"/>
      <c r="K150" s="38"/>
      <c r="L150" s="39"/>
      <c r="M150" s="229"/>
      <c r="N150" s="23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277</v>
      </c>
      <c r="AU150" s="19" t="s">
        <v>86</v>
      </c>
    </row>
    <row r="151" s="2" customFormat="1" ht="16.5" customHeight="1">
      <c r="A151" s="38"/>
      <c r="B151" s="171"/>
      <c r="C151" s="172" t="s">
        <v>76</v>
      </c>
      <c r="D151" s="172" t="s">
        <v>152</v>
      </c>
      <c r="E151" s="173" t="s">
        <v>2215</v>
      </c>
      <c r="F151" s="174" t="s">
        <v>2184</v>
      </c>
      <c r="G151" s="175" t="s">
        <v>2185</v>
      </c>
      <c r="H151" s="242"/>
      <c r="I151" s="177"/>
      <c r="J151" s="178">
        <f>ROUND(I151*H151,2)</f>
        <v>0</v>
      </c>
      <c r="K151" s="174" t="s">
        <v>836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157</v>
      </c>
      <c r="AT151" s="183" t="s">
        <v>152</v>
      </c>
      <c r="AU151" s="183" t="s">
        <v>86</v>
      </c>
      <c r="AY151" s="19" t="s">
        <v>149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157</v>
      </c>
      <c r="BM151" s="183" t="s">
        <v>359</v>
      </c>
    </row>
    <row r="152" s="12" customFormat="1" ht="22.8" customHeight="1">
      <c r="A152" s="12"/>
      <c r="B152" s="158"/>
      <c r="C152" s="12"/>
      <c r="D152" s="159" t="s">
        <v>75</v>
      </c>
      <c r="E152" s="169" t="s">
        <v>2216</v>
      </c>
      <c r="F152" s="169" t="s">
        <v>2217</v>
      </c>
      <c r="G152" s="12"/>
      <c r="H152" s="12"/>
      <c r="I152" s="161"/>
      <c r="J152" s="170">
        <f>BK152</f>
        <v>0</v>
      </c>
      <c r="K152" s="12"/>
      <c r="L152" s="158"/>
      <c r="M152" s="163"/>
      <c r="N152" s="164"/>
      <c r="O152" s="164"/>
      <c r="P152" s="165">
        <f>SUM(P153:P155)</f>
        <v>0</v>
      </c>
      <c r="Q152" s="164"/>
      <c r="R152" s="165">
        <f>SUM(R153:R155)</f>
        <v>0</v>
      </c>
      <c r="S152" s="164"/>
      <c r="T152" s="16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9" t="s">
        <v>84</v>
      </c>
      <c r="AT152" s="167" t="s">
        <v>75</v>
      </c>
      <c r="AU152" s="167" t="s">
        <v>84</v>
      </c>
      <c r="AY152" s="159" t="s">
        <v>149</v>
      </c>
      <c r="BK152" s="168">
        <f>SUM(BK153:BK155)</f>
        <v>0</v>
      </c>
    </row>
    <row r="153" s="2" customFormat="1" ht="24.15" customHeight="1">
      <c r="A153" s="38"/>
      <c r="B153" s="171"/>
      <c r="C153" s="172" t="s">
        <v>76</v>
      </c>
      <c r="D153" s="172" t="s">
        <v>152</v>
      </c>
      <c r="E153" s="173" t="s">
        <v>2218</v>
      </c>
      <c r="F153" s="174" t="s">
        <v>2219</v>
      </c>
      <c r="G153" s="175" t="s">
        <v>227</v>
      </c>
      <c r="H153" s="176">
        <v>25</v>
      </c>
      <c r="I153" s="177"/>
      <c r="J153" s="178">
        <f>ROUND(I153*H153,2)</f>
        <v>0</v>
      </c>
      <c r="K153" s="174" t="s">
        <v>836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157</v>
      </c>
      <c r="AT153" s="183" t="s">
        <v>152</v>
      </c>
      <c r="AU153" s="183" t="s">
        <v>86</v>
      </c>
      <c r="AY153" s="19" t="s">
        <v>149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157</v>
      </c>
      <c r="BM153" s="183" t="s">
        <v>382</v>
      </c>
    </row>
    <row r="154" s="2" customFormat="1" ht="24.15" customHeight="1">
      <c r="A154" s="38"/>
      <c r="B154" s="171"/>
      <c r="C154" s="172" t="s">
        <v>76</v>
      </c>
      <c r="D154" s="172" t="s">
        <v>152</v>
      </c>
      <c r="E154" s="173" t="s">
        <v>2220</v>
      </c>
      <c r="F154" s="174" t="s">
        <v>2221</v>
      </c>
      <c r="G154" s="175" t="s">
        <v>227</v>
      </c>
      <c r="H154" s="176">
        <v>6</v>
      </c>
      <c r="I154" s="177"/>
      <c r="J154" s="178">
        <f>ROUND(I154*H154,2)</f>
        <v>0</v>
      </c>
      <c r="K154" s="174" t="s">
        <v>836</v>
      </c>
      <c r="L154" s="39"/>
      <c r="M154" s="179" t="s">
        <v>1</v>
      </c>
      <c r="N154" s="180" t="s">
        <v>41</v>
      </c>
      <c r="O154" s="77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157</v>
      </c>
      <c r="AT154" s="183" t="s">
        <v>152</v>
      </c>
      <c r="AU154" s="183" t="s">
        <v>86</v>
      </c>
      <c r="AY154" s="19" t="s">
        <v>149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157</v>
      </c>
      <c r="BM154" s="183" t="s">
        <v>413</v>
      </c>
    </row>
    <row r="155" s="2" customFormat="1" ht="16.5" customHeight="1">
      <c r="A155" s="38"/>
      <c r="B155" s="171"/>
      <c r="C155" s="172" t="s">
        <v>76</v>
      </c>
      <c r="D155" s="172" t="s">
        <v>152</v>
      </c>
      <c r="E155" s="173" t="s">
        <v>2222</v>
      </c>
      <c r="F155" s="174" t="s">
        <v>2223</v>
      </c>
      <c r="G155" s="175" t="s">
        <v>2185</v>
      </c>
      <c r="H155" s="242"/>
      <c r="I155" s="177"/>
      <c r="J155" s="178">
        <f>ROUND(I155*H155,2)</f>
        <v>0</v>
      </c>
      <c r="K155" s="174" t="s">
        <v>836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157</v>
      </c>
      <c r="AT155" s="183" t="s">
        <v>152</v>
      </c>
      <c r="AU155" s="183" t="s">
        <v>86</v>
      </c>
      <c r="AY155" s="19" t="s">
        <v>149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157</v>
      </c>
      <c r="BM155" s="183" t="s">
        <v>423</v>
      </c>
    </row>
    <row r="156" s="12" customFormat="1" ht="22.8" customHeight="1">
      <c r="A156" s="12"/>
      <c r="B156" s="158"/>
      <c r="C156" s="12"/>
      <c r="D156" s="159" t="s">
        <v>75</v>
      </c>
      <c r="E156" s="169" t="s">
        <v>2224</v>
      </c>
      <c r="F156" s="169" t="s">
        <v>2225</v>
      </c>
      <c r="G156" s="12"/>
      <c r="H156" s="12"/>
      <c r="I156" s="161"/>
      <c r="J156" s="170">
        <f>BK156</f>
        <v>0</v>
      </c>
      <c r="K156" s="12"/>
      <c r="L156" s="158"/>
      <c r="M156" s="163"/>
      <c r="N156" s="164"/>
      <c r="O156" s="164"/>
      <c r="P156" s="165">
        <f>SUM(P157:P164)</f>
        <v>0</v>
      </c>
      <c r="Q156" s="164"/>
      <c r="R156" s="165">
        <f>SUM(R157:R164)</f>
        <v>0</v>
      </c>
      <c r="S156" s="164"/>
      <c r="T156" s="166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9" t="s">
        <v>84</v>
      </c>
      <c r="AT156" s="167" t="s">
        <v>75</v>
      </c>
      <c r="AU156" s="167" t="s">
        <v>84</v>
      </c>
      <c r="AY156" s="159" t="s">
        <v>149</v>
      </c>
      <c r="BK156" s="168">
        <f>SUM(BK157:BK164)</f>
        <v>0</v>
      </c>
    </row>
    <row r="157" s="2" customFormat="1" ht="24.15" customHeight="1">
      <c r="A157" s="38"/>
      <c r="B157" s="171"/>
      <c r="C157" s="172" t="s">
        <v>76</v>
      </c>
      <c r="D157" s="172" t="s">
        <v>152</v>
      </c>
      <c r="E157" s="173" t="s">
        <v>2226</v>
      </c>
      <c r="F157" s="174" t="s">
        <v>2227</v>
      </c>
      <c r="G157" s="175" t="s">
        <v>2181</v>
      </c>
      <c r="H157" s="176">
        <v>1</v>
      </c>
      <c r="I157" s="177"/>
      <c r="J157" s="178">
        <f>ROUND(I157*H157,2)</f>
        <v>0</v>
      </c>
      <c r="K157" s="174" t="s">
        <v>836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157</v>
      </c>
      <c r="AT157" s="183" t="s">
        <v>152</v>
      </c>
      <c r="AU157" s="183" t="s">
        <v>86</v>
      </c>
      <c r="AY157" s="19" t="s">
        <v>149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157</v>
      </c>
      <c r="BM157" s="183" t="s">
        <v>433</v>
      </c>
    </row>
    <row r="158" s="2" customFormat="1">
      <c r="A158" s="38"/>
      <c r="B158" s="39"/>
      <c r="C158" s="38"/>
      <c r="D158" s="186" t="s">
        <v>277</v>
      </c>
      <c r="E158" s="38"/>
      <c r="F158" s="227" t="s">
        <v>2228</v>
      </c>
      <c r="G158" s="38"/>
      <c r="H158" s="38"/>
      <c r="I158" s="228"/>
      <c r="J158" s="38"/>
      <c r="K158" s="38"/>
      <c r="L158" s="39"/>
      <c r="M158" s="229"/>
      <c r="N158" s="23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277</v>
      </c>
      <c r="AU158" s="19" t="s">
        <v>86</v>
      </c>
    </row>
    <row r="159" s="2" customFormat="1" ht="16.5" customHeight="1">
      <c r="A159" s="38"/>
      <c r="B159" s="171"/>
      <c r="C159" s="172" t="s">
        <v>76</v>
      </c>
      <c r="D159" s="172" t="s">
        <v>152</v>
      </c>
      <c r="E159" s="173" t="s">
        <v>2229</v>
      </c>
      <c r="F159" s="174" t="s">
        <v>2230</v>
      </c>
      <c r="G159" s="175" t="s">
        <v>2181</v>
      </c>
      <c r="H159" s="176">
        <v>1</v>
      </c>
      <c r="I159" s="177"/>
      <c r="J159" s="178">
        <f>ROUND(I159*H159,2)</f>
        <v>0</v>
      </c>
      <c r="K159" s="174" t="s">
        <v>836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157</v>
      </c>
      <c r="AT159" s="183" t="s">
        <v>152</v>
      </c>
      <c r="AU159" s="183" t="s">
        <v>86</v>
      </c>
      <c r="AY159" s="19" t="s">
        <v>149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157</v>
      </c>
      <c r="BM159" s="183" t="s">
        <v>441</v>
      </c>
    </row>
    <row r="160" s="2" customFormat="1" ht="24.15" customHeight="1">
      <c r="A160" s="38"/>
      <c r="B160" s="171"/>
      <c r="C160" s="172" t="s">
        <v>76</v>
      </c>
      <c r="D160" s="172" t="s">
        <v>152</v>
      </c>
      <c r="E160" s="173" t="s">
        <v>2231</v>
      </c>
      <c r="F160" s="174" t="s">
        <v>2232</v>
      </c>
      <c r="G160" s="175" t="s">
        <v>273</v>
      </c>
      <c r="H160" s="176">
        <v>10</v>
      </c>
      <c r="I160" s="177"/>
      <c r="J160" s="178">
        <f>ROUND(I160*H160,2)</f>
        <v>0</v>
      </c>
      <c r="K160" s="174" t="s">
        <v>836</v>
      </c>
      <c r="L160" s="39"/>
      <c r="M160" s="179" t="s">
        <v>1</v>
      </c>
      <c r="N160" s="180" t="s">
        <v>41</v>
      </c>
      <c r="O160" s="77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3" t="s">
        <v>157</v>
      </c>
      <c r="AT160" s="183" t="s">
        <v>152</v>
      </c>
      <c r="AU160" s="183" t="s">
        <v>86</v>
      </c>
      <c r="AY160" s="19" t="s">
        <v>149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9" t="s">
        <v>84</v>
      </c>
      <c r="BK160" s="184">
        <f>ROUND(I160*H160,2)</f>
        <v>0</v>
      </c>
      <c r="BL160" s="19" t="s">
        <v>157</v>
      </c>
      <c r="BM160" s="183" t="s">
        <v>467</v>
      </c>
    </row>
    <row r="161" s="2" customFormat="1" ht="16.5" customHeight="1">
      <c r="A161" s="38"/>
      <c r="B161" s="171"/>
      <c r="C161" s="172" t="s">
        <v>76</v>
      </c>
      <c r="D161" s="172" t="s">
        <v>152</v>
      </c>
      <c r="E161" s="173" t="s">
        <v>2233</v>
      </c>
      <c r="F161" s="174" t="s">
        <v>2234</v>
      </c>
      <c r="G161" s="175" t="s">
        <v>299</v>
      </c>
      <c r="H161" s="176">
        <v>1.05</v>
      </c>
      <c r="I161" s="177"/>
      <c r="J161" s="178">
        <f>ROUND(I161*H161,2)</f>
        <v>0</v>
      </c>
      <c r="K161" s="174" t="s">
        <v>836</v>
      </c>
      <c r="L161" s="39"/>
      <c r="M161" s="179" t="s">
        <v>1</v>
      </c>
      <c r="N161" s="180" t="s">
        <v>41</v>
      </c>
      <c r="O161" s="77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157</v>
      </c>
      <c r="AT161" s="183" t="s">
        <v>152</v>
      </c>
      <c r="AU161" s="183" t="s">
        <v>86</v>
      </c>
      <c r="AY161" s="19" t="s">
        <v>149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157</v>
      </c>
      <c r="BM161" s="183" t="s">
        <v>479</v>
      </c>
    </row>
    <row r="162" s="2" customFormat="1" ht="21.75" customHeight="1">
      <c r="A162" s="38"/>
      <c r="B162" s="171"/>
      <c r="C162" s="172" t="s">
        <v>76</v>
      </c>
      <c r="D162" s="172" t="s">
        <v>152</v>
      </c>
      <c r="E162" s="173" t="s">
        <v>2235</v>
      </c>
      <c r="F162" s="174" t="s">
        <v>2236</v>
      </c>
      <c r="G162" s="175" t="s">
        <v>2181</v>
      </c>
      <c r="H162" s="176">
        <v>1</v>
      </c>
      <c r="I162" s="177"/>
      <c r="J162" s="178">
        <f>ROUND(I162*H162,2)</f>
        <v>0</v>
      </c>
      <c r="K162" s="174" t="s">
        <v>836</v>
      </c>
      <c r="L162" s="39"/>
      <c r="M162" s="179" t="s">
        <v>1</v>
      </c>
      <c r="N162" s="180" t="s">
        <v>41</v>
      </c>
      <c r="O162" s="77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157</v>
      </c>
      <c r="AT162" s="183" t="s">
        <v>152</v>
      </c>
      <c r="AU162" s="183" t="s">
        <v>86</v>
      </c>
      <c r="AY162" s="19" t="s">
        <v>149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157</v>
      </c>
      <c r="BM162" s="183" t="s">
        <v>506</v>
      </c>
    </row>
    <row r="163" s="2" customFormat="1" ht="16.5" customHeight="1">
      <c r="A163" s="38"/>
      <c r="B163" s="171"/>
      <c r="C163" s="172" t="s">
        <v>76</v>
      </c>
      <c r="D163" s="172" t="s">
        <v>152</v>
      </c>
      <c r="E163" s="173" t="s">
        <v>2237</v>
      </c>
      <c r="F163" s="174" t="s">
        <v>2238</v>
      </c>
      <c r="G163" s="175" t="s">
        <v>2181</v>
      </c>
      <c r="H163" s="176">
        <v>1</v>
      </c>
      <c r="I163" s="177"/>
      <c r="J163" s="178">
        <f>ROUND(I163*H163,2)</f>
        <v>0</v>
      </c>
      <c r="K163" s="174" t="s">
        <v>836</v>
      </c>
      <c r="L163" s="39"/>
      <c r="M163" s="179" t="s">
        <v>1</v>
      </c>
      <c r="N163" s="180" t="s">
        <v>41</v>
      </c>
      <c r="O163" s="77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3" t="s">
        <v>157</v>
      </c>
      <c r="AT163" s="183" t="s">
        <v>152</v>
      </c>
      <c r="AU163" s="183" t="s">
        <v>86</v>
      </c>
      <c r="AY163" s="19" t="s">
        <v>149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9" t="s">
        <v>84</v>
      </c>
      <c r="BK163" s="184">
        <f>ROUND(I163*H163,2)</f>
        <v>0</v>
      </c>
      <c r="BL163" s="19" t="s">
        <v>157</v>
      </c>
      <c r="BM163" s="183" t="s">
        <v>516</v>
      </c>
    </row>
    <row r="164" s="2" customFormat="1" ht="24.15" customHeight="1">
      <c r="A164" s="38"/>
      <c r="B164" s="171"/>
      <c r="C164" s="172" t="s">
        <v>76</v>
      </c>
      <c r="D164" s="172" t="s">
        <v>152</v>
      </c>
      <c r="E164" s="173" t="s">
        <v>2239</v>
      </c>
      <c r="F164" s="174" t="s">
        <v>2240</v>
      </c>
      <c r="G164" s="175" t="s">
        <v>2181</v>
      </c>
      <c r="H164" s="176">
        <v>1</v>
      </c>
      <c r="I164" s="177"/>
      <c r="J164" s="178">
        <f>ROUND(I164*H164,2)</f>
        <v>0</v>
      </c>
      <c r="K164" s="174" t="s">
        <v>836</v>
      </c>
      <c r="L164" s="39"/>
      <c r="M164" s="179" t="s">
        <v>1</v>
      </c>
      <c r="N164" s="180" t="s">
        <v>41</v>
      </c>
      <c r="O164" s="77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157</v>
      </c>
      <c r="AT164" s="183" t="s">
        <v>152</v>
      </c>
      <c r="AU164" s="183" t="s">
        <v>86</v>
      </c>
      <c r="AY164" s="19" t="s">
        <v>149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157</v>
      </c>
      <c r="BM164" s="183" t="s">
        <v>530</v>
      </c>
    </row>
    <row r="165" s="12" customFormat="1" ht="22.8" customHeight="1">
      <c r="A165" s="12"/>
      <c r="B165" s="158"/>
      <c r="C165" s="12"/>
      <c r="D165" s="159" t="s">
        <v>75</v>
      </c>
      <c r="E165" s="169" t="s">
        <v>2241</v>
      </c>
      <c r="F165" s="169" t="s">
        <v>2242</v>
      </c>
      <c r="G165" s="12"/>
      <c r="H165" s="12"/>
      <c r="I165" s="161"/>
      <c r="J165" s="170">
        <f>BK165</f>
        <v>0</v>
      </c>
      <c r="K165" s="12"/>
      <c r="L165" s="158"/>
      <c r="M165" s="163"/>
      <c r="N165" s="164"/>
      <c r="O165" s="164"/>
      <c r="P165" s="165">
        <f>SUM(P166:P178)</f>
        <v>0</v>
      </c>
      <c r="Q165" s="164"/>
      <c r="R165" s="165">
        <f>SUM(R166:R178)</f>
        <v>0</v>
      </c>
      <c r="S165" s="164"/>
      <c r="T165" s="166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9" t="s">
        <v>84</v>
      </c>
      <c r="AT165" s="167" t="s">
        <v>75</v>
      </c>
      <c r="AU165" s="167" t="s">
        <v>84</v>
      </c>
      <c r="AY165" s="159" t="s">
        <v>149</v>
      </c>
      <c r="BK165" s="168">
        <f>SUM(BK166:BK178)</f>
        <v>0</v>
      </c>
    </row>
    <row r="166" s="2" customFormat="1" ht="24.15" customHeight="1">
      <c r="A166" s="38"/>
      <c r="B166" s="171"/>
      <c r="C166" s="172" t="s">
        <v>76</v>
      </c>
      <c r="D166" s="172" t="s">
        <v>152</v>
      </c>
      <c r="E166" s="173" t="s">
        <v>2243</v>
      </c>
      <c r="F166" s="174" t="s">
        <v>2244</v>
      </c>
      <c r="G166" s="175" t="s">
        <v>2181</v>
      </c>
      <c r="H166" s="176">
        <v>1</v>
      </c>
      <c r="I166" s="177"/>
      <c r="J166" s="178">
        <f>ROUND(I166*H166,2)</f>
        <v>0</v>
      </c>
      <c r="K166" s="174" t="s">
        <v>836</v>
      </c>
      <c r="L166" s="39"/>
      <c r="M166" s="179" t="s">
        <v>1</v>
      </c>
      <c r="N166" s="180" t="s">
        <v>41</v>
      </c>
      <c r="O166" s="77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3" t="s">
        <v>157</v>
      </c>
      <c r="AT166" s="183" t="s">
        <v>152</v>
      </c>
      <c r="AU166" s="183" t="s">
        <v>86</v>
      </c>
      <c r="AY166" s="19" t="s">
        <v>149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9" t="s">
        <v>84</v>
      </c>
      <c r="BK166" s="184">
        <f>ROUND(I166*H166,2)</f>
        <v>0</v>
      </c>
      <c r="BL166" s="19" t="s">
        <v>157</v>
      </c>
      <c r="BM166" s="183" t="s">
        <v>540</v>
      </c>
    </row>
    <row r="167" s="2" customFormat="1">
      <c r="A167" s="38"/>
      <c r="B167" s="39"/>
      <c r="C167" s="38"/>
      <c r="D167" s="186" t="s">
        <v>277</v>
      </c>
      <c r="E167" s="38"/>
      <c r="F167" s="227" t="s">
        <v>2245</v>
      </c>
      <c r="G167" s="38"/>
      <c r="H167" s="38"/>
      <c r="I167" s="228"/>
      <c r="J167" s="38"/>
      <c r="K167" s="38"/>
      <c r="L167" s="39"/>
      <c r="M167" s="229"/>
      <c r="N167" s="23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277</v>
      </c>
      <c r="AU167" s="19" t="s">
        <v>86</v>
      </c>
    </row>
    <row r="168" s="2" customFormat="1" ht="24.15" customHeight="1">
      <c r="A168" s="38"/>
      <c r="B168" s="171"/>
      <c r="C168" s="172" t="s">
        <v>76</v>
      </c>
      <c r="D168" s="172" t="s">
        <v>152</v>
      </c>
      <c r="E168" s="173" t="s">
        <v>2246</v>
      </c>
      <c r="F168" s="174" t="s">
        <v>2247</v>
      </c>
      <c r="G168" s="175" t="s">
        <v>2181</v>
      </c>
      <c r="H168" s="176">
        <v>1</v>
      </c>
      <c r="I168" s="177"/>
      <c r="J168" s="178">
        <f>ROUND(I168*H168,2)</f>
        <v>0</v>
      </c>
      <c r="K168" s="174" t="s">
        <v>836</v>
      </c>
      <c r="L168" s="39"/>
      <c r="M168" s="179" t="s">
        <v>1</v>
      </c>
      <c r="N168" s="180" t="s">
        <v>41</v>
      </c>
      <c r="O168" s="77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3" t="s">
        <v>157</v>
      </c>
      <c r="AT168" s="183" t="s">
        <v>152</v>
      </c>
      <c r="AU168" s="183" t="s">
        <v>86</v>
      </c>
      <c r="AY168" s="19" t="s">
        <v>149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9" t="s">
        <v>84</v>
      </c>
      <c r="BK168" s="184">
        <f>ROUND(I168*H168,2)</f>
        <v>0</v>
      </c>
      <c r="BL168" s="19" t="s">
        <v>157</v>
      </c>
      <c r="BM168" s="183" t="s">
        <v>551</v>
      </c>
    </row>
    <row r="169" s="2" customFormat="1">
      <c r="A169" s="38"/>
      <c r="B169" s="39"/>
      <c r="C169" s="38"/>
      <c r="D169" s="186" t="s">
        <v>277</v>
      </c>
      <c r="E169" s="38"/>
      <c r="F169" s="227" t="s">
        <v>2248</v>
      </c>
      <c r="G169" s="38"/>
      <c r="H169" s="38"/>
      <c r="I169" s="228"/>
      <c r="J169" s="38"/>
      <c r="K169" s="38"/>
      <c r="L169" s="39"/>
      <c r="M169" s="229"/>
      <c r="N169" s="23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277</v>
      </c>
      <c r="AU169" s="19" t="s">
        <v>86</v>
      </c>
    </row>
    <row r="170" s="2" customFormat="1" ht="16.5" customHeight="1">
      <c r="A170" s="38"/>
      <c r="B170" s="171"/>
      <c r="C170" s="172" t="s">
        <v>76</v>
      </c>
      <c r="D170" s="172" t="s">
        <v>152</v>
      </c>
      <c r="E170" s="173" t="s">
        <v>2249</v>
      </c>
      <c r="F170" s="174" t="s">
        <v>2250</v>
      </c>
      <c r="G170" s="175" t="s">
        <v>2181</v>
      </c>
      <c r="H170" s="176">
        <v>2</v>
      </c>
      <c r="I170" s="177"/>
      <c r="J170" s="178">
        <f>ROUND(I170*H170,2)</f>
        <v>0</v>
      </c>
      <c r="K170" s="174" t="s">
        <v>836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157</v>
      </c>
      <c r="AT170" s="183" t="s">
        <v>152</v>
      </c>
      <c r="AU170" s="183" t="s">
        <v>86</v>
      </c>
      <c r="AY170" s="19" t="s">
        <v>149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157</v>
      </c>
      <c r="BM170" s="183" t="s">
        <v>580</v>
      </c>
    </row>
    <row r="171" s="2" customFormat="1" ht="16.5" customHeight="1">
      <c r="A171" s="38"/>
      <c r="B171" s="171"/>
      <c r="C171" s="172" t="s">
        <v>76</v>
      </c>
      <c r="D171" s="172" t="s">
        <v>152</v>
      </c>
      <c r="E171" s="173" t="s">
        <v>2251</v>
      </c>
      <c r="F171" s="174" t="s">
        <v>2252</v>
      </c>
      <c r="G171" s="175" t="s">
        <v>2181</v>
      </c>
      <c r="H171" s="176">
        <v>2</v>
      </c>
      <c r="I171" s="177"/>
      <c r="J171" s="178">
        <f>ROUND(I171*H171,2)</f>
        <v>0</v>
      </c>
      <c r="K171" s="174" t="s">
        <v>836</v>
      </c>
      <c r="L171" s="39"/>
      <c r="M171" s="179" t="s">
        <v>1</v>
      </c>
      <c r="N171" s="180" t="s">
        <v>41</v>
      </c>
      <c r="O171" s="77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3" t="s">
        <v>157</v>
      </c>
      <c r="AT171" s="183" t="s">
        <v>152</v>
      </c>
      <c r="AU171" s="183" t="s">
        <v>86</v>
      </c>
      <c r="AY171" s="19" t="s">
        <v>149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9" t="s">
        <v>84</v>
      </c>
      <c r="BK171" s="184">
        <f>ROUND(I171*H171,2)</f>
        <v>0</v>
      </c>
      <c r="BL171" s="19" t="s">
        <v>157</v>
      </c>
      <c r="BM171" s="183" t="s">
        <v>591</v>
      </c>
    </row>
    <row r="172" s="2" customFormat="1" ht="16.5" customHeight="1">
      <c r="A172" s="38"/>
      <c r="B172" s="171"/>
      <c r="C172" s="172" t="s">
        <v>76</v>
      </c>
      <c r="D172" s="172" t="s">
        <v>152</v>
      </c>
      <c r="E172" s="173" t="s">
        <v>2253</v>
      </c>
      <c r="F172" s="174" t="s">
        <v>2254</v>
      </c>
      <c r="G172" s="175" t="s">
        <v>2181</v>
      </c>
      <c r="H172" s="176">
        <v>2</v>
      </c>
      <c r="I172" s="177"/>
      <c r="J172" s="178">
        <f>ROUND(I172*H172,2)</f>
        <v>0</v>
      </c>
      <c r="K172" s="174" t="s">
        <v>836</v>
      </c>
      <c r="L172" s="39"/>
      <c r="M172" s="179" t="s">
        <v>1</v>
      </c>
      <c r="N172" s="180" t="s">
        <v>41</v>
      </c>
      <c r="O172" s="77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3" t="s">
        <v>157</v>
      </c>
      <c r="AT172" s="183" t="s">
        <v>152</v>
      </c>
      <c r="AU172" s="183" t="s">
        <v>86</v>
      </c>
      <c r="AY172" s="19" t="s">
        <v>149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9" t="s">
        <v>84</v>
      </c>
      <c r="BK172" s="184">
        <f>ROUND(I172*H172,2)</f>
        <v>0</v>
      </c>
      <c r="BL172" s="19" t="s">
        <v>157</v>
      </c>
      <c r="BM172" s="183" t="s">
        <v>602</v>
      </c>
    </row>
    <row r="173" s="2" customFormat="1" ht="16.5" customHeight="1">
      <c r="A173" s="38"/>
      <c r="B173" s="171"/>
      <c r="C173" s="172" t="s">
        <v>76</v>
      </c>
      <c r="D173" s="172" t="s">
        <v>152</v>
      </c>
      <c r="E173" s="173" t="s">
        <v>2255</v>
      </c>
      <c r="F173" s="174" t="s">
        <v>2256</v>
      </c>
      <c r="G173" s="175" t="s">
        <v>2181</v>
      </c>
      <c r="H173" s="176">
        <v>1</v>
      </c>
      <c r="I173" s="177"/>
      <c r="J173" s="178">
        <f>ROUND(I173*H173,2)</f>
        <v>0</v>
      </c>
      <c r="K173" s="174" t="s">
        <v>836</v>
      </c>
      <c r="L173" s="39"/>
      <c r="M173" s="179" t="s">
        <v>1</v>
      </c>
      <c r="N173" s="180" t="s">
        <v>41</v>
      </c>
      <c r="O173" s="77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157</v>
      </c>
      <c r="AT173" s="183" t="s">
        <v>152</v>
      </c>
      <c r="AU173" s="183" t="s">
        <v>86</v>
      </c>
      <c r="AY173" s="19" t="s">
        <v>149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157</v>
      </c>
      <c r="BM173" s="183" t="s">
        <v>612</v>
      </c>
    </row>
    <row r="174" s="2" customFormat="1" ht="16.5" customHeight="1">
      <c r="A174" s="38"/>
      <c r="B174" s="171"/>
      <c r="C174" s="172" t="s">
        <v>76</v>
      </c>
      <c r="D174" s="172" t="s">
        <v>152</v>
      </c>
      <c r="E174" s="173" t="s">
        <v>2257</v>
      </c>
      <c r="F174" s="174" t="s">
        <v>2258</v>
      </c>
      <c r="G174" s="175" t="s">
        <v>2181</v>
      </c>
      <c r="H174" s="176">
        <v>1</v>
      </c>
      <c r="I174" s="177"/>
      <c r="J174" s="178">
        <f>ROUND(I174*H174,2)</f>
        <v>0</v>
      </c>
      <c r="K174" s="174" t="s">
        <v>836</v>
      </c>
      <c r="L174" s="39"/>
      <c r="M174" s="179" t="s">
        <v>1</v>
      </c>
      <c r="N174" s="180" t="s">
        <v>41</v>
      </c>
      <c r="O174" s="77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3" t="s">
        <v>157</v>
      </c>
      <c r="AT174" s="183" t="s">
        <v>152</v>
      </c>
      <c r="AU174" s="183" t="s">
        <v>86</v>
      </c>
      <c r="AY174" s="19" t="s">
        <v>149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9" t="s">
        <v>84</v>
      </c>
      <c r="BK174" s="184">
        <f>ROUND(I174*H174,2)</f>
        <v>0</v>
      </c>
      <c r="BL174" s="19" t="s">
        <v>157</v>
      </c>
      <c r="BM174" s="183" t="s">
        <v>620</v>
      </c>
    </row>
    <row r="175" s="2" customFormat="1" ht="24.15" customHeight="1">
      <c r="A175" s="38"/>
      <c r="B175" s="171"/>
      <c r="C175" s="172" t="s">
        <v>76</v>
      </c>
      <c r="D175" s="172" t="s">
        <v>152</v>
      </c>
      <c r="E175" s="173" t="s">
        <v>2259</v>
      </c>
      <c r="F175" s="174" t="s">
        <v>2260</v>
      </c>
      <c r="G175" s="175" t="s">
        <v>2181</v>
      </c>
      <c r="H175" s="176">
        <v>6</v>
      </c>
      <c r="I175" s="177"/>
      <c r="J175" s="178">
        <f>ROUND(I175*H175,2)</f>
        <v>0</v>
      </c>
      <c r="K175" s="174" t="s">
        <v>836</v>
      </c>
      <c r="L175" s="39"/>
      <c r="M175" s="179" t="s">
        <v>1</v>
      </c>
      <c r="N175" s="180" t="s">
        <v>41</v>
      </c>
      <c r="O175" s="77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157</v>
      </c>
      <c r="AT175" s="183" t="s">
        <v>152</v>
      </c>
      <c r="AU175" s="183" t="s">
        <v>86</v>
      </c>
      <c r="AY175" s="19" t="s">
        <v>149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157</v>
      </c>
      <c r="BM175" s="183" t="s">
        <v>631</v>
      </c>
    </row>
    <row r="176" s="2" customFormat="1" ht="16.5" customHeight="1">
      <c r="A176" s="38"/>
      <c r="B176" s="171"/>
      <c r="C176" s="172" t="s">
        <v>76</v>
      </c>
      <c r="D176" s="172" t="s">
        <v>152</v>
      </c>
      <c r="E176" s="173" t="s">
        <v>2261</v>
      </c>
      <c r="F176" s="174" t="s">
        <v>2262</v>
      </c>
      <c r="G176" s="175" t="s">
        <v>2181</v>
      </c>
      <c r="H176" s="176">
        <v>1</v>
      </c>
      <c r="I176" s="177"/>
      <c r="J176" s="178">
        <f>ROUND(I176*H176,2)</f>
        <v>0</v>
      </c>
      <c r="K176" s="174" t="s">
        <v>836</v>
      </c>
      <c r="L176" s="39"/>
      <c r="M176" s="179" t="s">
        <v>1</v>
      </c>
      <c r="N176" s="180" t="s">
        <v>41</v>
      </c>
      <c r="O176" s="77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157</v>
      </c>
      <c r="AT176" s="183" t="s">
        <v>152</v>
      </c>
      <c r="AU176" s="183" t="s">
        <v>86</v>
      </c>
      <c r="AY176" s="19" t="s">
        <v>149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157</v>
      </c>
      <c r="BM176" s="183" t="s">
        <v>656</v>
      </c>
    </row>
    <row r="177" s="2" customFormat="1" ht="16.5" customHeight="1">
      <c r="A177" s="38"/>
      <c r="B177" s="171"/>
      <c r="C177" s="172" t="s">
        <v>76</v>
      </c>
      <c r="D177" s="172" t="s">
        <v>152</v>
      </c>
      <c r="E177" s="173" t="s">
        <v>2263</v>
      </c>
      <c r="F177" s="174" t="s">
        <v>2264</v>
      </c>
      <c r="G177" s="175" t="s">
        <v>2181</v>
      </c>
      <c r="H177" s="176">
        <v>1</v>
      </c>
      <c r="I177" s="177"/>
      <c r="J177" s="178">
        <f>ROUND(I177*H177,2)</f>
        <v>0</v>
      </c>
      <c r="K177" s="174" t="s">
        <v>836</v>
      </c>
      <c r="L177" s="39"/>
      <c r="M177" s="179" t="s">
        <v>1</v>
      </c>
      <c r="N177" s="180" t="s">
        <v>41</v>
      </c>
      <c r="O177" s="77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3" t="s">
        <v>157</v>
      </c>
      <c r="AT177" s="183" t="s">
        <v>152</v>
      </c>
      <c r="AU177" s="183" t="s">
        <v>86</v>
      </c>
      <c r="AY177" s="19" t="s">
        <v>149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9" t="s">
        <v>84</v>
      </c>
      <c r="BK177" s="184">
        <f>ROUND(I177*H177,2)</f>
        <v>0</v>
      </c>
      <c r="BL177" s="19" t="s">
        <v>157</v>
      </c>
      <c r="BM177" s="183" t="s">
        <v>667</v>
      </c>
    </row>
    <row r="178" s="2" customFormat="1" ht="16.5" customHeight="1">
      <c r="A178" s="38"/>
      <c r="B178" s="171"/>
      <c r="C178" s="172" t="s">
        <v>76</v>
      </c>
      <c r="D178" s="172" t="s">
        <v>152</v>
      </c>
      <c r="E178" s="173" t="s">
        <v>2265</v>
      </c>
      <c r="F178" s="174" t="s">
        <v>2184</v>
      </c>
      <c r="G178" s="175" t="s">
        <v>2185</v>
      </c>
      <c r="H178" s="242"/>
      <c r="I178" s="177"/>
      <c r="J178" s="178">
        <f>ROUND(I178*H178,2)</f>
        <v>0</v>
      </c>
      <c r="K178" s="174" t="s">
        <v>836</v>
      </c>
      <c r="L178" s="39"/>
      <c r="M178" s="179" t="s">
        <v>1</v>
      </c>
      <c r="N178" s="180" t="s">
        <v>41</v>
      </c>
      <c r="O178" s="77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3" t="s">
        <v>157</v>
      </c>
      <c r="AT178" s="183" t="s">
        <v>152</v>
      </c>
      <c r="AU178" s="183" t="s">
        <v>86</v>
      </c>
      <c r="AY178" s="19" t="s">
        <v>149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9" t="s">
        <v>84</v>
      </c>
      <c r="BK178" s="184">
        <f>ROUND(I178*H178,2)</f>
        <v>0</v>
      </c>
      <c r="BL178" s="19" t="s">
        <v>157</v>
      </c>
      <c r="BM178" s="183" t="s">
        <v>680</v>
      </c>
    </row>
    <row r="179" s="12" customFormat="1" ht="22.8" customHeight="1">
      <c r="A179" s="12"/>
      <c r="B179" s="158"/>
      <c r="C179" s="12"/>
      <c r="D179" s="159" t="s">
        <v>75</v>
      </c>
      <c r="E179" s="169" t="s">
        <v>2266</v>
      </c>
      <c r="F179" s="169" t="s">
        <v>2267</v>
      </c>
      <c r="G179" s="12"/>
      <c r="H179" s="12"/>
      <c r="I179" s="161"/>
      <c r="J179" s="170">
        <f>BK179</f>
        <v>0</v>
      </c>
      <c r="K179" s="12"/>
      <c r="L179" s="158"/>
      <c r="M179" s="163"/>
      <c r="N179" s="164"/>
      <c r="O179" s="164"/>
      <c r="P179" s="165">
        <f>SUM(P180:P182)</f>
        <v>0</v>
      </c>
      <c r="Q179" s="164"/>
      <c r="R179" s="165">
        <f>SUM(R180:R182)</f>
        <v>0</v>
      </c>
      <c r="S179" s="164"/>
      <c r="T179" s="166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9" t="s">
        <v>84</v>
      </c>
      <c r="AT179" s="167" t="s">
        <v>75</v>
      </c>
      <c r="AU179" s="167" t="s">
        <v>84</v>
      </c>
      <c r="AY179" s="159" t="s">
        <v>149</v>
      </c>
      <c r="BK179" s="168">
        <f>SUM(BK180:BK182)</f>
        <v>0</v>
      </c>
    </row>
    <row r="180" s="2" customFormat="1" ht="21.75" customHeight="1">
      <c r="A180" s="38"/>
      <c r="B180" s="171"/>
      <c r="C180" s="172" t="s">
        <v>76</v>
      </c>
      <c r="D180" s="172" t="s">
        <v>152</v>
      </c>
      <c r="E180" s="173" t="s">
        <v>2268</v>
      </c>
      <c r="F180" s="174" t="s">
        <v>2269</v>
      </c>
      <c r="G180" s="175" t="s">
        <v>273</v>
      </c>
      <c r="H180" s="176">
        <v>7</v>
      </c>
      <c r="I180" s="177"/>
      <c r="J180" s="178">
        <f>ROUND(I180*H180,2)</f>
        <v>0</v>
      </c>
      <c r="K180" s="174" t="s">
        <v>836</v>
      </c>
      <c r="L180" s="39"/>
      <c r="M180" s="179" t="s">
        <v>1</v>
      </c>
      <c r="N180" s="180" t="s">
        <v>41</v>
      </c>
      <c r="O180" s="77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157</v>
      </c>
      <c r="AT180" s="183" t="s">
        <v>152</v>
      </c>
      <c r="AU180" s="183" t="s">
        <v>86</v>
      </c>
      <c r="AY180" s="19" t="s">
        <v>149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157</v>
      </c>
      <c r="BM180" s="183" t="s">
        <v>695</v>
      </c>
    </row>
    <row r="181" s="2" customFormat="1" ht="21.75" customHeight="1">
      <c r="A181" s="38"/>
      <c r="B181" s="171"/>
      <c r="C181" s="172" t="s">
        <v>76</v>
      </c>
      <c r="D181" s="172" t="s">
        <v>152</v>
      </c>
      <c r="E181" s="173" t="s">
        <v>2270</v>
      </c>
      <c r="F181" s="174" t="s">
        <v>2271</v>
      </c>
      <c r="G181" s="175" t="s">
        <v>273</v>
      </c>
      <c r="H181" s="176">
        <v>5</v>
      </c>
      <c r="I181" s="177"/>
      <c r="J181" s="178">
        <f>ROUND(I181*H181,2)</f>
        <v>0</v>
      </c>
      <c r="K181" s="174" t="s">
        <v>836</v>
      </c>
      <c r="L181" s="39"/>
      <c r="M181" s="179" t="s">
        <v>1</v>
      </c>
      <c r="N181" s="180" t="s">
        <v>41</v>
      </c>
      <c r="O181" s="77"/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3" t="s">
        <v>157</v>
      </c>
      <c r="AT181" s="183" t="s">
        <v>152</v>
      </c>
      <c r="AU181" s="183" t="s">
        <v>86</v>
      </c>
      <c r="AY181" s="19" t="s">
        <v>149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9" t="s">
        <v>84</v>
      </c>
      <c r="BK181" s="184">
        <f>ROUND(I181*H181,2)</f>
        <v>0</v>
      </c>
      <c r="BL181" s="19" t="s">
        <v>157</v>
      </c>
      <c r="BM181" s="183" t="s">
        <v>710</v>
      </c>
    </row>
    <row r="182" s="2" customFormat="1" ht="16.5" customHeight="1">
      <c r="A182" s="38"/>
      <c r="B182" s="171"/>
      <c r="C182" s="172" t="s">
        <v>76</v>
      </c>
      <c r="D182" s="172" t="s">
        <v>152</v>
      </c>
      <c r="E182" s="173" t="s">
        <v>2272</v>
      </c>
      <c r="F182" s="174" t="s">
        <v>2184</v>
      </c>
      <c r="G182" s="175" t="s">
        <v>2185</v>
      </c>
      <c r="H182" s="242"/>
      <c r="I182" s="177"/>
      <c r="J182" s="178">
        <f>ROUND(I182*H182,2)</f>
        <v>0</v>
      </c>
      <c r="K182" s="174" t="s">
        <v>836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157</v>
      </c>
      <c r="AT182" s="183" t="s">
        <v>152</v>
      </c>
      <c r="AU182" s="183" t="s">
        <v>86</v>
      </c>
      <c r="AY182" s="19" t="s">
        <v>149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157</v>
      </c>
      <c r="BM182" s="183" t="s">
        <v>718</v>
      </c>
    </row>
    <row r="183" s="12" customFormat="1" ht="22.8" customHeight="1">
      <c r="A183" s="12"/>
      <c r="B183" s="158"/>
      <c r="C183" s="12"/>
      <c r="D183" s="159" t="s">
        <v>75</v>
      </c>
      <c r="E183" s="169" t="s">
        <v>2273</v>
      </c>
      <c r="F183" s="169" t="s">
        <v>2274</v>
      </c>
      <c r="G183" s="12"/>
      <c r="H183" s="12"/>
      <c r="I183" s="161"/>
      <c r="J183" s="170">
        <f>BK183</f>
        <v>0</v>
      </c>
      <c r="K183" s="12"/>
      <c r="L183" s="158"/>
      <c r="M183" s="163"/>
      <c r="N183" s="164"/>
      <c r="O183" s="164"/>
      <c r="P183" s="165">
        <f>SUM(P184:P188)</f>
        <v>0</v>
      </c>
      <c r="Q183" s="164"/>
      <c r="R183" s="165">
        <f>SUM(R184:R188)</f>
        <v>0</v>
      </c>
      <c r="S183" s="164"/>
      <c r="T183" s="166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9" t="s">
        <v>84</v>
      </c>
      <c r="AT183" s="167" t="s">
        <v>75</v>
      </c>
      <c r="AU183" s="167" t="s">
        <v>84</v>
      </c>
      <c r="AY183" s="159" t="s">
        <v>149</v>
      </c>
      <c r="BK183" s="168">
        <f>SUM(BK184:BK188)</f>
        <v>0</v>
      </c>
    </row>
    <row r="184" s="2" customFormat="1" ht="24.15" customHeight="1">
      <c r="A184" s="38"/>
      <c r="B184" s="171"/>
      <c r="C184" s="172" t="s">
        <v>76</v>
      </c>
      <c r="D184" s="172" t="s">
        <v>152</v>
      </c>
      <c r="E184" s="173" t="s">
        <v>2275</v>
      </c>
      <c r="F184" s="174" t="s">
        <v>2276</v>
      </c>
      <c r="G184" s="175" t="s">
        <v>2181</v>
      </c>
      <c r="H184" s="176">
        <v>1</v>
      </c>
      <c r="I184" s="177"/>
      <c r="J184" s="178">
        <f>ROUND(I184*H184,2)</f>
        <v>0</v>
      </c>
      <c r="K184" s="174" t="s">
        <v>836</v>
      </c>
      <c r="L184" s="39"/>
      <c r="M184" s="179" t="s">
        <v>1</v>
      </c>
      <c r="N184" s="180" t="s">
        <v>41</v>
      </c>
      <c r="O184" s="77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3" t="s">
        <v>157</v>
      </c>
      <c r="AT184" s="183" t="s">
        <v>152</v>
      </c>
      <c r="AU184" s="183" t="s">
        <v>86</v>
      </c>
      <c r="AY184" s="19" t="s">
        <v>149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9" t="s">
        <v>84</v>
      </c>
      <c r="BK184" s="184">
        <f>ROUND(I184*H184,2)</f>
        <v>0</v>
      </c>
      <c r="BL184" s="19" t="s">
        <v>157</v>
      </c>
      <c r="BM184" s="183" t="s">
        <v>729</v>
      </c>
    </row>
    <row r="185" s="2" customFormat="1">
      <c r="A185" s="38"/>
      <c r="B185" s="39"/>
      <c r="C185" s="38"/>
      <c r="D185" s="186" t="s">
        <v>277</v>
      </c>
      <c r="E185" s="38"/>
      <c r="F185" s="227" t="s">
        <v>2277</v>
      </c>
      <c r="G185" s="38"/>
      <c r="H185" s="38"/>
      <c r="I185" s="228"/>
      <c r="J185" s="38"/>
      <c r="K185" s="38"/>
      <c r="L185" s="39"/>
      <c r="M185" s="229"/>
      <c r="N185" s="23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277</v>
      </c>
      <c r="AU185" s="19" t="s">
        <v>86</v>
      </c>
    </row>
    <row r="186" s="2" customFormat="1" ht="16.5" customHeight="1">
      <c r="A186" s="38"/>
      <c r="B186" s="171"/>
      <c r="C186" s="172" t="s">
        <v>76</v>
      </c>
      <c r="D186" s="172" t="s">
        <v>152</v>
      </c>
      <c r="E186" s="173" t="s">
        <v>2278</v>
      </c>
      <c r="F186" s="174" t="s">
        <v>2264</v>
      </c>
      <c r="G186" s="175" t="s">
        <v>2181</v>
      </c>
      <c r="H186" s="176">
        <v>1</v>
      </c>
      <c r="I186" s="177"/>
      <c r="J186" s="178">
        <f>ROUND(I186*H186,2)</f>
        <v>0</v>
      </c>
      <c r="K186" s="174" t="s">
        <v>836</v>
      </c>
      <c r="L186" s="39"/>
      <c r="M186" s="179" t="s">
        <v>1</v>
      </c>
      <c r="N186" s="180" t="s">
        <v>41</v>
      </c>
      <c r="O186" s="77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3" t="s">
        <v>157</v>
      </c>
      <c r="AT186" s="183" t="s">
        <v>152</v>
      </c>
      <c r="AU186" s="183" t="s">
        <v>86</v>
      </c>
      <c r="AY186" s="19" t="s">
        <v>149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9" t="s">
        <v>84</v>
      </c>
      <c r="BK186" s="184">
        <f>ROUND(I186*H186,2)</f>
        <v>0</v>
      </c>
      <c r="BL186" s="19" t="s">
        <v>157</v>
      </c>
      <c r="BM186" s="183" t="s">
        <v>737</v>
      </c>
    </row>
    <row r="187" s="2" customFormat="1" ht="21.75" customHeight="1">
      <c r="A187" s="38"/>
      <c r="B187" s="171"/>
      <c r="C187" s="172" t="s">
        <v>76</v>
      </c>
      <c r="D187" s="172" t="s">
        <v>152</v>
      </c>
      <c r="E187" s="173" t="s">
        <v>2279</v>
      </c>
      <c r="F187" s="174" t="s">
        <v>2280</v>
      </c>
      <c r="G187" s="175" t="s">
        <v>273</v>
      </c>
      <c r="H187" s="176">
        <v>2</v>
      </c>
      <c r="I187" s="177"/>
      <c r="J187" s="178">
        <f>ROUND(I187*H187,2)</f>
        <v>0</v>
      </c>
      <c r="K187" s="174" t="s">
        <v>836</v>
      </c>
      <c r="L187" s="39"/>
      <c r="M187" s="179" t="s">
        <v>1</v>
      </c>
      <c r="N187" s="180" t="s">
        <v>41</v>
      </c>
      <c r="O187" s="77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157</v>
      </c>
      <c r="AT187" s="183" t="s">
        <v>152</v>
      </c>
      <c r="AU187" s="183" t="s">
        <v>86</v>
      </c>
      <c r="AY187" s="19" t="s">
        <v>149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157</v>
      </c>
      <c r="BM187" s="183" t="s">
        <v>748</v>
      </c>
    </row>
    <row r="188" s="2" customFormat="1" ht="16.5" customHeight="1">
      <c r="A188" s="38"/>
      <c r="B188" s="171"/>
      <c r="C188" s="172" t="s">
        <v>76</v>
      </c>
      <c r="D188" s="172" t="s">
        <v>152</v>
      </c>
      <c r="E188" s="173" t="s">
        <v>2281</v>
      </c>
      <c r="F188" s="174" t="s">
        <v>2184</v>
      </c>
      <c r="G188" s="175" t="s">
        <v>2185</v>
      </c>
      <c r="H188" s="242"/>
      <c r="I188" s="177"/>
      <c r="J188" s="178">
        <f>ROUND(I188*H188,2)</f>
        <v>0</v>
      </c>
      <c r="K188" s="174" t="s">
        <v>836</v>
      </c>
      <c r="L188" s="39"/>
      <c r="M188" s="179" t="s">
        <v>1</v>
      </c>
      <c r="N188" s="180" t="s">
        <v>41</v>
      </c>
      <c r="O188" s="77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3" t="s">
        <v>157</v>
      </c>
      <c r="AT188" s="183" t="s">
        <v>152</v>
      </c>
      <c r="AU188" s="183" t="s">
        <v>86</v>
      </c>
      <c r="AY188" s="19" t="s">
        <v>149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9" t="s">
        <v>84</v>
      </c>
      <c r="BK188" s="184">
        <f>ROUND(I188*H188,2)</f>
        <v>0</v>
      </c>
      <c r="BL188" s="19" t="s">
        <v>157</v>
      </c>
      <c r="BM188" s="183" t="s">
        <v>760</v>
      </c>
    </row>
    <row r="189" s="12" customFormat="1" ht="22.8" customHeight="1">
      <c r="A189" s="12"/>
      <c r="B189" s="158"/>
      <c r="C189" s="12"/>
      <c r="D189" s="159" t="s">
        <v>75</v>
      </c>
      <c r="E189" s="169" t="s">
        <v>2282</v>
      </c>
      <c r="F189" s="169" t="s">
        <v>2283</v>
      </c>
      <c r="G189" s="12"/>
      <c r="H189" s="12"/>
      <c r="I189" s="161"/>
      <c r="J189" s="170">
        <f>BK189</f>
        <v>0</v>
      </c>
      <c r="K189" s="12"/>
      <c r="L189" s="158"/>
      <c r="M189" s="163"/>
      <c r="N189" s="164"/>
      <c r="O189" s="164"/>
      <c r="P189" s="165">
        <f>SUM(P190:P191)</f>
        <v>0</v>
      </c>
      <c r="Q189" s="164"/>
      <c r="R189" s="165">
        <f>SUM(R190:R191)</f>
        <v>0</v>
      </c>
      <c r="S189" s="164"/>
      <c r="T189" s="166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9" t="s">
        <v>84</v>
      </c>
      <c r="AT189" s="167" t="s">
        <v>75</v>
      </c>
      <c r="AU189" s="167" t="s">
        <v>84</v>
      </c>
      <c r="AY189" s="159" t="s">
        <v>149</v>
      </c>
      <c r="BK189" s="168">
        <f>SUM(BK190:BK191)</f>
        <v>0</v>
      </c>
    </row>
    <row r="190" s="2" customFormat="1" ht="21.75" customHeight="1">
      <c r="A190" s="38"/>
      <c r="B190" s="171"/>
      <c r="C190" s="172" t="s">
        <v>76</v>
      </c>
      <c r="D190" s="172" t="s">
        <v>152</v>
      </c>
      <c r="E190" s="173" t="s">
        <v>2270</v>
      </c>
      <c r="F190" s="174" t="s">
        <v>2271</v>
      </c>
      <c r="G190" s="175" t="s">
        <v>273</v>
      </c>
      <c r="H190" s="176">
        <v>8.5</v>
      </c>
      <c r="I190" s="177"/>
      <c r="J190" s="178">
        <f>ROUND(I190*H190,2)</f>
        <v>0</v>
      </c>
      <c r="K190" s="174" t="s">
        <v>836</v>
      </c>
      <c r="L190" s="39"/>
      <c r="M190" s="179" t="s">
        <v>1</v>
      </c>
      <c r="N190" s="180" t="s">
        <v>41</v>
      </c>
      <c r="O190" s="77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157</v>
      </c>
      <c r="AT190" s="183" t="s">
        <v>152</v>
      </c>
      <c r="AU190" s="183" t="s">
        <v>86</v>
      </c>
      <c r="AY190" s="19" t="s">
        <v>149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157</v>
      </c>
      <c r="BM190" s="183" t="s">
        <v>770</v>
      </c>
    </row>
    <row r="191" s="2" customFormat="1" ht="16.5" customHeight="1">
      <c r="A191" s="38"/>
      <c r="B191" s="171"/>
      <c r="C191" s="172" t="s">
        <v>76</v>
      </c>
      <c r="D191" s="172" t="s">
        <v>152</v>
      </c>
      <c r="E191" s="173" t="s">
        <v>2284</v>
      </c>
      <c r="F191" s="174" t="s">
        <v>2184</v>
      </c>
      <c r="G191" s="175" t="s">
        <v>2185</v>
      </c>
      <c r="H191" s="242"/>
      <c r="I191" s="177"/>
      <c r="J191" s="178">
        <f>ROUND(I191*H191,2)</f>
        <v>0</v>
      </c>
      <c r="K191" s="174" t="s">
        <v>836</v>
      </c>
      <c r="L191" s="39"/>
      <c r="M191" s="179" t="s">
        <v>1</v>
      </c>
      <c r="N191" s="180" t="s">
        <v>41</v>
      </c>
      <c r="O191" s="77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3" t="s">
        <v>157</v>
      </c>
      <c r="AT191" s="183" t="s">
        <v>152</v>
      </c>
      <c r="AU191" s="183" t="s">
        <v>86</v>
      </c>
      <c r="AY191" s="19" t="s">
        <v>149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9" t="s">
        <v>84</v>
      </c>
      <c r="BK191" s="184">
        <f>ROUND(I191*H191,2)</f>
        <v>0</v>
      </c>
      <c r="BL191" s="19" t="s">
        <v>157</v>
      </c>
      <c r="BM191" s="183" t="s">
        <v>780</v>
      </c>
    </row>
    <row r="192" s="12" customFormat="1" ht="22.8" customHeight="1">
      <c r="A192" s="12"/>
      <c r="B192" s="158"/>
      <c r="C192" s="12"/>
      <c r="D192" s="159" t="s">
        <v>75</v>
      </c>
      <c r="E192" s="169" t="s">
        <v>2285</v>
      </c>
      <c r="F192" s="169" t="s">
        <v>2286</v>
      </c>
      <c r="G192" s="12"/>
      <c r="H192" s="12"/>
      <c r="I192" s="161"/>
      <c r="J192" s="170">
        <f>BK192</f>
        <v>0</v>
      </c>
      <c r="K192" s="12"/>
      <c r="L192" s="158"/>
      <c r="M192" s="163"/>
      <c r="N192" s="164"/>
      <c r="O192" s="164"/>
      <c r="P192" s="165">
        <f>SUM(P193:P197)</f>
        <v>0</v>
      </c>
      <c r="Q192" s="164"/>
      <c r="R192" s="165">
        <f>SUM(R193:R197)</f>
        <v>0</v>
      </c>
      <c r="S192" s="164"/>
      <c r="T192" s="166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9" t="s">
        <v>84</v>
      </c>
      <c r="AT192" s="167" t="s">
        <v>75</v>
      </c>
      <c r="AU192" s="167" t="s">
        <v>84</v>
      </c>
      <c r="AY192" s="159" t="s">
        <v>149</v>
      </c>
      <c r="BK192" s="168">
        <f>SUM(BK193:BK197)</f>
        <v>0</v>
      </c>
    </row>
    <row r="193" s="2" customFormat="1" ht="24.15" customHeight="1">
      <c r="A193" s="38"/>
      <c r="B193" s="171"/>
      <c r="C193" s="172" t="s">
        <v>76</v>
      </c>
      <c r="D193" s="172" t="s">
        <v>152</v>
      </c>
      <c r="E193" s="173" t="s">
        <v>2287</v>
      </c>
      <c r="F193" s="174" t="s">
        <v>2288</v>
      </c>
      <c r="G193" s="175" t="s">
        <v>2289</v>
      </c>
      <c r="H193" s="176">
        <v>62</v>
      </c>
      <c r="I193" s="177"/>
      <c r="J193" s="178">
        <f>ROUND(I193*H193,2)</f>
        <v>0</v>
      </c>
      <c r="K193" s="174" t="s">
        <v>836</v>
      </c>
      <c r="L193" s="39"/>
      <c r="M193" s="179" t="s">
        <v>1</v>
      </c>
      <c r="N193" s="180" t="s">
        <v>41</v>
      </c>
      <c r="O193" s="77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3" t="s">
        <v>157</v>
      </c>
      <c r="AT193" s="183" t="s">
        <v>152</v>
      </c>
      <c r="AU193" s="183" t="s">
        <v>86</v>
      </c>
      <c r="AY193" s="19" t="s">
        <v>149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9" t="s">
        <v>84</v>
      </c>
      <c r="BK193" s="184">
        <f>ROUND(I193*H193,2)</f>
        <v>0</v>
      </c>
      <c r="BL193" s="19" t="s">
        <v>157</v>
      </c>
      <c r="BM193" s="183" t="s">
        <v>790</v>
      </c>
    </row>
    <row r="194" s="2" customFormat="1">
      <c r="A194" s="38"/>
      <c r="B194" s="39"/>
      <c r="C194" s="38"/>
      <c r="D194" s="186" t="s">
        <v>277</v>
      </c>
      <c r="E194" s="38"/>
      <c r="F194" s="227" t="s">
        <v>2290</v>
      </c>
      <c r="G194" s="38"/>
      <c r="H194" s="38"/>
      <c r="I194" s="228"/>
      <c r="J194" s="38"/>
      <c r="K194" s="38"/>
      <c r="L194" s="39"/>
      <c r="M194" s="229"/>
      <c r="N194" s="23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277</v>
      </c>
      <c r="AU194" s="19" t="s">
        <v>86</v>
      </c>
    </row>
    <row r="195" s="2" customFormat="1" ht="24.15" customHeight="1">
      <c r="A195" s="38"/>
      <c r="B195" s="171"/>
      <c r="C195" s="172" t="s">
        <v>76</v>
      </c>
      <c r="D195" s="172" t="s">
        <v>152</v>
      </c>
      <c r="E195" s="173" t="s">
        <v>2291</v>
      </c>
      <c r="F195" s="174" t="s">
        <v>2292</v>
      </c>
      <c r="G195" s="175" t="s">
        <v>2289</v>
      </c>
      <c r="H195" s="176">
        <v>4.5</v>
      </c>
      <c r="I195" s="177"/>
      <c r="J195" s="178">
        <f>ROUND(I195*H195,2)</f>
        <v>0</v>
      </c>
      <c r="K195" s="174" t="s">
        <v>836</v>
      </c>
      <c r="L195" s="39"/>
      <c r="M195" s="179" t="s">
        <v>1</v>
      </c>
      <c r="N195" s="180" t="s">
        <v>41</v>
      </c>
      <c r="O195" s="77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3" t="s">
        <v>157</v>
      </c>
      <c r="AT195" s="183" t="s">
        <v>152</v>
      </c>
      <c r="AU195" s="183" t="s">
        <v>86</v>
      </c>
      <c r="AY195" s="19" t="s">
        <v>149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9" t="s">
        <v>84</v>
      </c>
      <c r="BK195" s="184">
        <f>ROUND(I195*H195,2)</f>
        <v>0</v>
      </c>
      <c r="BL195" s="19" t="s">
        <v>157</v>
      </c>
      <c r="BM195" s="183" t="s">
        <v>799</v>
      </c>
    </row>
    <row r="196" s="2" customFormat="1">
      <c r="A196" s="38"/>
      <c r="B196" s="39"/>
      <c r="C196" s="38"/>
      <c r="D196" s="186" t="s">
        <v>277</v>
      </c>
      <c r="E196" s="38"/>
      <c r="F196" s="227" t="s">
        <v>2293</v>
      </c>
      <c r="G196" s="38"/>
      <c r="H196" s="38"/>
      <c r="I196" s="228"/>
      <c r="J196" s="38"/>
      <c r="K196" s="38"/>
      <c r="L196" s="39"/>
      <c r="M196" s="229"/>
      <c r="N196" s="23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277</v>
      </c>
      <c r="AU196" s="19" t="s">
        <v>86</v>
      </c>
    </row>
    <row r="197" s="2" customFormat="1" ht="16.5" customHeight="1">
      <c r="A197" s="38"/>
      <c r="B197" s="171"/>
      <c r="C197" s="172" t="s">
        <v>76</v>
      </c>
      <c r="D197" s="172" t="s">
        <v>152</v>
      </c>
      <c r="E197" s="173" t="s">
        <v>2294</v>
      </c>
      <c r="F197" s="174" t="s">
        <v>2184</v>
      </c>
      <c r="G197" s="175" t="s">
        <v>2185</v>
      </c>
      <c r="H197" s="242"/>
      <c r="I197" s="177"/>
      <c r="J197" s="178">
        <f>ROUND(I197*H197,2)</f>
        <v>0</v>
      </c>
      <c r="K197" s="174" t="s">
        <v>836</v>
      </c>
      <c r="L197" s="39"/>
      <c r="M197" s="179" t="s">
        <v>1</v>
      </c>
      <c r="N197" s="180" t="s">
        <v>41</v>
      </c>
      <c r="O197" s="77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157</v>
      </c>
      <c r="AT197" s="183" t="s">
        <v>152</v>
      </c>
      <c r="AU197" s="183" t="s">
        <v>86</v>
      </c>
      <c r="AY197" s="19" t="s">
        <v>149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84</v>
      </c>
      <c r="BK197" s="184">
        <f>ROUND(I197*H197,2)</f>
        <v>0</v>
      </c>
      <c r="BL197" s="19" t="s">
        <v>157</v>
      </c>
      <c r="BM197" s="183" t="s">
        <v>812</v>
      </c>
    </row>
    <row r="198" s="12" customFormat="1" ht="22.8" customHeight="1">
      <c r="A198" s="12"/>
      <c r="B198" s="158"/>
      <c r="C198" s="12"/>
      <c r="D198" s="159" t="s">
        <v>75</v>
      </c>
      <c r="E198" s="169" t="s">
        <v>2295</v>
      </c>
      <c r="F198" s="169" t="s">
        <v>2296</v>
      </c>
      <c r="G198" s="12"/>
      <c r="H198" s="12"/>
      <c r="I198" s="161"/>
      <c r="J198" s="170">
        <f>BK198</f>
        <v>0</v>
      </c>
      <c r="K198" s="12"/>
      <c r="L198" s="158"/>
      <c r="M198" s="163"/>
      <c r="N198" s="164"/>
      <c r="O198" s="164"/>
      <c r="P198" s="165">
        <f>SUM(P199:P200)</f>
        <v>0</v>
      </c>
      <c r="Q198" s="164"/>
      <c r="R198" s="165">
        <f>SUM(R199:R200)</f>
        <v>0</v>
      </c>
      <c r="S198" s="164"/>
      <c r="T198" s="166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9" t="s">
        <v>84</v>
      </c>
      <c r="AT198" s="167" t="s">
        <v>75</v>
      </c>
      <c r="AU198" s="167" t="s">
        <v>84</v>
      </c>
      <c r="AY198" s="159" t="s">
        <v>149</v>
      </c>
      <c r="BK198" s="168">
        <f>SUM(BK199:BK200)</f>
        <v>0</v>
      </c>
    </row>
    <row r="199" s="2" customFormat="1" ht="16.5" customHeight="1">
      <c r="A199" s="38"/>
      <c r="B199" s="171"/>
      <c r="C199" s="172" t="s">
        <v>76</v>
      </c>
      <c r="D199" s="172" t="s">
        <v>152</v>
      </c>
      <c r="E199" s="173" t="s">
        <v>2297</v>
      </c>
      <c r="F199" s="174" t="s">
        <v>2298</v>
      </c>
      <c r="G199" s="175" t="s">
        <v>2299</v>
      </c>
      <c r="H199" s="176">
        <v>210</v>
      </c>
      <c r="I199" s="177"/>
      <c r="J199" s="178">
        <f>ROUND(I199*H199,2)</f>
        <v>0</v>
      </c>
      <c r="K199" s="174" t="s">
        <v>836</v>
      </c>
      <c r="L199" s="39"/>
      <c r="M199" s="179" t="s">
        <v>1</v>
      </c>
      <c r="N199" s="180" t="s">
        <v>41</v>
      </c>
      <c r="O199" s="77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3" t="s">
        <v>157</v>
      </c>
      <c r="AT199" s="183" t="s">
        <v>152</v>
      </c>
      <c r="AU199" s="183" t="s">
        <v>86</v>
      </c>
      <c r="AY199" s="19" t="s">
        <v>149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9" t="s">
        <v>84</v>
      </c>
      <c r="BK199" s="184">
        <f>ROUND(I199*H199,2)</f>
        <v>0</v>
      </c>
      <c r="BL199" s="19" t="s">
        <v>157</v>
      </c>
      <c r="BM199" s="183" t="s">
        <v>823</v>
      </c>
    </row>
    <row r="200" s="2" customFormat="1" ht="16.5" customHeight="1">
      <c r="A200" s="38"/>
      <c r="B200" s="171"/>
      <c r="C200" s="172" t="s">
        <v>76</v>
      </c>
      <c r="D200" s="172" t="s">
        <v>152</v>
      </c>
      <c r="E200" s="173" t="s">
        <v>2300</v>
      </c>
      <c r="F200" s="174" t="s">
        <v>2184</v>
      </c>
      <c r="G200" s="175" t="s">
        <v>2185</v>
      </c>
      <c r="H200" s="242"/>
      <c r="I200" s="177"/>
      <c r="J200" s="178">
        <f>ROUND(I200*H200,2)</f>
        <v>0</v>
      </c>
      <c r="K200" s="174" t="s">
        <v>836</v>
      </c>
      <c r="L200" s="39"/>
      <c r="M200" s="179" t="s">
        <v>1</v>
      </c>
      <c r="N200" s="180" t="s">
        <v>41</v>
      </c>
      <c r="O200" s="77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3" t="s">
        <v>157</v>
      </c>
      <c r="AT200" s="183" t="s">
        <v>152</v>
      </c>
      <c r="AU200" s="183" t="s">
        <v>86</v>
      </c>
      <c r="AY200" s="19" t="s">
        <v>149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84</v>
      </c>
      <c r="BK200" s="184">
        <f>ROUND(I200*H200,2)</f>
        <v>0</v>
      </c>
      <c r="BL200" s="19" t="s">
        <v>157</v>
      </c>
      <c r="BM200" s="183" t="s">
        <v>834</v>
      </c>
    </row>
    <row r="201" s="12" customFormat="1" ht="22.8" customHeight="1">
      <c r="A201" s="12"/>
      <c r="B201" s="158"/>
      <c r="C201" s="12"/>
      <c r="D201" s="159" t="s">
        <v>75</v>
      </c>
      <c r="E201" s="169" t="s">
        <v>147</v>
      </c>
      <c r="F201" s="169" t="s">
        <v>2301</v>
      </c>
      <c r="G201" s="12"/>
      <c r="H201" s="12"/>
      <c r="I201" s="161"/>
      <c r="J201" s="170">
        <f>BK201</f>
        <v>0</v>
      </c>
      <c r="K201" s="12"/>
      <c r="L201" s="158"/>
      <c r="M201" s="163"/>
      <c r="N201" s="164"/>
      <c r="O201" s="164"/>
      <c r="P201" s="165">
        <f>P202</f>
        <v>0</v>
      </c>
      <c r="Q201" s="164"/>
      <c r="R201" s="165">
        <f>R202</f>
        <v>0</v>
      </c>
      <c r="S201" s="164"/>
      <c r="T201" s="166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9" t="s">
        <v>84</v>
      </c>
      <c r="AT201" s="167" t="s">
        <v>75</v>
      </c>
      <c r="AU201" s="167" t="s">
        <v>84</v>
      </c>
      <c r="AY201" s="159" t="s">
        <v>149</v>
      </c>
      <c r="BK201" s="168">
        <f>BK202</f>
        <v>0</v>
      </c>
    </row>
    <row r="202" s="2" customFormat="1" ht="16.5" customHeight="1">
      <c r="A202" s="38"/>
      <c r="B202" s="171"/>
      <c r="C202" s="172" t="s">
        <v>76</v>
      </c>
      <c r="D202" s="172" t="s">
        <v>152</v>
      </c>
      <c r="E202" s="173" t="s">
        <v>2302</v>
      </c>
      <c r="F202" s="174" t="s">
        <v>2303</v>
      </c>
      <c r="G202" s="175" t="s">
        <v>205</v>
      </c>
      <c r="H202" s="176">
        <v>22</v>
      </c>
      <c r="I202" s="177"/>
      <c r="J202" s="178">
        <f>ROUND(I202*H202,2)</f>
        <v>0</v>
      </c>
      <c r="K202" s="174" t="s">
        <v>836</v>
      </c>
      <c r="L202" s="39"/>
      <c r="M202" s="179" t="s">
        <v>1</v>
      </c>
      <c r="N202" s="180" t="s">
        <v>41</v>
      </c>
      <c r="O202" s="77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3" t="s">
        <v>157</v>
      </c>
      <c r="AT202" s="183" t="s">
        <v>152</v>
      </c>
      <c r="AU202" s="183" t="s">
        <v>86</v>
      </c>
      <c r="AY202" s="19" t="s">
        <v>149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9" t="s">
        <v>84</v>
      </c>
      <c r="BK202" s="184">
        <f>ROUND(I202*H202,2)</f>
        <v>0</v>
      </c>
      <c r="BL202" s="19" t="s">
        <v>157</v>
      </c>
      <c r="BM202" s="183" t="s">
        <v>846</v>
      </c>
    </row>
    <row r="203" s="12" customFormat="1" ht="22.8" customHeight="1">
      <c r="A203" s="12"/>
      <c r="B203" s="158"/>
      <c r="C203" s="12"/>
      <c r="D203" s="159" t="s">
        <v>75</v>
      </c>
      <c r="E203" s="169" t="s">
        <v>2304</v>
      </c>
      <c r="F203" s="169" t="s">
        <v>2305</v>
      </c>
      <c r="G203" s="12"/>
      <c r="H203" s="12"/>
      <c r="I203" s="161"/>
      <c r="J203" s="170">
        <f>BK203</f>
        <v>0</v>
      </c>
      <c r="K203" s="12"/>
      <c r="L203" s="158"/>
      <c r="M203" s="163"/>
      <c r="N203" s="164"/>
      <c r="O203" s="164"/>
      <c r="P203" s="165">
        <f>SUM(P204:P205)</f>
        <v>0</v>
      </c>
      <c r="Q203" s="164"/>
      <c r="R203" s="165">
        <f>SUM(R204:R205)</f>
        <v>0</v>
      </c>
      <c r="S203" s="164"/>
      <c r="T203" s="166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9" t="s">
        <v>84</v>
      </c>
      <c r="AT203" s="167" t="s">
        <v>75</v>
      </c>
      <c r="AU203" s="167" t="s">
        <v>84</v>
      </c>
      <c r="AY203" s="159" t="s">
        <v>149</v>
      </c>
      <c r="BK203" s="168">
        <f>SUM(BK204:BK205)</f>
        <v>0</v>
      </c>
    </row>
    <row r="204" s="2" customFormat="1" ht="16.5" customHeight="1">
      <c r="A204" s="38"/>
      <c r="B204" s="171"/>
      <c r="C204" s="172" t="s">
        <v>76</v>
      </c>
      <c r="D204" s="172" t="s">
        <v>152</v>
      </c>
      <c r="E204" s="173" t="s">
        <v>2306</v>
      </c>
      <c r="F204" s="174" t="s">
        <v>2307</v>
      </c>
      <c r="G204" s="175" t="s">
        <v>2308</v>
      </c>
      <c r="H204" s="176">
        <v>16</v>
      </c>
      <c r="I204" s="177"/>
      <c r="J204" s="178">
        <f>ROUND(I204*H204,2)</f>
        <v>0</v>
      </c>
      <c r="K204" s="174" t="s">
        <v>836</v>
      </c>
      <c r="L204" s="39"/>
      <c r="M204" s="179" t="s">
        <v>1</v>
      </c>
      <c r="N204" s="180" t="s">
        <v>41</v>
      </c>
      <c r="O204" s="77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3" t="s">
        <v>157</v>
      </c>
      <c r="AT204" s="183" t="s">
        <v>152</v>
      </c>
      <c r="AU204" s="183" t="s">
        <v>86</v>
      </c>
      <c r="AY204" s="19" t="s">
        <v>149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9" t="s">
        <v>84</v>
      </c>
      <c r="BK204" s="184">
        <f>ROUND(I204*H204,2)</f>
        <v>0</v>
      </c>
      <c r="BL204" s="19" t="s">
        <v>157</v>
      </c>
      <c r="BM204" s="183" t="s">
        <v>862</v>
      </c>
    </row>
    <row r="205" s="2" customFormat="1" ht="16.5" customHeight="1">
      <c r="A205" s="38"/>
      <c r="B205" s="171"/>
      <c r="C205" s="172" t="s">
        <v>76</v>
      </c>
      <c r="D205" s="172" t="s">
        <v>152</v>
      </c>
      <c r="E205" s="173" t="s">
        <v>2309</v>
      </c>
      <c r="F205" s="174" t="s">
        <v>2310</v>
      </c>
      <c r="G205" s="175" t="s">
        <v>2308</v>
      </c>
      <c r="H205" s="176">
        <v>16</v>
      </c>
      <c r="I205" s="177"/>
      <c r="J205" s="178">
        <f>ROUND(I205*H205,2)</f>
        <v>0</v>
      </c>
      <c r="K205" s="174" t="s">
        <v>836</v>
      </c>
      <c r="L205" s="39"/>
      <c r="M205" s="238" t="s">
        <v>1</v>
      </c>
      <c r="N205" s="239" t="s">
        <v>41</v>
      </c>
      <c r="O205" s="236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3" t="s">
        <v>157</v>
      </c>
      <c r="AT205" s="183" t="s">
        <v>152</v>
      </c>
      <c r="AU205" s="183" t="s">
        <v>86</v>
      </c>
      <c r="AY205" s="19" t="s">
        <v>149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9" t="s">
        <v>84</v>
      </c>
      <c r="BK205" s="184">
        <f>ROUND(I205*H205,2)</f>
        <v>0</v>
      </c>
      <c r="BL205" s="19" t="s">
        <v>157</v>
      </c>
      <c r="BM205" s="183" t="s">
        <v>873</v>
      </c>
    </row>
    <row r="206" s="2" customFormat="1" ht="6.96" customHeight="1">
      <c r="A206" s="38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39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autoFilter ref="C128:K20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2311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ROUND((SUM(BE123:BE201)),  2)</f>
        <v>0</v>
      </c>
      <c r="G33" s="38"/>
      <c r="H33" s="38"/>
      <c r="I33" s="128">
        <v>0.20999999999999999</v>
      </c>
      <c r="J33" s="127">
        <f>ROUND(((SUM(BE123:BE201))*I33),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ROUND((SUM(BF123:BF201)),  2)</f>
        <v>0</v>
      </c>
      <c r="G34" s="38"/>
      <c r="H34" s="38"/>
      <c r="I34" s="128">
        <v>0.14999999999999999</v>
      </c>
      <c r="J34" s="127">
        <f>ROUND(((SUM(BF123:BF201))*I34),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ROUND((SUM(BG123:BG201)),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ROUND((SUM(BH123:BH201)),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ROUND((SUM(BI123:BI201)),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Vytápění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113</v>
      </c>
      <c r="E97" s="142"/>
      <c r="F97" s="142"/>
      <c r="G97" s="142"/>
      <c r="H97" s="142"/>
      <c r="I97" s="142"/>
      <c r="J97" s="143">
        <f>J124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117</v>
      </c>
      <c r="E98" s="146"/>
      <c r="F98" s="146"/>
      <c r="G98" s="146"/>
      <c r="H98" s="146"/>
      <c r="I98" s="146"/>
      <c r="J98" s="147">
        <f>J125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0"/>
      <c r="C99" s="9"/>
      <c r="D99" s="141" t="s">
        <v>120</v>
      </c>
      <c r="E99" s="142"/>
      <c r="F99" s="142"/>
      <c r="G99" s="142"/>
      <c r="H99" s="142"/>
      <c r="I99" s="142"/>
      <c r="J99" s="143">
        <f>J135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4"/>
      <c r="C100" s="10"/>
      <c r="D100" s="145" t="s">
        <v>2312</v>
      </c>
      <c r="E100" s="146"/>
      <c r="F100" s="146"/>
      <c r="G100" s="146"/>
      <c r="H100" s="146"/>
      <c r="I100" s="146"/>
      <c r="J100" s="147">
        <f>J136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2313</v>
      </c>
      <c r="E101" s="146"/>
      <c r="F101" s="146"/>
      <c r="G101" s="146"/>
      <c r="H101" s="146"/>
      <c r="I101" s="146"/>
      <c r="J101" s="147">
        <f>J158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2314</v>
      </c>
      <c r="E102" s="146"/>
      <c r="F102" s="146"/>
      <c r="G102" s="146"/>
      <c r="H102" s="146"/>
      <c r="I102" s="146"/>
      <c r="J102" s="147">
        <f>J171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1464</v>
      </c>
      <c r="E103" s="146"/>
      <c r="F103" s="146"/>
      <c r="G103" s="146"/>
      <c r="H103" s="146"/>
      <c r="I103" s="146"/>
      <c r="J103" s="147">
        <f>J197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134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1" t="str">
        <f>E7</f>
        <v>Kino OKO - vestavba malého sálu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06 - Vytápění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Šumperk</v>
      </c>
      <c r="G117" s="38"/>
      <c r="H117" s="38"/>
      <c r="I117" s="32" t="s">
        <v>22</v>
      </c>
      <c r="J117" s="69" t="str">
        <f>IF(J12="","",J12)</f>
        <v>22. 1. 2023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E15</f>
        <v>Město Šumperk</v>
      </c>
      <c r="G119" s="38"/>
      <c r="H119" s="38"/>
      <c r="I119" s="32" t="s">
        <v>30</v>
      </c>
      <c r="J119" s="36" t="str">
        <f>E21</f>
        <v>m-atelier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>Zdeněk Závodník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48"/>
      <c r="B122" s="149"/>
      <c r="C122" s="150" t="s">
        <v>135</v>
      </c>
      <c r="D122" s="151" t="s">
        <v>61</v>
      </c>
      <c r="E122" s="151" t="s">
        <v>57</v>
      </c>
      <c r="F122" s="151" t="s">
        <v>58</v>
      </c>
      <c r="G122" s="151" t="s">
        <v>136</v>
      </c>
      <c r="H122" s="151" t="s">
        <v>137</v>
      </c>
      <c r="I122" s="151" t="s">
        <v>138</v>
      </c>
      <c r="J122" s="151" t="s">
        <v>110</v>
      </c>
      <c r="K122" s="152" t="s">
        <v>139</v>
      </c>
      <c r="L122" s="153"/>
      <c r="M122" s="86" t="s">
        <v>1</v>
      </c>
      <c r="N122" s="87" t="s">
        <v>40</v>
      </c>
      <c r="O122" s="87" t="s">
        <v>140</v>
      </c>
      <c r="P122" s="87" t="s">
        <v>141</v>
      </c>
      <c r="Q122" s="87" t="s">
        <v>142</v>
      </c>
      <c r="R122" s="87" t="s">
        <v>143</v>
      </c>
      <c r="S122" s="87" t="s">
        <v>144</v>
      </c>
      <c r="T122" s="88" t="s">
        <v>145</v>
      </c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</row>
    <row r="123" s="2" customFormat="1" ht="22.8" customHeight="1">
      <c r="A123" s="38"/>
      <c r="B123" s="39"/>
      <c r="C123" s="93" t="s">
        <v>146</v>
      </c>
      <c r="D123" s="38"/>
      <c r="E123" s="38"/>
      <c r="F123" s="38"/>
      <c r="G123" s="38"/>
      <c r="H123" s="38"/>
      <c r="I123" s="38"/>
      <c r="J123" s="154">
        <f>BK123</f>
        <v>0</v>
      </c>
      <c r="K123" s="38"/>
      <c r="L123" s="39"/>
      <c r="M123" s="89"/>
      <c r="N123" s="73"/>
      <c r="O123" s="90"/>
      <c r="P123" s="155">
        <f>P124+P135</f>
        <v>0</v>
      </c>
      <c r="Q123" s="90"/>
      <c r="R123" s="155">
        <f>R124+R135</f>
        <v>0.57662000000000002</v>
      </c>
      <c r="S123" s="90"/>
      <c r="T123" s="156">
        <f>T124+T135</f>
        <v>0.34799999999999998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112</v>
      </c>
      <c r="BK123" s="157">
        <f>BK124+BK135</f>
        <v>0</v>
      </c>
    </row>
    <row r="124" s="12" customFormat="1" ht="25.92" customHeight="1">
      <c r="A124" s="12"/>
      <c r="B124" s="158"/>
      <c r="C124" s="12"/>
      <c r="D124" s="159" t="s">
        <v>75</v>
      </c>
      <c r="E124" s="160" t="s">
        <v>147</v>
      </c>
      <c r="F124" s="160" t="s">
        <v>148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</f>
        <v>0</v>
      </c>
      <c r="Q124" s="164"/>
      <c r="R124" s="165">
        <f>R125</f>
        <v>0</v>
      </c>
      <c r="S124" s="164"/>
      <c r="T124" s="166">
        <f>T125</f>
        <v>0.34799999999999998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84</v>
      </c>
      <c r="AT124" s="167" t="s">
        <v>75</v>
      </c>
      <c r="AU124" s="167" t="s">
        <v>76</v>
      </c>
      <c r="AY124" s="159" t="s">
        <v>149</v>
      </c>
      <c r="BK124" s="168">
        <f>BK125</f>
        <v>0</v>
      </c>
    </row>
    <row r="125" s="12" customFormat="1" ht="22.8" customHeight="1">
      <c r="A125" s="12"/>
      <c r="B125" s="158"/>
      <c r="C125" s="12"/>
      <c r="D125" s="159" t="s">
        <v>75</v>
      </c>
      <c r="E125" s="169" t="s">
        <v>224</v>
      </c>
      <c r="F125" s="169" t="s">
        <v>596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SUM(P126:P134)</f>
        <v>0</v>
      </c>
      <c r="Q125" s="164"/>
      <c r="R125" s="165">
        <f>SUM(R126:R134)</f>
        <v>0</v>
      </c>
      <c r="S125" s="164"/>
      <c r="T125" s="166">
        <f>SUM(T126:T134)</f>
        <v>0.34799999999999998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84</v>
      </c>
      <c r="AT125" s="167" t="s">
        <v>75</v>
      </c>
      <c r="AU125" s="167" t="s">
        <v>84</v>
      </c>
      <c r="AY125" s="159" t="s">
        <v>149</v>
      </c>
      <c r="BK125" s="168">
        <f>SUM(BK126:BK134)</f>
        <v>0</v>
      </c>
    </row>
    <row r="126" s="2" customFormat="1" ht="24.15" customHeight="1">
      <c r="A126" s="38"/>
      <c r="B126" s="171"/>
      <c r="C126" s="172" t="s">
        <v>84</v>
      </c>
      <c r="D126" s="172" t="s">
        <v>152</v>
      </c>
      <c r="E126" s="173" t="s">
        <v>1465</v>
      </c>
      <c r="F126" s="174" t="s">
        <v>1466</v>
      </c>
      <c r="G126" s="175" t="s">
        <v>155</v>
      </c>
      <c r="H126" s="176">
        <v>2</v>
      </c>
      <c r="I126" s="177"/>
      <c r="J126" s="178">
        <f>ROUND(I126*H126,2)</f>
        <v>0</v>
      </c>
      <c r="K126" s="174" t="s">
        <v>156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0.053999999999999999</v>
      </c>
      <c r="T126" s="182">
        <f>S126*H126</f>
        <v>0.108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157</v>
      </c>
      <c r="AT126" s="183" t="s">
        <v>152</v>
      </c>
      <c r="AU126" s="183" t="s">
        <v>86</v>
      </c>
      <c r="AY126" s="19" t="s">
        <v>149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157</v>
      </c>
      <c r="BM126" s="183" t="s">
        <v>2315</v>
      </c>
    </row>
    <row r="127" s="14" customFormat="1">
      <c r="A127" s="14"/>
      <c r="B127" s="193"/>
      <c r="C127" s="14"/>
      <c r="D127" s="186" t="s">
        <v>163</v>
      </c>
      <c r="E127" s="194" t="s">
        <v>1</v>
      </c>
      <c r="F127" s="195" t="s">
        <v>2316</v>
      </c>
      <c r="G127" s="14"/>
      <c r="H127" s="196">
        <v>0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163</v>
      </c>
      <c r="AU127" s="194" t="s">
        <v>86</v>
      </c>
      <c r="AV127" s="14" t="s">
        <v>86</v>
      </c>
      <c r="AW127" s="14" t="s">
        <v>32</v>
      </c>
      <c r="AX127" s="14" t="s">
        <v>76</v>
      </c>
      <c r="AY127" s="194" t="s">
        <v>149</v>
      </c>
    </row>
    <row r="128" s="14" customFormat="1">
      <c r="A128" s="14"/>
      <c r="B128" s="193"/>
      <c r="C128" s="14"/>
      <c r="D128" s="186" t="s">
        <v>163</v>
      </c>
      <c r="E128" s="194" t="s">
        <v>1</v>
      </c>
      <c r="F128" s="195" t="s">
        <v>2317</v>
      </c>
      <c r="G128" s="14"/>
      <c r="H128" s="196">
        <v>1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163</v>
      </c>
      <c r="AU128" s="194" t="s">
        <v>86</v>
      </c>
      <c r="AV128" s="14" t="s">
        <v>86</v>
      </c>
      <c r="AW128" s="14" t="s">
        <v>32</v>
      </c>
      <c r="AX128" s="14" t="s">
        <v>76</v>
      </c>
      <c r="AY128" s="194" t="s">
        <v>149</v>
      </c>
    </row>
    <row r="129" s="14" customFormat="1">
      <c r="A129" s="14"/>
      <c r="B129" s="193"/>
      <c r="C129" s="14"/>
      <c r="D129" s="186" t="s">
        <v>163</v>
      </c>
      <c r="E129" s="194" t="s">
        <v>1</v>
      </c>
      <c r="F129" s="195" t="s">
        <v>2318</v>
      </c>
      <c r="G129" s="14"/>
      <c r="H129" s="196">
        <v>1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163</v>
      </c>
      <c r="AU129" s="194" t="s">
        <v>86</v>
      </c>
      <c r="AV129" s="14" t="s">
        <v>86</v>
      </c>
      <c r="AW129" s="14" t="s">
        <v>32</v>
      </c>
      <c r="AX129" s="14" t="s">
        <v>76</v>
      </c>
      <c r="AY129" s="194" t="s">
        <v>149</v>
      </c>
    </row>
    <row r="130" s="16" customFormat="1">
      <c r="A130" s="16"/>
      <c r="B130" s="209"/>
      <c r="C130" s="16"/>
      <c r="D130" s="186" t="s">
        <v>163</v>
      </c>
      <c r="E130" s="210" t="s">
        <v>1</v>
      </c>
      <c r="F130" s="211" t="s">
        <v>171</v>
      </c>
      <c r="G130" s="16"/>
      <c r="H130" s="212">
        <v>2</v>
      </c>
      <c r="I130" s="213"/>
      <c r="J130" s="16"/>
      <c r="K130" s="16"/>
      <c r="L130" s="209"/>
      <c r="M130" s="214"/>
      <c r="N130" s="215"/>
      <c r="O130" s="215"/>
      <c r="P130" s="215"/>
      <c r="Q130" s="215"/>
      <c r="R130" s="215"/>
      <c r="S130" s="215"/>
      <c r="T130" s="2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10" t="s">
        <v>163</v>
      </c>
      <c r="AU130" s="210" t="s">
        <v>86</v>
      </c>
      <c r="AV130" s="16" t="s">
        <v>157</v>
      </c>
      <c r="AW130" s="16" t="s">
        <v>32</v>
      </c>
      <c r="AX130" s="16" t="s">
        <v>84</v>
      </c>
      <c r="AY130" s="210" t="s">
        <v>149</v>
      </c>
    </row>
    <row r="131" s="2" customFormat="1" ht="24.15" customHeight="1">
      <c r="A131" s="38"/>
      <c r="B131" s="171"/>
      <c r="C131" s="172" t="s">
        <v>86</v>
      </c>
      <c r="D131" s="172" t="s">
        <v>152</v>
      </c>
      <c r="E131" s="173" t="s">
        <v>2319</v>
      </c>
      <c r="F131" s="174" t="s">
        <v>2320</v>
      </c>
      <c r="G131" s="175" t="s">
        <v>155</v>
      </c>
      <c r="H131" s="176">
        <v>10</v>
      </c>
      <c r="I131" s="177"/>
      <c r="J131" s="178">
        <f>ROUND(I131*H131,2)</f>
        <v>0</v>
      </c>
      <c r="K131" s="174" t="s">
        <v>156</v>
      </c>
      <c r="L131" s="39"/>
      <c r="M131" s="179" t="s">
        <v>1</v>
      </c>
      <c r="N131" s="180" t="s">
        <v>41</v>
      </c>
      <c r="O131" s="77"/>
      <c r="P131" s="181">
        <f>O131*H131</f>
        <v>0</v>
      </c>
      <c r="Q131" s="181">
        <v>0</v>
      </c>
      <c r="R131" s="181">
        <f>Q131*H131</f>
        <v>0</v>
      </c>
      <c r="S131" s="181">
        <v>0.014999999999999999</v>
      </c>
      <c r="T131" s="182">
        <f>S131*H131</f>
        <v>0.14999999999999999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3" t="s">
        <v>157</v>
      </c>
      <c r="AT131" s="183" t="s">
        <v>152</v>
      </c>
      <c r="AU131" s="183" t="s">
        <v>86</v>
      </c>
      <c r="AY131" s="19" t="s">
        <v>149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9" t="s">
        <v>84</v>
      </c>
      <c r="BK131" s="184">
        <f>ROUND(I131*H131,2)</f>
        <v>0</v>
      </c>
      <c r="BL131" s="19" t="s">
        <v>157</v>
      </c>
      <c r="BM131" s="183" t="s">
        <v>2321</v>
      </c>
    </row>
    <row r="132" s="14" customFormat="1">
      <c r="A132" s="14"/>
      <c r="B132" s="193"/>
      <c r="C132" s="14"/>
      <c r="D132" s="186" t="s">
        <v>163</v>
      </c>
      <c r="E132" s="194" t="s">
        <v>1</v>
      </c>
      <c r="F132" s="195" t="s">
        <v>232</v>
      </c>
      <c r="G132" s="14"/>
      <c r="H132" s="196">
        <v>10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163</v>
      </c>
      <c r="AU132" s="194" t="s">
        <v>86</v>
      </c>
      <c r="AV132" s="14" t="s">
        <v>86</v>
      </c>
      <c r="AW132" s="14" t="s">
        <v>32</v>
      </c>
      <c r="AX132" s="14" t="s">
        <v>84</v>
      </c>
      <c r="AY132" s="194" t="s">
        <v>149</v>
      </c>
    </row>
    <row r="133" s="2" customFormat="1" ht="24.15" customHeight="1">
      <c r="A133" s="38"/>
      <c r="B133" s="171"/>
      <c r="C133" s="172" t="s">
        <v>150</v>
      </c>
      <c r="D133" s="172" t="s">
        <v>152</v>
      </c>
      <c r="E133" s="173" t="s">
        <v>1469</v>
      </c>
      <c r="F133" s="174" t="s">
        <v>1470</v>
      </c>
      <c r="G133" s="175" t="s">
        <v>227</v>
      </c>
      <c r="H133" s="176">
        <v>10</v>
      </c>
      <c r="I133" s="177"/>
      <c r="J133" s="178">
        <f>ROUND(I133*H133,2)</f>
        <v>0</v>
      </c>
      <c r="K133" s="174" t="s">
        <v>156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</v>
      </c>
      <c r="R133" s="181">
        <f>Q133*H133</f>
        <v>0</v>
      </c>
      <c r="S133" s="181">
        <v>0.0089999999999999993</v>
      </c>
      <c r="T133" s="182">
        <f>S133*H133</f>
        <v>0.089999999999999997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157</v>
      </c>
      <c r="AT133" s="183" t="s">
        <v>152</v>
      </c>
      <c r="AU133" s="183" t="s">
        <v>86</v>
      </c>
      <c r="AY133" s="19" t="s">
        <v>149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157</v>
      </c>
      <c r="BM133" s="183" t="s">
        <v>2322</v>
      </c>
    </row>
    <row r="134" s="14" customFormat="1">
      <c r="A134" s="14"/>
      <c r="B134" s="193"/>
      <c r="C134" s="14"/>
      <c r="D134" s="186" t="s">
        <v>163</v>
      </c>
      <c r="E134" s="194" t="s">
        <v>1</v>
      </c>
      <c r="F134" s="195" t="s">
        <v>232</v>
      </c>
      <c r="G134" s="14"/>
      <c r="H134" s="196">
        <v>10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163</v>
      </c>
      <c r="AU134" s="194" t="s">
        <v>86</v>
      </c>
      <c r="AV134" s="14" t="s">
        <v>86</v>
      </c>
      <c r="AW134" s="14" t="s">
        <v>32</v>
      </c>
      <c r="AX134" s="14" t="s">
        <v>84</v>
      </c>
      <c r="AY134" s="194" t="s">
        <v>149</v>
      </c>
    </row>
    <row r="135" s="12" customFormat="1" ht="25.92" customHeight="1">
      <c r="A135" s="12"/>
      <c r="B135" s="158"/>
      <c r="C135" s="12"/>
      <c r="D135" s="159" t="s">
        <v>75</v>
      </c>
      <c r="E135" s="160" t="s">
        <v>756</v>
      </c>
      <c r="F135" s="160" t="s">
        <v>757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P136+P158+P171+P197</f>
        <v>0</v>
      </c>
      <c r="Q135" s="164"/>
      <c r="R135" s="165">
        <f>R136+R158+R171+R197</f>
        <v>0.57662000000000002</v>
      </c>
      <c r="S135" s="164"/>
      <c r="T135" s="166">
        <f>T136+T158+T171+T197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86</v>
      </c>
      <c r="AT135" s="167" t="s">
        <v>75</v>
      </c>
      <c r="AU135" s="167" t="s">
        <v>76</v>
      </c>
      <c r="AY135" s="159" t="s">
        <v>149</v>
      </c>
      <c r="BK135" s="168">
        <f>BK136+BK158+BK171+BK197</f>
        <v>0</v>
      </c>
    </row>
    <row r="136" s="12" customFormat="1" ht="22.8" customHeight="1">
      <c r="A136" s="12"/>
      <c r="B136" s="158"/>
      <c r="C136" s="12"/>
      <c r="D136" s="159" t="s">
        <v>75</v>
      </c>
      <c r="E136" s="169" t="s">
        <v>2323</v>
      </c>
      <c r="F136" s="169" t="s">
        <v>2324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SUM(P137:P157)</f>
        <v>0</v>
      </c>
      <c r="Q136" s="164"/>
      <c r="R136" s="165">
        <f>SUM(R137:R157)</f>
        <v>0.070580000000000004</v>
      </c>
      <c r="S136" s="164"/>
      <c r="T136" s="166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86</v>
      </c>
      <c r="AT136" s="167" t="s">
        <v>75</v>
      </c>
      <c r="AU136" s="167" t="s">
        <v>84</v>
      </c>
      <c r="AY136" s="159" t="s">
        <v>149</v>
      </c>
      <c r="BK136" s="168">
        <f>SUM(BK137:BK157)</f>
        <v>0</v>
      </c>
    </row>
    <row r="137" s="2" customFormat="1" ht="24.15" customHeight="1">
      <c r="A137" s="38"/>
      <c r="B137" s="171"/>
      <c r="C137" s="172" t="s">
        <v>157</v>
      </c>
      <c r="D137" s="172" t="s">
        <v>152</v>
      </c>
      <c r="E137" s="173" t="s">
        <v>2325</v>
      </c>
      <c r="F137" s="174" t="s">
        <v>2326</v>
      </c>
      <c r="G137" s="175" t="s">
        <v>227</v>
      </c>
      <c r="H137" s="176">
        <v>7.5</v>
      </c>
      <c r="I137" s="177"/>
      <c r="J137" s="178">
        <f>ROUND(I137*H137,2)</f>
        <v>0</v>
      </c>
      <c r="K137" s="174" t="s">
        <v>156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0.00046000000000000001</v>
      </c>
      <c r="R137" s="181">
        <f>Q137*H137</f>
        <v>0.0034499999999999999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280</v>
      </c>
      <c r="AT137" s="183" t="s">
        <v>152</v>
      </c>
      <c r="AU137" s="183" t="s">
        <v>86</v>
      </c>
      <c r="AY137" s="19" t="s">
        <v>149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280</v>
      </c>
      <c r="BM137" s="183" t="s">
        <v>2327</v>
      </c>
    </row>
    <row r="138" s="14" customFormat="1">
      <c r="A138" s="14"/>
      <c r="B138" s="193"/>
      <c r="C138" s="14"/>
      <c r="D138" s="186" t="s">
        <v>163</v>
      </c>
      <c r="E138" s="194" t="s">
        <v>1</v>
      </c>
      <c r="F138" s="195" t="s">
        <v>2328</v>
      </c>
      <c r="G138" s="14"/>
      <c r="H138" s="196">
        <v>7.5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163</v>
      </c>
      <c r="AU138" s="194" t="s">
        <v>86</v>
      </c>
      <c r="AV138" s="14" t="s">
        <v>86</v>
      </c>
      <c r="AW138" s="14" t="s">
        <v>32</v>
      </c>
      <c r="AX138" s="14" t="s">
        <v>76</v>
      </c>
      <c r="AY138" s="194" t="s">
        <v>149</v>
      </c>
    </row>
    <row r="139" s="15" customFormat="1">
      <c r="A139" s="15"/>
      <c r="B139" s="201"/>
      <c r="C139" s="15"/>
      <c r="D139" s="186" t="s">
        <v>163</v>
      </c>
      <c r="E139" s="202" t="s">
        <v>1</v>
      </c>
      <c r="F139" s="203" t="s">
        <v>170</v>
      </c>
      <c r="G139" s="15"/>
      <c r="H139" s="204">
        <v>7.5</v>
      </c>
      <c r="I139" s="205"/>
      <c r="J139" s="15"/>
      <c r="K139" s="15"/>
      <c r="L139" s="201"/>
      <c r="M139" s="206"/>
      <c r="N139" s="207"/>
      <c r="O139" s="207"/>
      <c r="P139" s="207"/>
      <c r="Q139" s="207"/>
      <c r="R139" s="207"/>
      <c r="S139" s="207"/>
      <c r="T139" s="2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2" t="s">
        <v>163</v>
      </c>
      <c r="AU139" s="202" t="s">
        <v>86</v>
      </c>
      <c r="AV139" s="15" t="s">
        <v>150</v>
      </c>
      <c r="AW139" s="15" t="s">
        <v>32</v>
      </c>
      <c r="AX139" s="15" t="s">
        <v>76</v>
      </c>
      <c r="AY139" s="202" t="s">
        <v>149</v>
      </c>
    </row>
    <row r="140" s="16" customFormat="1">
      <c r="A140" s="16"/>
      <c r="B140" s="209"/>
      <c r="C140" s="16"/>
      <c r="D140" s="186" t="s">
        <v>163</v>
      </c>
      <c r="E140" s="210" t="s">
        <v>1</v>
      </c>
      <c r="F140" s="211" t="s">
        <v>171</v>
      </c>
      <c r="G140" s="16"/>
      <c r="H140" s="212">
        <v>7.5</v>
      </c>
      <c r="I140" s="213"/>
      <c r="J140" s="16"/>
      <c r="K140" s="16"/>
      <c r="L140" s="209"/>
      <c r="M140" s="214"/>
      <c r="N140" s="215"/>
      <c r="O140" s="215"/>
      <c r="P140" s="215"/>
      <c r="Q140" s="215"/>
      <c r="R140" s="215"/>
      <c r="S140" s="215"/>
      <c r="T140" s="2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10" t="s">
        <v>163</v>
      </c>
      <c r="AU140" s="210" t="s">
        <v>86</v>
      </c>
      <c r="AV140" s="16" t="s">
        <v>157</v>
      </c>
      <c r="AW140" s="16" t="s">
        <v>32</v>
      </c>
      <c r="AX140" s="16" t="s">
        <v>84</v>
      </c>
      <c r="AY140" s="210" t="s">
        <v>149</v>
      </c>
    </row>
    <row r="141" s="2" customFormat="1" ht="24.15" customHeight="1">
      <c r="A141" s="38"/>
      <c r="B141" s="171"/>
      <c r="C141" s="172" t="s">
        <v>189</v>
      </c>
      <c r="D141" s="172" t="s">
        <v>152</v>
      </c>
      <c r="E141" s="173" t="s">
        <v>2329</v>
      </c>
      <c r="F141" s="174" t="s">
        <v>2330</v>
      </c>
      <c r="G141" s="175" t="s">
        <v>227</v>
      </c>
      <c r="H141" s="176">
        <v>104</v>
      </c>
      <c r="I141" s="177"/>
      <c r="J141" s="178">
        <f>ROUND(I141*H141,2)</f>
        <v>0</v>
      </c>
      <c r="K141" s="174" t="s">
        <v>156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0.00055999999999999995</v>
      </c>
      <c r="R141" s="181">
        <f>Q141*H141</f>
        <v>0.058239999999999993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280</v>
      </c>
      <c r="AT141" s="183" t="s">
        <v>152</v>
      </c>
      <c r="AU141" s="183" t="s">
        <v>86</v>
      </c>
      <c r="AY141" s="19" t="s">
        <v>149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280</v>
      </c>
      <c r="BM141" s="183" t="s">
        <v>2331</v>
      </c>
    </row>
    <row r="142" s="13" customFormat="1">
      <c r="A142" s="13"/>
      <c r="B142" s="185"/>
      <c r="C142" s="13"/>
      <c r="D142" s="186" t="s">
        <v>163</v>
      </c>
      <c r="E142" s="187" t="s">
        <v>1</v>
      </c>
      <c r="F142" s="188" t="s">
        <v>2332</v>
      </c>
      <c r="G142" s="13"/>
      <c r="H142" s="187" t="s">
        <v>1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163</v>
      </c>
      <c r="AU142" s="187" t="s">
        <v>86</v>
      </c>
      <c r="AV142" s="13" t="s">
        <v>84</v>
      </c>
      <c r="AW142" s="13" t="s">
        <v>32</v>
      </c>
      <c r="AX142" s="13" t="s">
        <v>76</v>
      </c>
      <c r="AY142" s="187" t="s">
        <v>149</v>
      </c>
    </row>
    <row r="143" s="14" customFormat="1">
      <c r="A143" s="14"/>
      <c r="B143" s="193"/>
      <c r="C143" s="14"/>
      <c r="D143" s="186" t="s">
        <v>163</v>
      </c>
      <c r="E143" s="194" t="s">
        <v>1</v>
      </c>
      <c r="F143" s="195" t="s">
        <v>2333</v>
      </c>
      <c r="G143" s="14"/>
      <c r="H143" s="196">
        <v>104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163</v>
      </c>
      <c r="AU143" s="194" t="s">
        <v>86</v>
      </c>
      <c r="AV143" s="14" t="s">
        <v>86</v>
      </c>
      <c r="AW143" s="14" t="s">
        <v>32</v>
      </c>
      <c r="AX143" s="14" t="s">
        <v>76</v>
      </c>
      <c r="AY143" s="194" t="s">
        <v>149</v>
      </c>
    </row>
    <row r="144" s="15" customFormat="1">
      <c r="A144" s="15"/>
      <c r="B144" s="201"/>
      <c r="C144" s="15"/>
      <c r="D144" s="186" t="s">
        <v>163</v>
      </c>
      <c r="E144" s="202" t="s">
        <v>1</v>
      </c>
      <c r="F144" s="203" t="s">
        <v>170</v>
      </c>
      <c r="G144" s="15"/>
      <c r="H144" s="204">
        <v>104</v>
      </c>
      <c r="I144" s="205"/>
      <c r="J144" s="15"/>
      <c r="K144" s="15"/>
      <c r="L144" s="201"/>
      <c r="M144" s="206"/>
      <c r="N144" s="207"/>
      <c r="O144" s="207"/>
      <c r="P144" s="207"/>
      <c r="Q144" s="207"/>
      <c r="R144" s="207"/>
      <c r="S144" s="207"/>
      <c r="T144" s="2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2" t="s">
        <v>163</v>
      </c>
      <c r="AU144" s="202" t="s">
        <v>86</v>
      </c>
      <c r="AV144" s="15" t="s">
        <v>150</v>
      </c>
      <c r="AW144" s="15" t="s">
        <v>32</v>
      </c>
      <c r="AX144" s="15" t="s">
        <v>76</v>
      </c>
      <c r="AY144" s="202" t="s">
        <v>149</v>
      </c>
    </row>
    <row r="145" s="16" customFormat="1">
      <c r="A145" s="16"/>
      <c r="B145" s="209"/>
      <c r="C145" s="16"/>
      <c r="D145" s="186" t="s">
        <v>163</v>
      </c>
      <c r="E145" s="210" t="s">
        <v>1</v>
      </c>
      <c r="F145" s="211" t="s">
        <v>171</v>
      </c>
      <c r="G145" s="16"/>
      <c r="H145" s="212">
        <v>104</v>
      </c>
      <c r="I145" s="213"/>
      <c r="J145" s="16"/>
      <c r="K145" s="16"/>
      <c r="L145" s="209"/>
      <c r="M145" s="214"/>
      <c r="N145" s="215"/>
      <c r="O145" s="215"/>
      <c r="P145" s="215"/>
      <c r="Q145" s="215"/>
      <c r="R145" s="215"/>
      <c r="S145" s="215"/>
      <c r="T145" s="2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10" t="s">
        <v>163</v>
      </c>
      <c r="AU145" s="210" t="s">
        <v>86</v>
      </c>
      <c r="AV145" s="16" t="s">
        <v>157</v>
      </c>
      <c r="AW145" s="16" t="s">
        <v>32</v>
      </c>
      <c r="AX145" s="16" t="s">
        <v>84</v>
      </c>
      <c r="AY145" s="210" t="s">
        <v>149</v>
      </c>
    </row>
    <row r="146" s="2" customFormat="1" ht="24.15" customHeight="1">
      <c r="A146" s="38"/>
      <c r="B146" s="171"/>
      <c r="C146" s="172" t="s">
        <v>202</v>
      </c>
      <c r="D146" s="172" t="s">
        <v>152</v>
      </c>
      <c r="E146" s="173" t="s">
        <v>2334</v>
      </c>
      <c r="F146" s="174" t="s">
        <v>2335</v>
      </c>
      <c r="G146" s="175" t="s">
        <v>227</v>
      </c>
      <c r="H146" s="176">
        <v>4</v>
      </c>
      <c r="I146" s="177"/>
      <c r="J146" s="178">
        <f>ROUND(I146*H146,2)</f>
        <v>0</v>
      </c>
      <c r="K146" s="174" t="s">
        <v>156</v>
      </c>
      <c r="L146" s="39"/>
      <c r="M146" s="179" t="s">
        <v>1</v>
      </c>
      <c r="N146" s="180" t="s">
        <v>41</v>
      </c>
      <c r="O146" s="77"/>
      <c r="P146" s="181">
        <f>O146*H146</f>
        <v>0</v>
      </c>
      <c r="Q146" s="181">
        <v>0.00071000000000000002</v>
      </c>
      <c r="R146" s="181">
        <f>Q146*H146</f>
        <v>0.0028400000000000001</v>
      </c>
      <c r="S146" s="181">
        <v>0</v>
      </c>
      <c r="T146" s="18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3" t="s">
        <v>280</v>
      </c>
      <c r="AT146" s="183" t="s">
        <v>152</v>
      </c>
      <c r="AU146" s="183" t="s">
        <v>86</v>
      </c>
      <c r="AY146" s="19" t="s">
        <v>149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9" t="s">
        <v>84</v>
      </c>
      <c r="BK146" s="184">
        <f>ROUND(I146*H146,2)</f>
        <v>0</v>
      </c>
      <c r="BL146" s="19" t="s">
        <v>280</v>
      </c>
      <c r="BM146" s="183" t="s">
        <v>2336</v>
      </c>
    </row>
    <row r="147" s="14" customFormat="1">
      <c r="A147" s="14"/>
      <c r="B147" s="193"/>
      <c r="C147" s="14"/>
      <c r="D147" s="186" t="s">
        <v>163</v>
      </c>
      <c r="E147" s="194" t="s">
        <v>1</v>
      </c>
      <c r="F147" s="195" t="s">
        <v>705</v>
      </c>
      <c r="G147" s="14"/>
      <c r="H147" s="196">
        <v>4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163</v>
      </c>
      <c r="AU147" s="194" t="s">
        <v>86</v>
      </c>
      <c r="AV147" s="14" t="s">
        <v>86</v>
      </c>
      <c r="AW147" s="14" t="s">
        <v>32</v>
      </c>
      <c r="AX147" s="14" t="s">
        <v>76</v>
      </c>
      <c r="AY147" s="194" t="s">
        <v>149</v>
      </c>
    </row>
    <row r="148" s="15" customFormat="1">
      <c r="A148" s="15"/>
      <c r="B148" s="201"/>
      <c r="C148" s="15"/>
      <c r="D148" s="186" t="s">
        <v>163</v>
      </c>
      <c r="E148" s="202" t="s">
        <v>1</v>
      </c>
      <c r="F148" s="203" t="s">
        <v>170</v>
      </c>
      <c r="G148" s="15"/>
      <c r="H148" s="204">
        <v>4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163</v>
      </c>
      <c r="AU148" s="202" t="s">
        <v>86</v>
      </c>
      <c r="AV148" s="15" t="s">
        <v>150</v>
      </c>
      <c r="AW148" s="15" t="s">
        <v>32</v>
      </c>
      <c r="AX148" s="15" t="s">
        <v>76</v>
      </c>
      <c r="AY148" s="202" t="s">
        <v>149</v>
      </c>
    </row>
    <row r="149" s="16" customFormat="1">
      <c r="A149" s="16"/>
      <c r="B149" s="209"/>
      <c r="C149" s="16"/>
      <c r="D149" s="186" t="s">
        <v>163</v>
      </c>
      <c r="E149" s="210" t="s">
        <v>1</v>
      </c>
      <c r="F149" s="211" t="s">
        <v>171</v>
      </c>
      <c r="G149" s="16"/>
      <c r="H149" s="212">
        <v>4</v>
      </c>
      <c r="I149" s="213"/>
      <c r="J149" s="16"/>
      <c r="K149" s="16"/>
      <c r="L149" s="209"/>
      <c r="M149" s="214"/>
      <c r="N149" s="215"/>
      <c r="O149" s="215"/>
      <c r="P149" s="215"/>
      <c r="Q149" s="215"/>
      <c r="R149" s="215"/>
      <c r="S149" s="215"/>
      <c r="T149" s="2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10" t="s">
        <v>163</v>
      </c>
      <c r="AU149" s="210" t="s">
        <v>86</v>
      </c>
      <c r="AV149" s="16" t="s">
        <v>157</v>
      </c>
      <c r="AW149" s="16" t="s">
        <v>32</v>
      </c>
      <c r="AX149" s="16" t="s">
        <v>84</v>
      </c>
      <c r="AY149" s="210" t="s">
        <v>149</v>
      </c>
    </row>
    <row r="150" s="2" customFormat="1" ht="24.15" customHeight="1">
      <c r="A150" s="38"/>
      <c r="B150" s="171"/>
      <c r="C150" s="172" t="s">
        <v>178</v>
      </c>
      <c r="D150" s="172" t="s">
        <v>152</v>
      </c>
      <c r="E150" s="173" t="s">
        <v>2337</v>
      </c>
      <c r="F150" s="174" t="s">
        <v>2338</v>
      </c>
      <c r="G150" s="175" t="s">
        <v>155</v>
      </c>
      <c r="H150" s="176">
        <v>30</v>
      </c>
      <c r="I150" s="177"/>
      <c r="J150" s="178">
        <f>ROUND(I150*H150,2)</f>
        <v>0</v>
      </c>
      <c r="K150" s="174" t="s">
        <v>156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1.0000000000000001E-05</v>
      </c>
      <c r="R150" s="181">
        <f>Q150*H150</f>
        <v>0.00030000000000000003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280</v>
      </c>
      <c r="AT150" s="183" t="s">
        <v>152</v>
      </c>
      <c r="AU150" s="183" t="s">
        <v>86</v>
      </c>
      <c r="AY150" s="19" t="s">
        <v>149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280</v>
      </c>
      <c r="BM150" s="183" t="s">
        <v>2339</v>
      </c>
    </row>
    <row r="151" s="14" customFormat="1">
      <c r="A151" s="14"/>
      <c r="B151" s="193"/>
      <c r="C151" s="14"/>
      <c r="D151" s="186" t="s">
        <v>163</v>
      </c>
      <c r="E151" s="194" t="s">
        <v>1</v>
      </c>
      <c r="F151" s="195" t="s">
        <v>1022</v>
      </c>
      <c r="G151" s="14"/>
      <c r="H151" s="196">
        <v>30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163</v>
      </c>
      <c r="AU151" s="194" t="s">
        <v>86</v>
      </c>
      <c r="AV151" s="14" t="s">
        <v>86</v>
      </c>
      <c r="AW151" s="14" t="s">
        <v>32</v>
      </c>
      <c r="AX151" s="14" t="s">
        <v>76</v>
      </c>
      <c r="AY151" s="194" t="s">
        <v>149</v>
      </c>
    </row>
    <row r="152" s="15" customFormat="1">
      <c r="A152" s="15"/>
      <c r="B152" s="201"/>
      <c r="C152" s="15"/>
      <c r="D152" s="186" t="s">
        <v>163</v>
      </c>
      <c r="E152" s="202" t="s">
        <v>1</v>
      </c>
      <c r="F152" s="203" t="s">
        <v>170</v>
      </c>
      <c r="G152" s="15"/>
      <c r="H152" s="204">
        <v>30</v>
      </c>
      <c r="I152" s="205"/>
      <c r="J152" s="15"/>
      <c r="K152" s="15"/>
      <c r="L152" s="201"/>
      <c r="M152" s="206"/>
      <c r="N152" s="207"/>
      <c r="O152" s="207"/>
      <c r="P152" s="207"/>
      <c r="Q152" s="207"/>
      <c r="R152" s="207"/>
      <c r="S152" s="207"/>
      <c r="T152" s="2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2" t="s">
        <v>163</v>
      </c>
      <c r="AU152" s="202" t="s">
        <v>86</v>
      </c>
      <c r="AV152" s="15" t="s">
        <v>150</v>
      </c>
      <c r="AW152" s="15" t="s">
        <v>32</v>
      </c>
      <c r="AX152" s="15" t="s">
        <v>76</v>
      </c>
      <c r="AY152" s="202" t="s">
        <v>149</v>
      </c>
    </row>
    <row r="153" s="16" customFormat="1">
      <c r="A153" s="16"/>
      <c r="B153" s="209"/>
      <c r="C153" s="16"/>
      <c r="D153" s="186" t="s">
        <v>163</v>
      </c>
      <c r="E153" s="210" t="s">
        <v>1</v>
      </c>
      <c r="F153" s="211" t="s">
        <v>171</v>
      </c>
      <c r="G153" s="16"/>
      <c r="H153" s="212">
        <v>30</v>
      </c>
      <c r="I153" s="213"/>
      <c r="J153" s="16"/>
      <c r="K153" s="16"/>
      <c r="L153" s="209"/>
      <c r="M153" s="214"/>
      <c r="N153" s="215"/>
      <c r="O153" s="215"/>
      <c r="P153" s="215"/>
      <c r="Q153" s="215"/>
      <c r="R153" s="215"/>
      <c r="S153" s="215"/>
      <c r="T153" s="2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10" t="s">
        <v>163</v>
      </c>
      <c r="AU153" s="210" t="s">
        <v>86</v>
      </c>
      <c r="AV153" s="16" t="s">
        <v>157</v>
      </c>
      <c r="AW153" s="16" t="s">
        <v>32</v>
      </c>
      <c r="AX153" s="16" t="s">
        <v>84</v>
      </c>
      <c r="AY153" s="210" t="s">
        <v>149</v>
      </c>
    </row>
    <row r="154" s="2" customFormat="1" ht="16.5" customHeight="1">
      <c r="A154" s="38"/>
      <c r="B154" s="171"/>
      <c r="C154" s="172" t="s">
        <v>216</v>
      </c>
      <c r="D154" s="172" t="s">
        <v>152</v>
      </c>
      <c r="E154" s="173" t="s">
        <v>2340</v>
      </c>
      <c r="F154" s="174" t="s">
        <v>2341</v>
      </c>
      <c r="G154" s="175" t="s">
        <v>227</v>
      </c>
      <c r="H154" s="176">
        <v>115</v>
      </c>
      <c r="I154" s="177"/>
      <c r="J154" s="178">
        <f>ROUND(I154*H154,2)</f>
        <v>0</v>
      </c>
      <c r="K154" s="174" t="s">
        <v>156</v>
      </c>
      <c r="L154" s="39"/>
      <c r="M154" s="179" t="s">
        <v>1</v>
      </c>
      <c r="N154" s="180" t="s">
        <v>41</v>
      </c>
      <c r="O154" s="77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3" t="s">
        <v>280</v>
      </c>
      <c r="AT154" s="183" t="s">
        <v>152</v>
      </c>
      <c r="AU154" s="183" t="s">
        <v>86</v>
      </c>
      <c r="AY154" s="19" t="s">
        <v>149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9" t="s">
        <v>84</v>
      </c>
      <c r="BK154" s="184">
        <f>ROUND(I154*H154,2)</f>
        <v>0</v>
      </c>
      <c r="BL154" s="19" t="s">
        <v>280</v>
      </c>
      <c r="BM154" s="183" t="s">
        <v>2342</v>
      </c>
    </row>
    <row r="155" s="2" customFormat="1" ht="33" customHeight="1">
      <c r="A155" s="38"/>
      <c r="B155" s="171"/>
      <c r="C155" s="172" t="s">
        <v>224</v>
      </c>
      <c r="D155" s="172" t="s">
        <v>152</v>
      </c>
      <c r="E155" s="173" t="s">
        <v>2343</v>
      </c>
      <c r="F155" s="174" t="s">
        <v>2344</v>
      </c>
      <c r="G155" s="175" t="s">
        <v>227</v>
      </c>
      <c r="H155" s="176">
        <v>115</v>
      </c>
      <c r="I155" s="177"/>
      <c r="J155" s="178">
        <f>ROUND(I155*H155,2)</f>
        <v>0</v>
      </c>
      <c r="K155" s="174" t="s">
        <v>156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5.0000000000000002E-05</v>
      </c>
      <c r="R155" s="181">
        <f>Q155*H155</f>
        <v>0.0057499999999999999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280</v>
      </c>
      <c r="AT155" s="183" t="s">
        <v>152</v>
      </c>
      <c r="AU155" s="183" t="s">
        <v>86</v>
      </c>
      <c r="AY155" s="19" t="s">
        <v>149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280</v>
      </c>
      <c r="BM155" s="183" t="s">
        <v>2345</v>
      </c>
    </row>
    <row r="156" s="2" customFormat="1" ht="24.15" customHeight="1">
      <c r="A156" s="38"/>
      <c r="B156" s="171"/>
      <c r="C156" s="172" t="s">
        <v>232</v>
      </c>
      <c r="D156" s="172" t="s">
        <v>152</v>
      </c>
      <c r="E156" s="173" t="s">
        <v>2346</v>
      </c>
      <c r="F156" s="174" t="s">
        <v>2347</v>
      </c>
      <c r="G156" s="175" t="s">
        <v>192</v>
      </c>
      <c r="H156" s="176">
        <v>0.070999999999999994</v>
      </c>
      <c r="I156" s="177"/>
      <c r="J156" s="178">
        <f>ROUND(I156*H156,2)</f>
        <v>0</v>
      </c>
      <c r="K156" s="174" t="s">
        <v>156</v>
      </c>
      <c r="L156" s="39"/>
      <c r="M156" s="179" t="s">
        <v>1</v>
      </c>
      <c r="N156" s="180" t="s">
        <v>41</v>
      </c>
      <c r="O156" s="77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280</v>
      </c>
      <c r="AT156" s="183" t="s">
        <v>152</v>
      </c>
      <c r="AU156" s="183" t="s">
        <v>86</v>
      </c>
      <c r="AY156" s="19" t="s">
        <v>149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280</v>
      </c>
      <c r="BM156" s="183" t="s">
        <v>2348</v>
      </c>
    </row>
    <row r="157" s="2" customFormat="1" ht="24.15" customHeight="1">
      <c r="A157" s="38"/>
      <c r="B157" s="171"/>
      <c r="C157" s="172" t="s">
        <v>239</v>
      </c>
      <c r="D157" s="172" t="s">
        <v>152</v>
      </c>
      <c r="E157" s="173" t="s">
        <v>2349</v>
      </c>
      <c r="F157" s="174" t="s">
        <v>2350</v>
      </c>
      <c r="G157" s="175" t="s">
        <v>192</v>
      </c>
      <c r="H157" s="176">
        <v>0.070999999999999994</v>
      </c>
      <c r="I157" s="177"/>
      <c r="J157" s="178">
        <f>ROUND(I157*H157,2)</f>
        <v>0</v>
      </c>
      <c r="K157" s="174" t="s">
        <v>156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280</v>
      </c>
      <c r="AT157" s="183" t="s">
        <v>152</v>
      </c>
      <c r="AU157" s="183" t="s">
        <v>86</v>
      </c>
      <c r="AY157" s="19" t="s">
        <v>149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280</v>
      </c>
      <c r="BM157" s="183" t="s">
        <v>2351</v>
      </c>
    </row>
    <row r="158" s="12" customFormat="1" ht="22.8" customHeight="1">
      <c r="A158" s="12"/>
      <c r="B158" s="158"/>
      <c r="C158" s="12"/>
      <c r="D158" s="159" t="s">
        <v>75</v>
      </c>
      <c r="E158" s="169" t="s">
        <v>2352</v>
      </c>
      <c r="F158" s="169" t="s">
        <v>2353</v>
      </c>
      <c r="G158" s="12"/>
      <c r="H158" s="12"/>
      <c r="I158" s="161"/>
      <c r="J158" s="170">
        <f>BK158</f>
        <v>0</v>
      </c>
      <c r="K158" s="12"/>
      <c r="L158" s="158"/>
      <c r="M158" s="163"/>
      <c r="N158" s="164"/>
      <c r="O158" s="164"/>
      <c r="P158" s="165">
        <f>SUM(P159:P170)</f>
        <v>0</v>
      </c>
      <c r="Q158" s="164"/>
      <c r="R158" s="165">
        <f>SUM(R159:R170)</f>
        <v>0.0035999999999999999</v>
      </c>
      <c r="S158" s="164"/>
      <c r="T158" s="166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9" t="s">
        <v>86</v>
      </c>
      <c r="AT158" s="167" t="s">
        <v>75</v>
      </c>
      <c r="AU158" s="167" t="s">
        <v>84</v>
      </c>
      <c r="AY158" s="159" t="s">
        <v>149</v>
      </c>
      <c r="BK158" s="168">
        <f>SUM(BK159:BK170)</f>
        <v>0</v>
      </c>
    </row>
    <row r="159" s="2" customFormat="1" ht="16.5" customHeight="1">
      <c r="A159" s="38"/>
      <c r="B159" s="171"/>
      <c r="C159" s="217" t="s">
        <v>245</v>
      </c>
      <c r="D159" s="217" t="s">
        <v>273</v>
      </c>
      <c r="E159" s="218" t="s">
        <v>2354</v>
      </c>
      <c r="F159" s="219" t="s">
        <v>2355</v>
      </c>
      <c r="G159" s="220" t="s">
        <v>2356</v>
      </c>
      <c r="H159" s="221">
        <v>1</v>
      </c>
      <c r="I159" s="222"/>
      <c r="J159" s="223">
        <f>ROUND(I159*H159,2)</f>
        <v>0</v>
      </c>
      <c r="K159" s="219" t="s">
        <v>836</v>
      </c>
      <c r="L159" s="224"/>
      <c r="M159" s="225" t="s">
        <v>1</v>
      </c>
      <c r="N159" s="226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382</v>
      </c>
      <c r="AT159" s="183" t="s">
        <v>273</v>
      </c>
      <c r="AU159" s="183" t="s">
        <v>86</v>
      </c>
      <c r="AY159" s="19" t="s">
        <v>149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280</v>
      </c>
      <c r="BM159" s="183" t="s">
        <v>2357</v>
      </c>
    </row>
    <row r="160" s="14" customFormat="1">
      <c r="A160" s="14"/>
      <c r="B160" s="193"/>
      <c r="C160" s="14"/>
      <c r="D160" s="186" t="s">
        <v>163</v>
      </c>
      <c r="E160" s="194" t="s">
        <v>1</v>
      </c>
      <c r="F160" s="195" t="s">
        <v>84</v>
      </c>
      <c r="G160" s="14"/>
      <c r="H160" s="196">
        <v>1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163</v>
      </c>
      <c r="AU160" s="194" t="s">
        <v>86</v>
      </c>
      <c r="AV160" s="14" t="s">
        <v>86</v>
      </c>
      <c r="AW160" s="14" t="s">
        <v>32</v>
      </c>
      <c r="AX160" s="14" t="s">
        <v>76</v>
      </c>
      <c r="AY160" s="194" t="s">
        <v>149</v>
      </c>
    </row>
    <row r="161" s="15" customFormat="1">
      <c r="A161" s="15"/>
      <c r="B161" s="201"/>
      <c r="C161" s="15"/>
      <c r="D161" s="186" t="s">
        <v>163</v>
      </c>
      <c r="E161" s="202" t="s">
        <v>1</v>
      </c>
      <c r="F161" s="203" t="s">
        <v>170</v>
      </c>
      <c r="G161" s="15"/>
      <c r="H161" s="204">
        <v>1</v>
      </c>
      <c r="I161" s="205"/>
      <c r="J161" s="15"/>
      <c r="K161" s="15"/>
      <c r="L161" s="201"/>
      <c r="M161" s="206"/>
      <c r="N161" s="207"/>
      <c r="O161" s="207"/>
      <c r="P161" s="207"/>
      <c r="Q161" s="207"/>
      <c r="R161" s="207"/>
      <c r="S161" s="207"/>
      <c r="T161" s="20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2" t="s">
        <v>163</v>
      </c>
      <c r="AU161" s="202" t="s">
        <v>86</v>
      </c>
      <c r="AV161" s="15" t="s">
        <v>150</v>
      </c>
      <c r="AW161" s="15" t="s">
        <v>32</v>
      </c>
      <c r="AX161" s="15" t="s">
        <v>76</v>
      </c>
      <c r="AY161" s="202" t="s">
        <v>149</v>
      </c>
    </row>
    <row r="162" s="16" customFormat="1">
      <c r="A162" s="16"/>
      <c r="B162" s="209"/>
      <c r="C162" s="16"/>
      <c r="D162" s="186" t="s">
        <v>163</v>
      </c>
      <c r="E162" s="210" t="s">
        <v>1</v>
      </c>
      <c r="F162" s="211" t="s">
        <v>171</v>
      </c>
      <c r="G162" s="16"/>
      <c r="H162" s="212">
        <v>1</v>
      </c>
      <c r="I162" s="213"/>
      <c r="J162" s="16"/>
      <c r="K162" s="16"/>
      <c r="L162" s="209"/>
      <c r="M162" s="214"/>
      <c r="N162" s="215"/>
      <c r="O162" s="215"/>
      <c r="P162" s="215"/>
      <c r="Q162" s="215"/>
      <c r="R162" s="215"/>
      <c r="S162" s="215"/>
      <c r="T162" s="2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10" t="s">
        <v>163</v>
      </c>
      <c r="AU162" s="210" t="s">
        <v>86</v>
      </c>
      <c r="AV162" s="16" t="s">
        <v>157</v>
      </c>
      <c r="AW162" s="16" t="s">
        <v>32</v>
      </c>
      <c r="AX162" s="16" t="s">
        <v>84</v>
      </c>
      <c r="AY162" s="210" t="s">
        <v>149</v>
      </c>
    </row>
    <row r="163" s="2" customFormat="1" ht="24.15" customHeight="1">
      <c r="A163" s="38"/>
      <c r="B163" s="171"/>
      <c r="C163" s="217" t="s">
        <v>251</v>
      </c>
      <c r="D163" s="217" t="s">
        <v>273</v>
      </c>
      <c r="E163" s="218" t="s">
        <v>2358</v>
      </c>
      <c r="F163" s="219" t="s">
        <v>2359</v>
      </c>
      <c r="G163" s="220" t="s">
        <v>2356</v>
      </c>
      <c r="H163" s="221">
        <v>15</v>
      </c>
      <c r="I163" s="222"/>
      <c r="J163" s="223">
        <f>ROUND(I163*H163,2)</f>
        <v>0</v>
      </c>
      <c r="K163" s="219" t="s">
        <v>836</v>
      </c>
      <c r="L163" s="224"/>
      <c r="M163" s="225" t="s">
        <v>1</v>
      </c>
      <c r="N163" s="226" t="s">
        <v>41</v>
      </c>
      <c r="O163" s="77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3" t="s">
        <v>382</v>
      </c>
      <c r="AT163" s="183" t="s">
        <v>273</v>
      </c>
      <c r="AU163" s="183" t="s">
        <v>86</v>
      </c>
      <c r="AY163" s="19" t="s">
        <v>149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9" t="s">
        <v>84</v>
      </c>
      <c r="BK163" s="184">
        <f>ROUND(I163*H163,2)</f>
        <v>0</v>
      </c>
      <c r="BL163" s="19" t="s">
        <v>280</v>
      </c>
      <c r="BM163" s="183" t="s">
        <v>2360</v>
      </c>
    </row>
    <row r="164" s="2" customFormat="1" ht="24.15" customHeight="1">
      <c r="A164" s="38"/>
      <c r="B164" s="171"/>
      <c r="C164" s="217" t="s">
        <v>257</v>
      </c>
      <c r="D164" s="217" t="s">
        <v>273</v>
      </c>
      <c r="E164" s="218" t="s">
        <v>2361</v>
      </c>
      <c r="F164" s="219" t="s">
        <v>2362</v>
      </c>
      <c r="G164" s="220" t="s">
        <v>2356</v>
      </c>
      <c r="H164" s="221">
        <v>30</v>
      </c>
      <c r="I164" s="222"/>
      <c r="J164" s="223">
        <f>ROUND(I164*H164,2)</f>
        <v>0</v>
      </c>
      <c r="K164" s="219" t="s">
        <v>836</v>
      </c>
      <c r="L164" s="224"/>
      <c r="M164" s="225" t="s">
        <v>1</v>
      </c>
      <c r="N164" s="226" t="s">
        <v>41</v>
      </c>
      <c r="O164" s="77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3" t="s">
        <v>382</v>
      </c>
      <c r="AT164" s="183" t="s">
        <v>273</v>
      </c>
      <c r="AU164" s="183" t="s">
        <v>86</v>
      </c>
      <c r="AY164" s="19" t="s">
        <v>149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9" t="s">
        <v>84</v>
      </c>
      <c r="BK164" s="184">
        <f>ROUND(I164*H164,2)</f>
        <v>0</v>
      </c>
      <c r="BL164" s="19" t="s">
        <v>280</v>
      </c>
      <c r="BM164" s="183" t="s">
        <v>2363</v>
      </c>
    </row>
    <row r="165" s="2" customFormat="1" ht="37.8" customHeight="1">
      <c r="A165" s="38"/>
      <c r="B165" s="171"/>
      <c r="C165" s="217" t="s">
        <v>8</v>
      </c>
      <c r="D165" s="217" t="s">
        <v>273</v>
      </c>
      <c r="E165" s="218" t="s">
        <v>2364</v>
      </c>
      <c r="F165" s="219" t="s">
        <v>2365</v>
      </c>
      <c r="G165" s="220" t="s">
        <v>2356</v>
      </c>
      <c r="H165" s="221">
        <v>15</v>
      </c>
      <c r="I165" s="222"/>
      <c r="J165" s="223">
        <f>ROUND(I165*H165,2)</f>
        <v>0</v>
      </c>
      <c r="K165" s="219" t="s">
        <v>836</v>
      </c>
      <c r="L165" s="224"/>
      <c r="M165" s="225" t="s">
        <v>1</v>
      </c>
      <c r="N165" s="226" t="s">
        <v>41</v>
      </c>
      <c r="O165" s="77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382</v>
      </c>
      <c r="AT165" s="183" t="s">
        <v>273</v>
      </c>
      <c r="AU165" s="183" t="s">
        <v>86</v>
      </c>
      <c r="AY165" s="19" t="s">
        <v>149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84</v>
      </c>
      <c r="BK165" s="184">
        <f>ROUND(I165*H165,2)</f>
        <v>0</v>
      </c>
      <c r="BL165" s="19" t="s">
        <v>280</v>
      </c>
      <c r="BM165" s="183" t="s">
        <v>2366</v>
      </c>
    </row>
    <row r="166" s="2" customFormat="1" ht="16.5" customHeight="1">
      <c r="A166" s="38"/>
      <c r="B166" s="171"/>
      <c r="C166" s="217" t="s">
        <v>280</v>
      </c>
      <c r="D166" s="217" t="s">
        <v>273</v>
      </c>
      <c r="E166" s="218" t="s">
        <v>2367</v>
      </c>
      <c r="F166" s="219" t="s">
        <v>2368</v>
      </c>
      <c r="G166" s="220" t="s">
        <v>2356</v>
      </c>
      <c r="H166" s="221">
        <v>15</v>
      </c>
      <c r="I166" s="222"/>
      <c r="J166" s="223">
        <f>ROUND(I166*H166,2)</f>
        <v>0</v>
      </c>
      <c r="K166" s="219" t="s">
        <v>836</v>
      </c>
      <c r="L166" s="224"/>
      <c r="M166" s="225" t="s">
        <v>1</v>
      </c>
      <c r="N166" s="226" t="s">
        <v>41</v>
      </c>
      <c r="O166" s="77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3" t="s">
        <v>382</v>
      </c>
      <c r="AT166" s="183" t="s">
        <v>273</v>
      </c>
      <c r="AU166" s="183" t="s">
        <v>86</v>
      </c>
      <c r="AY166" s="19" t="s">
        <v>149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9" t="s">
        <v>84</v>
      </c>
      <c r="BK166" s="184">
        <f>ROUND(I166*H166,2)</f>
        <v>0</v>
      </c>
      <c r="BL166" s="19" t="s">
        <v>280</v>
      </c>
      <c r="BM166" s="183" t="s">
        <v>2369</v>
      </c>
    </row>
    <row r="167" s="2" customFormat="1" ht="24.15" customHeight="1">
      <c r="A167" s="38"/>
      <c r="B167" s="171"/>
      <c r="C167" s="217" t="s">
        <v>285</v>
      </c>
      <c r="D167" s="217" t="s">
        <v>273</v>
      </c>
      <c r="E167" s="218" t="s">
        <v>2370</v>
      </c>
      <c r="F167" s="219" t="s">
        <v>2371</v>
      </c>
      <c r="G167" s="220" t="s">
        <v>2356</v>
      </c>
      <c r="H167" s="221">
        <v>15</v>
      </c>
      <c r="I167" s="222"/>
      <c r="J167" s="223">
        <f>ROUND(I167*H167,2)</f>
        <v>0</v>
      </c>
      <c r="K167" s="219" t="s">
        <v>836</v>
      </c>
      <c r="L167" s="224"/>
      <c r="M167" s="225" t="s">
        <v>1</v>
      </c>
      <c r="N167" s="226" t="s">
        <v>41</v>
      </c>
      <c r="O167" s="77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382</v>
      </c>
      <c r="AT167" s="183" t="s">
        <v>273</v>
      </c>
      <c r="AU167" s="183" t="s">
        <v>86</v>
      </c>
      <c r="AY167" s="19" t="s">
        <v>149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280</v>
      </c>
      <c r="BM167" s="183" t="s">
        <v>2372</v>
      </c>
    </row>
    <row r="168" s="2" customFormat="1" ht="16.5" customHeight="1">
      <c r="A168" s="38"/>
      <c r="B168" s="171"/>
      <c r="C168" s="172" t="s">
        <v>291</v>
      </c>
      <c r="D168" s="172" t="s">
        <v>152</v>
      </c>
      <c r="E168" s="173" t="s">
        <v>2373</v>
      </c>
      <c r="F168" s="174" t="s">
        <v>2374</v>
      </c>
      <c r="G168" s="175" t="s">
        <v>155</v>
      </c>
      <c r="H168" s="176">
        <v>30</v>
      </c>
      <c r="I168" s="177"/>
      <c r="J168" s="178">
        <f>ROUND(I168*H168,2)</f>
        <v>0</v>
      </c>
      <c r="K168" s="174" t="s">
        <v>156</v>
      </c>
      <c r="L168" s="39"/>
      <c r="M168" s="179" t="s">
        <v>1</v>
      </c>
      <c r="N168" s="180" t="s">
        <v>41</v>
      </c>
      <c r="O168" s="77"/>
      <c r="P168" s="181">
        <f>O168*H168</f>
        <v>0</v>
      </c>
      <c r="Q168" s="181">
        <v>0.00012</v>
      </c>
      <c r="R168" s="181">
        <f>Q168*H168</f>
        <v>0.0035999999999999999</v>
      </c>
      <c r="S168" s="181">
        <v>0</v>
      </c>
      <c r="T168" s="18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3" t="s">
        <v>280</v>
      </c>
      <c r="AT168" s="183" t="s">
        <v>152</v>
      </c>
      <c r="AU168" s="183" t="s">
        <v>86</v>
      </c>
      <c r="AY168" s="19" t="s">
        <v>149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9" t="s">
        <v>84</v>
      </c>
      <c r="BK168" s="184">
        <f>ROUND(I168*H168,2)</f>
        <v>0</v>
      </c>
      <c r="BL168" s="19" t="s">
        <v>280</v>
      </c>
      <c r="BM168" s="183" t="s">
        <v>2375</v>
      </c>
    </row>
    <row r="169" s="2" customFormat="1" ht="24.15" customHeight="1">
      <c r="A169" s="38"/>
      <c r="B169" s="171"/>
      <c r="C169" s="172" t="s">
        <v>296</v>
      </c>
      <c r="D169" s="172" t="s">
        <v>152</v>
      </c>
      <c r="E169" s="173" t="s">
        <v>2376</v>
      </c>
      <c r="F169" s="174" t="s">
        <v>2377</v>
      </c>
      <c r="G169" s="175" t="s">
        <v>192</v>
      </c>
      <c r="H169" s="176">
        <v>0.062</v>
      </c>
      <c r="I169" s="177"/>
      <c r="J169" s="178">
        <f>ROUND(I169*H169,2)</f>
        <v>0</v>
      </c>
      <c r="K169" s="174" t="s">
        <v>156</v>
      </c>
      <c r="L169" s="39"/>
      <c r="M169" s="179" t="s">
        <v>1</v>
      </c>
      <c r="N169" s="180" t="s">
        <v>41</v>
      </c>
      <c r="O169" s="77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3" t="s">
        <v>280</v>
      </c>
      <c r="AT169" s="183" t="s">
        <v>152</v>
      </c>
      <c r="AU169" s="183" t="s">
        <v>86</v>
      </c>
      <c r="AY169" s="19" t="s">
        <v>149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9" t="s">
        <v>84</v>
      </c>
      <c r="BK169" s="184">
        <f>ROUND(I169*H169,2)</f>
        <v>0</v>
      </c>
      <c r="BL169" s="19" t="s">
        <v>280</v>
      </c>
      <c r="BM169" s="183" t="s">
        <v>2378</v>
      </c>
    </row>
    <row r="170" s="2" customFormat="1" ht="24.15" customHeight="1">
      <c r="A170" s="38"/>
      <c r="B170" s="171"/>
      <c r="C170" s="172" t="s">
        <v>301</v>
      </c>
      <c r="D170" s="172" t="s">
        <v>152</v>
      </c>
      <c r="E170" s="173" t="s">
        <v>2379</v>
      </c>
      <c r="F170" s="174" t="s">
        <v>2380</v>
      </c>
      <c r="G170" s="175" t="s">
        <v>192</v>
      </c>
      <c r="H170" s="176">
        <v>0.062</v>
      </c>
      <c r="I170" s="177"/>
      <c r="J170" s="178">
        <f>ROUND(I170*H170,2)</f>
        <v>0</v>
      </c>
      <c r="K170" s="174" t="s">
        <v>156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280</v>
      </c>
      <c r="AT170" s="183" t="s">
        <v>152</v>
      </c>
      <c r="AU170" s="183" t="s">
        <v>86</v>
      </c>
      <c r="AY170" s="19" t="s">
        <v>149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280</v>
      </c>
      <c r="BM170" s="183" t="s">
        <v>2381</v>
      </c>
    </row>
    <row r="171" s="12" customFormat="1" ht="22.8" customHeight="1">
      <c r="A171" s="12"/>
      <c r="B171" s="158"/>
      <c r="C171" s="12"/>
      <c r="D171" s="159" t="s">
        <v>75</v>
      </c>
      <c r="E171" s="169" t="s">
        <v>2382</v>
      </c>
      <c r="F171" s="169" t="s">
        <v>2383</v>
      </c>
      <c r="G171" s="12"/>
      <c r="H171" s="12"/>
      <c r="I171" s="161"/>
      <c r="J171" s="170">
        <f>BK171</f>
        <v>0</v>
      </c>
      <c r="K171" s="12"/>
      <c r="L171" s="158"/>
      <c r="M171" s="163"/>
      <c r="N171" s="164"/>
      <c r="O171" s="164"/>
      <c r="P171" s="165">
        <f>SUM(P172:P196)</f>
        <v>0</v>
      </c>
      <c r="Q171" s="164"/>
      <c r="R171" s="165">
        <f>SUM(R172:R196)</f>
        <v>0.50244</v>
      </c>
      <c r="S171" s="164"/>
      <c r="T171" s="166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86</v>
      </c>
      <c r="AT171" s="167" t="s">
        <v>75</v>
      </c>
      <c r="AU171" s="167" t="s">
        <v>84</v>
      </c>
      <c r="AY171" s="159" t="s">
        <v>149</v>
      </c>
      <c r="BK171" s="168">
        <f>SUM(BK172:BK196)</f>
        <v>0</v>
      </c>
    </row>
    <row r="172" s="2" customFormat="1" ht="24.15" customHeight="1">
      <c r="A172" s="38"/>
      <c r="B172" s="171"/>
      <c r="C172" s="172" t="s">
        <v>7</v>
      </c>
      <c r="D172" s="172" t="s">
        <v>152</v>
      </c>
      <c r="E172" s="173" t="s">
        <v>2384</v>
      </c>
      <c r="F172" s="174" t="s">
        <v>2385</v>
      </c>
      <c r="G172" s="175" t="s">
        <v>155</v>
      </c>
      <c r="H172" s="176">
        <v>1</v>
      </c>
      <c r="I172" s="177"/>
      <c r="J172" s="178">
        <f>ROUND(I172*H172,2)</f>
        <v>0</v>
      </c>
      <c r="K172" s="174" t="s">
        <v>156</v>
      </c>
      <c r="L172" s="39"/>
      <c r="M172" s="179" t="s">
        <v>1</v>
      </c>
      <c r="N172" s="180" t="s">
        <v>41</v>
      </c>
      <c r="O172" s="77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3" t="s">
        <v>280</v>
      </c>
      <c r="AT172" s="183" t="s">
        <v>152</v>
      </c>
      <c r="AU172" s="183" t="s">
        <v>86</v>
      </c>
      <c r="AY172" s="19" t="s">
        <v>149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9" t="s">
        <v>84</v>
      </c>
      <c r="BK172" s="184">
        <f>ROUND(I172*H172,2)</f>
        <v>0</v>
      </c>
      <c r="BL172" s="19" t="s">
        <v>280</v>
      </c>
      <c r="BM172" s="183" t="s">
        <v>2386</v>
      </c>
    </row>
    <row r="173" s="14" customFormat="1">
      <c r="A173" s="14"/>
      <c r="B173" s="193"/>
      <c r="C173" s="14"/>
      <c r="D173" s="186" t="s">
        <v>163</v>
      </c>
      <c r="E173" s="194" t="s">
        <v>1</v>
      </c>
      <c r="F173" s="195" t="s">
        <v>84</v>
      </c>
      <c r="G173" s="14"/>
      <c r="H173" s="196">
        <v>1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163</v>
      </c>
      <c r="AU173" s="194" t="s">
        <v>86</v>
      </c>
      <c r="AV173" s="14" t="s">
        <v>86</v>
      </c>
      <c r="AW173" s="14" t="s">
        <v>32</v>
      </c>
      <c r="AX173" s="14" t="s">
        <v>76</v>
      </c>
      <c r="AY173" s="194" t="s">
        <v>149</v>
      </c>
    </row>
    <row r="174" s="15" customFormat="1">
      <c r="A174" s="15"/>
      <c r="B174" s="201"/>
      <c r="C174" s="15"/>
      <c r="D174" s="186" t="s">
        <v>163</v>
      </c>
      <c r="E174" s="202" t="s">
        <v>1</v>
      </c>
      <c r="F174" s="203" t="s">
        <v>170</v>
      </c>
      <c r="G174" s="15"/>
      <c r="H174" s="204">
        <v>1</v>
      </c>
      <c r="I174" s="205"/>
      <c r="J174" s="15"/>
      <c r="K174" s="15"/>
      <c r="L174" s="201"/>
      <c r="M174" s="206"/>
      <c r="N174" s="207"/>
      <c r="O174" s="207"/>
      <c r="P174" s="207"/>
      <c r="Q174" s="207"/>
      <c r="R174" s="207"/>
      <c r="S174" s="207"/>
      <c r="T174" s="2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2" t="s">
        <v>163</v>
      </c>
      <c r="AU174" s="202" t="s">
        <v>86</v>
      </c>
      <c r="AV174" s="15" t="s">
        <v>150</v>
      </c>
      <c r="AW174" s="15" t="s">
        <v>32</v>
      </c>
      <c r="AX174" s="15" t="s">
        <v>76</v>
      </c>
      <c r="AY174" s="202" t="s">
        <v>149</v>
      </c>
    </row>
    <row r="175" s="16" customFormat="1">
      <c r="A175" s="16"/>
      <c r="B175" s="209"/>
      <c r="C175" s="16"/>
      <c r="D175" s="186" t="s">
        <v>163</v>
      </c>
      <c r="E175" s="210" t="s">
        <v>1</v>
      </c>
      <c r="F175" s="211" t="s">
        <v>171</v>
      </c>
      <c r="G175" s="16"/>
      <c r="H175" s="212">
        <v>1</v>
      </c>
      <c r="I175" s="213"/>
      <c r="J175" s="16"/>
      <c r="K175" s="16"/>
      <c r="L175" s="209"/>
      <c r="M175" s="214"/>
      <c r="N175" s="215"/>
      <c r="O175" s="215"/>
      <c r="P175" s="215"/>
      <c r="Q175" s="215"/>
      <c r="R175" s="215"/>
      <c r="S175" s="215"/>
      <c r="T175" s="2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10" t="s">
        <v>163</v>
      </c>
      <c r="AU175" s="210" t="s">
        <v>86</v>
      </c>
      <c r="AV175" s="16" t="s">
        <v>157</v>
      </c>
      <c r="AW175" s="16" t="s">
        <v>32</v>
      </c>
      <c r="AX175" s="16" t="s">
        <v>84</v>
      </c>
      <c r="AY175" s="210" t="s">
        <v>149</v>
      </c>
    </row>
    <row r="176" s="2" customFormat="1" ht="24.15" customHeight="1">
      <c r="A176" s="38"/>
      <c r="B176" s="171"/>
      <c r="C176" s="172" t="s">
        <v>312</v>
      </c>
      <c r="D176" s="172" t="s">
        <v>152</v>
      </c>
      <c r="E176" s="173" t="s">
        <v>2387</v>
      </c>
      <c r="F176" s="174" t="s">
        <v>2388</v>
      </c>
      <c r="G176" s="175" t="s">
        <v>155</v>
      </c>
      <c r="H176" s="176">
        <v>15</v>
      </c>
      <c r="I176" s="177"/>
      <c r="J176" s="178">
        <f>ROUND(I176*H176,2)</f>
        <v>0</v>
      </c>
      <c r="K176" s="174" t="s">
        <v>156</v>
      </c>
      <c r="L176" s="39"/>
      <c r="M176" s="179" t="s">
        <v>1</v>
      </c>
      <c r="N176" s="180" t="s">
        <v>41</v>
      </c>
      <c r="O176" s="77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280</v>
      </c>
      <c r="AT176" s="183" t="s">
        <v>152</v>
      </c>
      <c r="AU176" s="183" t="s">
        <v>86</v>
      </c>
      <c r="AY176" s="19" t="s">
        <v>149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280</v>
      </c>
      <c r="BM176" s="183" t="s">
        <v>2389</v>
      </c>
    </row>
    <row r="177" s="14" customFormat="1">
      <c r="A177" s="14"/>
      <c r="B177" s="193"/>
      <c r="C177" s="14"/>
      <c r="D177" s="186" t="s">
        <v>163</v>
      </c>
      <c r="E177" s="194" t="s">
        <v>1</v>
      </c>
      <c r="F177" s="195" t="s">
        <v>8</v>
      </c>
      <c r="G177" s="14"/>
      <c r="H177" s="196">
        <v>15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163</v>
      </c>
      <c r="AU177" s="194" t="s">
        <v>86</v>
      </c>
      <c r="AV177" s="14" t="s">
        <v>86</v>
      </c>
      <c r="AW177" s="14" t="s">
        <v>32</v>
      </c>
      <c r="AX177" s="14" t="s">
        <v>76</v>
      </c>
      <c r="AY177" s="194" t="s">
        <v>149</v>
      </c>
    </row>
    <row r="178" s="15" customFormat="1">
      <c r="A178" s="15"/>
      <c r="B178" s="201"/>
      <c r="C178" s="15"/>
      <c r="D178" s="186" t="s">
        <v>163</v>
      </c>
      <c r="E178" s="202" t="s">
        <v>1</v>
      </c>
      <c r="F178" s="203" t="s">
        <v>170</v>
      </c>
      <c r="G178" s="15"/>
      <c r="H178" s="204">
        <v>15</v>
      </c>
      <c r="I178" s="205"/>
      <c r="J178" s="15"/>
      <c r="K178" s="15"/>
      <c r="L178" s="201"/>
      <c r="M178" s="206"/>
      <c r="N178" s="207"/>
      <c r="O178" s="207"/>
      <c r="P178" s="207"/>
      <c r="Q178" s="207"/>
      <c r="R178" s="207"/>
      <c r="S178" s="207"/>
      <c r="T178" s="2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2" t="s">
        <v>163</v>
      </c>
      <c r="AU178" s="202" t="s">
        <v>86</v>
      </c>
      <c r="AV178" s="15" t="s">
        <v>150</v>
      </c>
      <c r="AW178" s="15" t="s">
        <v>32</v>
      </c>
      <c r="AX178" s="15" t="s">
        <v>76</v>
      </c>
      <c r="AY178" s="202" t="s">
        <v>149</v>
      </c>
    </row>
    <row r="179" s="16" customFormat="1">
      <c r="A179" s="16"/>
      <c r="B179" s="209"/>
      <c r="C179" s="16"/>
      <c r="D179" s="186" t="s">
        <v>163</v>
      </c>
      <c r="E179" s="210" t="s">
        <v>1</v>
      </c>
      <c r="F179" s="211" t="s">
        <v>171</v>
      </c>
      <c r="G179" s="16"/>
      <c r="H179" s="212">
        <v>15</v>
      </c>
      <c r="I179" s="213"/>
      <c r="J179" s="16"/>
      <c r="K179" s="16"/>
      <c r="L179" s="209"/>
      <c r="M179" s="214"/>
      <c r="N179" s="215"/>
      <c r="O179" s="215"/>
      <c r="P179" s="215"/>
      <c r="Q179" s="215"/>
      <c r="R179" s="215"/>
      <c r="S179" s="215"/>
      <c r="T179" s="2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10" t="s">
        <v>163</v>
      </c>
      <c r="AU179" s="210" t="s">
        <v>86</v>
      </c>
      <c r="AV179" s="16" t="s">
        <v>157</v>
      </c>
      <c r="AW179" s="16" t="s">
        <v>32</v>
      </c>
      <c r="AX179" s="16" t="s">
        <v>84</v>
      </c>
      <c r="AY179" s="210" t="s">
        <v>149</v>
      </c>
    </row>
    <row r="180" s="2" customFormat="1" ht="37.8" customHeight="1">
      <c r="A180" s="38"/>
      <c r="B180" s="171"/>
      <c r="C180" s="172" t="s">
        <v>317</v>
      </c>
      <c r="D180" s="172" t="s">
        <v>152</v>
      </c>
      <c r="E180" s="173" t="s">
        <v>2390</v>
      </c>
      <c r="F180" s="174" t="s">
        <v>2391</v>
      </c>
      <c r="G180" s="175" t="s">
        <v>155</v>
      </c>
      <c r="H180" s="176">
        <v>5</v>
      </c>
      <c r="I180" s="177"/>
      <c r="J180" s="178">
        <f>ROUND(I180*H180,2)</f>
        <v>0</v>
      </c>
      <c r="K180" s="174" t="s">
        <v>156</v>
      </c>
      <c r="L180" s="39"/>
      <c r="M180" s="179" t="s">
        <v>1</v>
      </c>
      <c r="N180" s="180" t="s">
        <v>41</v>
      </c>
      <c r="O180" s="77"/>
      <c r="P180" s="181">
        <f>O180*H180</f>
        <v>0</v>
      </c>
      <c r="Q180" s="181">
        <v>0.021760000000000002</v>
      </c>
      <c r="R180" s="181">
        <f>Q180*H180</f>
        <v>0.10880000000000001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280</v>
      </c>
      <c r="AT180" s="183" t="s">
        <v>152</v>
      </c>
      <c r="AU180" s="183" t="s">
        <v>86</v>
      </c>
      <c r="AY180" s="19" t="s">
        <v>149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280</v>
      </c>
      <c r="BM180" s="183" t="s">
        <v>2392</v>
      </c>
    </row>
    <row r="181" s="13" customFormat="1">
      <c r="A181" s="13"/>
      <c r="B181" s="185"/>
      <c r="C181" s="13"/>
      <c r="D181" s="186" t="s">
        <v>163</v>
      </c>
      <c r="E181" s="187" t="s">
        <v>1</v>
      </c>
      <c r="F181" s="188" t="s">
        <v>2393</v>
      </c>
      <c r="G181" s="13"/>
      <c r="H181" s="187" t="s">
        <v>1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163</v>
      </c>
      <c r="AU181" s="187" t="s">
        <v>86</v>
      </c>
      <c r="AV181" s="13" t="s">
        <v>84</v>
      </c>
      <c r="AW181" s="13" t="s">
        <v>32</v>
      </c>
      <c r="AX181" s="13" t="s">
        <v>76</v>
      </c>
      <c r="AY181" s="187" t="s">
        <v>149</v>
      </c>
    </row>
    <row r="182" s="14" customFormat="1">
      <c r="A182" s="14"/>
      <c r="B182" s="193"/>
      <c r="C182" s="14"/>
      <c r="D182" s="186" t="s">
        <v>163</v>
      </c>
      <c r="E182" s="194" t="s">
        <v>1</v>
      </c>
      <c r="F182" s="195" t="s">
        <v>189</v>
      </c>
      <c r="G182" s="14"/>
      <c r="H182" s="196">
        <v>5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163</v>
      </c>
      <c r="AU182" s="194" t="s">
        <v>86</v>
      </c>
      <c r="AV182" s="14" t="s">
        <v>86</v>
      </c>
      <c r="AW182" s="14" t="s">
        <v>32</v>
      </c>
      <c r="AX182" s="14" t="s">
        <v>76</v>
      </c>
      <c r="AY182" s="194" t="s">
        <v>149</v>
      </c>
    </row>
    <row r="183" s="15" customFormat="1">
      <c r="A183" s="15"/>
      <c r="B183" s="201"/>
      <c r="C183" s="15"/>
      <c r="D183" s="186" t="s">
        <v>163</v>
      </c>
      <c r="E183" s="202" t="s">
        <v>1</v>
      </c>
      <c r="F183" s="203" t="s">
        <v>170</v>
      </c>
      <c r="G183" s="15"/>
      <c r="H183" s="204">
        <v>5</v>
      </c>
      <c r="I183" s="205"/>
      <c r="J183" s="15"/>
      <c r="K183" s="15"/>
      <c r="L183" s="201"/>
      <c r="M183" s="206"/>
      <c r="N183" s="207"/>
      <c r="O183" s="207"/>
      <c r="P183" s="207"/>
      <c r="Q183" s="207"/>
      <c r="R183" s="207"/>
      <c r="S183" s="207"/>
      <c r="T183" s="20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2" t="s">
        <v>163</v>
      </c>
      <c r="AU183" s="202" t="s">
        <v>86</v>
      </c>
      <c r="AV183" s="15" t="s">
        <v>150</v>
      </c>
      <c r="AW183" s="15" t="s">
        <v>32</v>
      </c>
      <c r="AX183" s="15" t="s">
        <v>76</v>
      </c>
      <c r="AY183" s="202" t="s">
        <v>149</v>
      </c>
    </row>
    <row r="184" s="16" customFormat="1">
      <c r="A184" s="16"/>
      <c r="B184" s="209"/>
      <c r="C184" s="16"/>
      <c r="D184" s="186" t="s">
        <v>163</v>
      </c>
      <c r="E184" s="210" t="s">
        <v>1</v>
      </c>
      <c r="F184" s="211" t="s">
        <v>171</v>
      </c>
      <c r="G184" s="16"/>
      <c r="H184" s="212">
        <v>5</v>
      </c>
      <c r="I184" s="213"/>
      <c r="J184" s="16"/>
      <c r="K184" s="16"/>
      <c r="L184" s="209"/>
      <c r="M184" s="214"/>
      <c r="N184" s="215"/>
      <c r="O184" s="215"/>
      <c r="P184" s="215"/>
      <c r="Q184" s="215"/>
      <c r="R184" s="215"/>
      <c r="S184" s="215"/>
      <c r="T184" s="2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10" t="s">
        <v>163</v>
      </c>
      <c r="AU184" s="210" t="s">
        <v>86</v>
      </c>
      <c r="AV184" s="16" t="s">
        <v>157</v>
      </c>
      <c r="AW184" s="16" t="s">
        <v>32</v>
      </c>
      <c r="AX184" s="16" t="s">
        <v>84</v>
      </c>
      <c r="AY184" s="210" t="s">
        <v>149</v>
      </c>
    </row>
    <row r="185" s="2" customFormat="1" ht="37.8" customHeight="1">
      <c r="A185" s="38"/>
      <c r="B185" s="171"/>
      <c r="C185" s="172" t="s">
        <v>325</v>
      </c>
      <c r="D185" s="172" t="s">
        <v>152</v>
      </c>
      <c r="E185" s="173" t="s">
        <v>2394</v>
      </c>
      <c r="F185" s="174" t="s">
        <v>2395</v>
      </c>
      <c r="G185" s="175" t="s">
        <v>155</v>
      </c>
      <c r="H185" s="176">
        <v>2</v>
      </c>
      <c r="I185" s="177"/>
      <c r="J185" s="178">
        <f>ROUND(I185*H185,2)</f>
        <v>0</v>
      </c>
      <c r="K185" s="174" t="s">
        <v>156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0.031539999999999999</v>
      </c>
      <c r="R185" s="181">
        <f>Q185*H185</f>
        <v>0.063079999999999997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280</v>
      </c>
      <c r="AT185" s="183" t="s">
        <v>152</v>
      </c>
      <c r="AU185" s="183" t="s">
        <v>86</v>
      </c>
      <c r="AY185" s="19" t="s">
        <v>149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280</v>
      </c>
      <c r="BM185" s="183" t="s">
        <v>2396</v>
      </c>
    </row>
    <row r="186" s="13" customFormat="1">
      <c r="A186" s="13"/>
      <c r="B186" s="185"/>
      <c r="C186" s="13"/>
      <c r="D186" s="186" t="s">
        <v>163</v>
      </c>
      <c r="E186" s="187" t="s">
        <v>1</v>
      </c>
      <c r="F186" s="188" t="s">
        <v>2393</v>
      </c>
      <c r="G186" s="13"/>
      <c r="H186" s="187" t="s">
        <v>1</v>
      </c>
      <c r="I186" s="189"/>
      <c r="J186" s="13"/>
      <c r="K186" s="13"/>
      <c r="L186" s="185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163</v>
      </c>
      <c r="AU186" s="187" t="s">
        <v>86</v>
      </c>
      <c r="AV186" s="13" t="s">
        <v>84</v>
      </c>
      <c r="AW186" s="13" t="s">
        <v>32</v>
      </c>
      <c r="AX186" s="13" t="s">
        <v>76</v>
      </c>
      <c r="AY186" s="187" t="s">
        <v>149</v>
      </c>
    </row>
    <row r="187" s="14" customFormat="1">
      <c r="A187" s="14"/>
      <c r="B187" s="193"/>
      <c r="C187" s="14"/>
      <c r="D187" s="186" t="s">
        <v>163</v>
      </c>
      <c r="E187" s="194" t="s">
        <v>1</v>
      </c>
      <c r="F187" s="195" t="s">
        <v>86</v>
      </c>
      <c r="G187" s="14"/>
      <c r="H187" s="196">
        <v>2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163</v>
      </c>
      <c r="AU187" s="194" t="s">
        <v>86</v>
      </c>
      <c r="AV187" s="14" t="s">
        <v>86</v>
      </c>
      <c r="AW187" s="14" t="s">
        <v>32</v>
      </c>
      <c r="AX187" s="14" t="s">
        <v>76</v>
      </c>
      <c r="AY187" s="194" t="s">
        <v>149</v>
      </c>
    </row>
    <row r="188" s="15" customFormat="1">
      <c r="A188" s="15"/>
      <c r="B188" s="201"/>
      <c r="C188" s="15"/>
      <c r="D188" s="186" t="s">
        <v>163</v>
      </c>
      <c r="E188" s="202" t="s">
        <v>1</v>
      </c>
      <c r="F188" s="203" t="s">
        <v>170</v>
      </c>
      <c r="G188" s="15"/>
      <c r="H188" s="204">
        <v>2</v>
      </c>
      <c r="I188" s="205"/>
      <c r="J188" s="15"/>
      <c r="K188" s="15"/>
      <c r="L188" s="201"/>
      <c r="M188" s="206"/>
      <c r="N188" s="207"/>
      <c r="O188" s="207"/>
      <c r="P188" s="207"/>
      <c r="Q188" s="207"/>
      <c r="R188" s="207"/>
      <c r="S188" s="207"/>
      <c r="T188" s="20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2" t="s">
        <v>163</v>
      </c>
      <c r="AU188" s="202" t="s">
        <v>86</v>
      </c>
      <c r="AV188" s="15" t="s">
        <v>150</v>
      </c>
      <c r="AW188" s="15" t="s">
        <v>32</v>
      </c>
      <c r="AX188" s="15" t="s">
        <v>76</v>
      </c>
      <c r="AY188" s="202" t="s">
        <v>149</v>
      </c>
    </row>
    <row r="189" s="16" customFormat="1">
      <c r="A189" s="16"/>
      <c r="B189" s="209"/>
      <c r="C189" s="16"/>
      <c r="D189" s="186" t="s">
        <v>163</v>
      </c>
      <c r="E189" s="210" t="s">
        <v>1</v>
      </c>
      <c r="F189" s="211" t="s">
        <v>171</v>
      </c>
      <c r="G189" s="16"/>
      <c r="H189" s="212">
        <v>2</v>
      </c>
      <c r="I189" s="213"/>
      <c r="J189" s="16"/>
      <c r="K189" s="16"/>
      <c r="L189" s="209"/>
      <c r="M189" s="214"/>
      <c r="N189" s="215"/>
      <c r="O189" s="215"/>
      <c r="P189" s="215"/>
      <c r="Q189" s="215"/>
      <c r="R189" s="215"/>
      <c r="S189" s="215"/>
      <c r="T189" s="2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10" t="s">
        <v>163</v>
      </c>
      <c r="AU189" s="210" t="s">
        <v>86</v>
      </c>
      <c r="AV189" s="16" t="s">
        <v>157</v>
      </c>
      <c r="AW189" s="16" t="s">
        <v>32</v>
      </c>
      <c r="AX189" s="16" t="s">
        <v>84</v>
      </c>
      <c r="AY189" s="210" t="s">
        <v>149</v>
      </c>
    </row>
    <row r="190" s="2" customFormat="1" ht="37.8" customHeight="1">
      <c r="A190" s="38"/>
      <c r="B190" s="171"/>
      <c r="C190" s="172" t="s">
        <v>329</v>
      </c>
      <c r="D190" s="172" t="s">
        <v>152</v>
      </c>
      <c r="E190" s="173" t="s">
        <v>2397</v>
      </c>
      <c r="F190" s="174" t="s">
        <v>2398</v>
      </c>
      <c r="G190" s="175" t="s">
        <v>155</v>
      </c>
      <c r="H190" s="176">
        <v>8</v>
      </c>
      <c r="I190" s="177"/>
      <c r="J190" s="178">
        <f>ROUND(I190*H190,2)</f>
        <v>0</v>
      </c>
      <c r="K190" s="174" t="s">
        <v>156</v>
      </c>
      <c r="L190" s="39"/>
      <c r="M190" s="179" t="s">
        <v>1</v>
      </c>
      <c r="N190" s="180" t="s">
        <v>41</v>
      </c>
      <c r="O190" s="77"/>
      <c r="P190" s="181">
        <f>O190*H190</f>
        <v>0</v>
      </c>
      <c r="Q190" s="181">
        <v>0.041320000000000003</v>
      </c>
      <c r="R190" s="181">
        <f>Q190*H190</f>
        <v>0.33056000000000002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280</v>
      </c>
      <c r="AT190" s="183" t="s">
        <v>152</v>
      </c>
      <c r="AU190" s="183" t="s">
        <v>86</v>
      </c>
      <c r="AY190" s="19" t="s">
        <v>149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280</v>
      </c>
      <c r="BM190" s="183" t="s">
        <v>2399</v>
      </c>
    </row>
    <row r="191" s="13" customFormat="1">
      <c r="A191" s="13"/>
      <c r="B191" s="185"/>
      <c r="C191" s="13"/>
      <c r="D191" s="186" t="s">
        <v>163</v>
      </c>
      <c r="E191" s="187" t="s">
        <v>1</v>
      </c>
      <c r="F191" s="188" t="s">
        <v>2393</v>
      </c>
      <c r="G191" s="13"/>
      <c r="H191" s="187" t="s">
        <v>1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163</v>
      </c>
      <c r="AU191" s="187" t="s">
        <v>86</v>
      </c>
      <c r="AV191" s="13" t="s">
        <v>84</v>
      </c>
      <c r="AW191" s="13" t="s">
        <v>32</v>
      </c>
      <c r="AX191" s="13" t="s">
        <v>76</v>
      </c>
      <c r="AY191" s="187" t="s">
        <v>149</v>
      </c>
    </row>
    <row r="192" s="14" customFormat="1">
      <c r="A192" s="14"/>
      <c r="B192" s="193"/>
      <c r="C192" s="14"/>
      <c r="D192" s="186" t="s">
        <v>163</v>
      </c>
      <c r="E192" s="194" t="s">
        <v>1</v>
      </c>
      <c r="F192" s="195" t="s">
        <v>216</v>
      </c>
      <c r="G192" s="14"/>
      <c r="H192" s="196">
        <v>8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163</v>
      </c>
      <c r="AU192" s="194" t="s">
        <v>86</v>
      </c>
      <c r="AV192" s="14" t="s">
        <v>86</v>
      </c>
      <c r="AW192" s="14" t="s">
        <v>32</v>
      </c>
      <c r="AX192" s="14" t="s">
        <v>76</v>
      </c>
      <c r="AY192" s="194" t="s">
        <v>149</v>
      </c>
    </row>
    <row r="193" s="15" customFormat="1">
      <c r="A193" s="15"/>
      <c r="B193" s="201"/>
      <c r="C193" s="15"/>
      <c r="D193" s="186" t="s">
        <v>163</v>
      </c>
      <c r="E193" s="202" t="s">
        <v>1</v>
      </c>
      <c r="F193" s="203" t="s">
        <v>170</v>
      </c>
      <c r="G193" s="15"/>
      <c r="H193" s="204">
        <v>8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163</v>
      </c>
      <c r="AU193" s="202" t="s">
        <v>86</v>
      </c>
      <c r="AV193" s="15" t="s">
        <v>150</v>
      </c>
      <c r="AW193" s="15" t="s">
        <v>32</v>
      </c>
      <c r="AX193" s="15" t="s">
        <v>76</v>
      </c>
      <c r="AY193" s="202" t="s">
        <v>149</v>
      </c>
    </row>
    <row r="194" s="16" customFormat="1">
      <c r="A194" s="16"/>
      <c r="B194" s="209"/>
      <c r="C194" s="16"/>
      <c r="D194" s="186" t="s">
        <v>163</v>
      </c>
      <c r="E194" s="210" t="s">
        <v>1</v>
      </c>
      <c r="F194" s="211" t="s">
        <v>171</v>
      </c>
      <c r="G194" s="16"/>
      <c r="H194" s="212">
        <v>8</v>
      </c>
      <c r="I194" s="213"/>
      <c r="J194" s="16"/>
      <c r="K194" s="16"/>
      <c r="L194" s="209"/>
      <c r="M194" s="214"/>
      <c r="N194" s="215"/>
      <c r="O194" s="215"/>
      <c r="P194" s="215"/>
      <c r="Q194" s="215"/>
      <c r="R194" s="215"/>
      <c r="S194" s="215"/>
      <c r="T194" s="2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10" t="s">
        <v>163</v>
      </c>
      <c r="AU194" s="210" t="s">
        <v>86</v>
      </c>
      <c r="AV194" s="16" t="s">
        <v>157</v>
      </c>
      <c r="AW194" s="16" t="s">
        <v>32</v>
      </c>
      <c r="AX194" s="16" t="s">
        <v>84</v>
      </c>
      <c r="AY194" s="210" t="s">
        <v>149</v>
      </c>
    </row>
    <row r="195" s="2" customFormat="1" ht="24.15" customHeight="1">
      <c r="A195" s="38"/>
      <c r="B195" s="171"/>
      <c r="C195" s="172" t="s">
        <v>336</v>
      </c>
      <c r="D195" s="172" t="s">
        <v>152</v>
      </c>
      <c r="E195" s="173" t="s">
        <v>2400</v>
      </c>
      <c r="F195" s="174" t="s">
        <v>2401</v>
      </c>
      <c r="G195" s="175" t="s">
        <v>192</v>
      </c>
      <c r="H195" s="176">
        <v>0.502</v>
      </c>
      <c r="I195" s="177"/>
      <c r="J195" s="178">
        <f>ROUND(I195*H195,2)</f>
        <v>0</v>
      </c>
      <c r="K195" s="174" t="s">
        <v>156</v>
      </c>
      <c r="L195" s="39"/>
      <c r="M195" s="179" t="s">
        <v>1</v>
      </c>
      <c r="N195" s="180" t="s">
        <v>41</v>
      </c>
      <c r="O195" s="77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3" t="s">
        <v>280</v>
      </c>
      <c r="AT195" s="183" t="s">
        <v>152</v>
      </c>
      <c r="AU195" s="183" t="s">
        <v>86</v>
      </c>
      <c r="AY195" s="19" t="s">
        <v>149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9" t="s">
        <v>84</v>
      </c>
      <c r="BK195" s="184">
        <f>ROUND(I195*H195,2)</f>
        <v>0</v>
      </c>
      <c r="BL195" s="19" t="s">
        <v>280</v>
      </c>
      <c r="BM195" s="183" t="s">
        <v>2402</v>
      </c>
    </row>
    <row r="196" s="2" customFormat="1" ht="24.15" customHeight="1">
      <c r="A196" s="38"/>
      <c r="B196" s="171"/>
      <c r="C196" s="172" t="s">
        <v>340</v>
      </c>
      <c r="D196" s="172" t="s">
        <v>152</v>
      </c>
      <c r="E196" s="173" t="s">
        <v>2403</v>
      </c>
      <c r="F196" s="174" t="s">
        <v>2404</v>
      </c>
      <c r="G196" s="175" t="s">
        <v>192</v>
      </c>
      <c r="H196" s="176">
        <v>0.502</v>
      </c>
      <c r="I196" s="177"/>
      <c r="J196" s="178">
        <f>ROUND(I196*H196,2)</f>
        <v>0</v>
      </c>
      <c r="K196" s="174" t="s">
        <v>156</v>
      </c>
      <c r="L196" s="39"/>
      <c r="M196" s="179" t="s">
        <v>1</v>
      </c>
      <c r="N196" s="180" t="s">
        <v>41</v>
      </c>
      <c r="O196" s="77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280</v>
      </c>
      <c r="AT196" s="183" t="s">
        <v>152</v>
      </c>
      <c r="AU196" s="183" t="s">
        <v>86</v>
      </c>
      <c r="AY196" s="19" t="s">
        <v>149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280</v>
      </c>
      <c r="BM196" s="183" t="s">
        <v>2405</v>
      </c>
    </row>
    <row r="197" s="12" customFormat="1" ht="22.8" customHeight="1">
      <c r="A197" s="12"/>
      <c r="B197" s="158"/>
      <c r="C197" s="12"/>
      <c r="D197" s="159" t="s">
        <v>75</v>
      </c>
      <c r="E197" s="169" t="s">
        <v>1675</v>
      </c>
      <c r="F197" s="169" t="s">
        <v>1676</v>
      </c>
      <c r="G197" s="12"/>
      <c r="H197" s="12"/>
      <c r="I197" s="161"/>
      <c r="J197" s="170">
        <f>BK197</f>
        <v>0</v>
      </c>
      <c r="K197" s="12"/>
      <c r="L197" s="158"/>
      <c r="M197" s="163"/>
      <c r="N197" s="164"/>
      <c r="O197" s="164"/>
      <c r="P197" s="165">
        <f>SUM(P198:P201)</f>
        <v>0</v>
      </c>
      <c r="Q197" s="164"/>
      <c r="R197" s="165">
        <f>SUM(R198:R201)</f>
        <v>0</v>
      </c>
      <c r="S197" s="164"/>
      <c r="T197" s="166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9" t="s">
        <v>86</v>
      </c>
      <c r="AT197" s="167" t="s">
        <v>75</v>
      </c>
      <c r="AU197" s="167" t="s">
        <v>84</v>
      </c>
      <c r="AY197" s="159" t="s">
        <v>149</v>
      </c>
      <c r="BK197" s="168">
        <f>SUM(BK198:BK201)</f>
        <v>0</v>
      </c>
    </row>
    <row r="198" s="2" customFormat="1" ht="16.5" customHeight="1">
      <c r="A198" s="38"/>
      <c r="B198" s="171"/>
      <c r="C198" s="172" t="s">
        <v>347</v>
      </c>
      <c r="D198" s="172" t="s">
        <v>152</v>
      </c>
      <c r="E198" s="173" t="s">
        <v>2406</v>
      </c>
      <c r="F198" s="174" t="s">
        <v>2407</v>
      </c>
      <c r="G198" s="175" t="s">
        <v>1679</v>
      </c>
      <c r="H198" s="176">
        <v>48</v>
      </c>
      <c r="I198" s="177"/>
      <c r="J198" s="178">
        <f>ROUND(I198*H198,2)</f>
        <v>0</v>
      </c>
      <c r="K198" s="174" t="s">
        <v>156</v>
      </c>
      <c r="L198" s="39"/>
      <c r="M198" s="179" t="s">
        <v>1</v>
      </c>
      <c r="N198" s="180" t="s">
        <v>41</v>
      </c>
      <c r="O198" s="77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3" t="s">
        <v>1680</v>
      </c>
      <c r="AT198" s="183" t="s">
        <v>152</v>
      </c>
      <c r="AU198" s="183" t="s">
        <v>86</v>
      </c>
      <c r="AY198" s="19" t="s">
        <v>149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84</v>
      </c>
      <c r="BK198" s="184">
        <f>ROUND(I198*H198,2)</f>
        <v>0</v>
      </c>
      <c r="BL198" s="19" t="s">
        <v>1680</v>
      </c>
      <c r="BM198" s="183" t="s">
        <v>2408</v>
      </c>
    </row>
    <row r="199" s="2" customFormat="1">
      <c r="A199" s="38"/>
      <c r="B199" s="39"/>
      <c r="C199" s="38"/>
      <c r="D199" s="186" t="s">
        <v>277</v>
      </c>
      <c r="E199" s="38"/>
      <c r="F199" s="227" t="s">
        <v>1682</v>
      </c>
      <c r="G199" s="38"/>
      <c r="H199" s="38"/>
      <c r="I199" s="228"/>
      <c r="J199" s="38"/>
      <c r="K199" s="38"/>
      <c r="L199" s="39"/>
      <c r="M199" s="229"/>
      <c r="N199" s="23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277</v>
      </c>
      <c r="AU199" s="19" t="s">
        <v>86</v>
      </c>
    </row>
    <row r="200" s="14" customFormat="1">
      <c r="A200" s="14"/>
      <c r="B200" s="193"/>
      <c r="C200" s="14"/>
      <c r="D200" s="186" t="s">
        <v>163</v>
      </c>
      <c r="E200" s="194" t="s">
        <v>1</v>
      </c>
      <c r="F200" s="195" t="s">
        <v>2409</v>
      </c>
      <c r="G200" s="14"/>
      <c r="H200" s="196">
        <v>48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163</v>
      </c>
      <c r="AU200" s="194" t="s">
        <v>86</v>
      </c>
      <c r="AV200" s="14" t="s">
        <v>86</v>
      </c>
      <c r="AW200" s="14" t="s">
        <v>32</v>
      </c>
      <c r="AX200" s="14" t="s">
        <v>76</v>
      </c>
      <c r="AY200" s="194" t="s">
        <v>149</v>
      </c>
    </row>
    <row r="201" s="16" customFormat="1">
      <c r="A201" s="16"/>
      <c r="B201" s="209"/>
      <c r="C201" s="16"/>
      <c r="D201" s="186" t="s">
        <v>163</v>
      </c>
      <c r="E201" s="210" t="s">
        <v>1</v>
      </c>
      <c r="F201" s="211" t="s">
        <v>171</v>
      </c>
      <c r="G201" s="16"/>
      <c r="H201" s="212">
        <v>48</v>
      </c>
      <c r="I201" s="213"/>
      <c r="J201" s="16"/>
      <c r="K201" s="16"/>
      <c r="L201" s="209"/>
      <c r="M201" s="231"/>
      <c r="N201" s="232"/>
      <c r="O201" s="232"/>
      <c r="P201" s="232"/>
      <c r="Q201" s="232"/>
      <c r="R201" s="232"/>
      <c r="S201" s="232"/>
      <c r="T201" s="23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10" t="s">
        <v>163</v>
      </c>
      <c r="AU201" s="210" t="s">
        <v>86</v>
      </c>
      <c r="AV201" s="16" t="s">
        <v>157</v>
      </c>
      <c r="AW201" s="16" t="s">
        <v>32</v>
      </c>
      <c r="AX201" s="16" t="s">
        <v>84</v>
      </c>
      <c r="AY201" s="210" t="s">
        <v>149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2:K20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84</v>
      </c>
    </row>
    <row r="4" s="1" customFormat="1" ht="24.96" customHeight="1">
      <c r="B4" s="22"/>
      <c r="D4" s="23" t="s">
        <v>105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Kino OKO - vestavba malého sálu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2410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22. 1. 2023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ROUND((SUM(BE120:BE134)),  2)</f>
        <v>0</v>
      </c>
      <c r="G33" s="38"/>
      <c r="H33" s="38"/>
      <c r="I33" s="128">
        <v>0.20999999999999999</v>
      </c>
      <c r="J33" s="127">
        <f>ROUND(((SUM(BE120:BE134))*I33),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ROUND((SUM(BF120:BF134)),  2)</f>
        <v>0</v>
      </c>
      <c r="G34" s="38"/>
      <c r="H34" s="38"/>
      <c r="I34" s="128">
        <v>0.14999999999999999</v>
      </c>
      <c r="J34" s="127">
        <f>ROUND(((SUM(BF120:BF134))*I34),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ROUND((SUM(BG120:BG134)),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ROUND((SUM(BH120:BH134)),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ROUND((SUM(BI120:BI134)),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Kino OKO - vestavba malého sálu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07 - Vedlejší rozpočtové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Šumperk</v>
      </c>
      <c r="G89" s="38"/>
      <c r="H89" s="38"/>
      <c r="I89" s="32" t="s">
        <v>22</v>
      </c>
      <c r="J89" s="69" t="str">
        <f>IF(J12="","",J12)</f>
        <v>22. 1. 2023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Šumperk</v>
      </c>
      <c r="G91" s="38"/>
      <c r="H91" s="38"/>
      <c r="I91" s="32" t="s">
        <v>30</v>
      </c>
      <c r="J91" s="36" t="str">
        <f>E21</f>
        <v>m-atelier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Zdeněk Závodník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109</v>
      </c>
      <c r="D94" s="129"/>
      <c r="E94" s="129"/>
      <c r="F94" s="129"/>
      <c r="G94" s="129"/>
      <c r="H94" s="129"/>
      <c r="I94" s="129"/>
      <c r="J94" s="138" t="s">
        <v>110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111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0"/>
      <c r="C97" s="9"/>
      <c r="D97" s="141" t="s">
        <v>2411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2412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2413</v>
      </c>
      <c r="E99" s="146"/>
      <c r="F99" s="146"/>
      <c r="G99" s="146"/>
      <c r="H99" s="146"/>
      <c r="I99" s="146"/>
      <c r="J99" s="147">
        <f>J124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2414</v>
      </c>
      <c r="E100" s="146"/>
      <c r="F100" s="146"/>
      <c r="G100" s="146"/>
      <c r="H100" s="146"/>
      <c r="I100" s="146"/>
      <c r="J100" s="147">
        <f>J133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134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Kino OKO - vestavba malého sálu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07 - Vedlejší rozpočtové náklady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Šumperk</v>
      </c>
      <c r="G114" s="38"/>
      <c r="H114" s="38"/>
      <c r="I114" s="32" t="s">
        <v>22</v>
      </c>
      <c r="J114" s="69" t="str">
        <f>IF(J12="","",J12)</f>
        <v>22. 1. 2023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Město Šumperk</v>
      </c>
      <c r="G116" s="38"/>
      <c r="H116" s="38"/>
      <c r="I116" s="32" t="s">
        <v>30</v>
      </c>
      <c r="J116" s="36" t="str">
        <f>E21</f>
        <v>m-atelier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Zdeněk Závodník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135</v>
      </c>
      <c r="D119" s="151" t="s">
        <v>61</v>
      </c>
      <c r="E119" s="151" t="s">
        <v>57</v>
      </c>
      <c r="F119" s="151" t="s">
        <v>58</v>
      </c>
      <c r="G119" s="151" t="s">
        <v>136</v>
      </c>
      <c r="H119" s="151" t="s">
        <v>137</v>
      </c>
      <c r="I119" s="151" t="s">
        <v>138</v>
      </c>
      <c r="J119" s="151" t="s">
        <v>110</v>
      </c>
      <c r="K119" s="152" t="s">
        <v>139</v>
      </c>
      <c r="L119" s="153"/>
      <c r="M119" s="86" t="s">
        <v>1</v>
      </c>
      <c r="N119" s="87" t="s">
        <v>40</v>
      </c>
      <c r="O119" s="87" t="s">
        <v>140</v>
      </c>
      <c r="P119" s="87" t="s">
        <v>141</v>
      </c>
      <c r="Q119" s="87" t="s">
        <v>142</v>
      </c>
      <c r="R119" s="87" t="s">
        <v>143</v>
      </c>
      <c r="S119" s="87" t="s">
        <v>144</v>
      </c>
      <c r="T119" s="88" t="s">
        <v>145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146</v>
      </c>
      <c r="D120" s="38"/>
      <c r="E120" s="38"/>
      <c r="F120" s="38"/>
      <c r="G120" s="38"/>
      <c r="H120" s="38"/>
      <c r="I120" s="38"/>
      <c r="J120" s="154">
        <f>BK120</f>
        <v>0</v>
      </c>
      <c r="K120" s="38"/>
      <c r="L120" s="39"/>
      <c r="M120" s="89"/>
      <c r="N120" s="73"/>
      <c r="O120" s="90"/>
      <c r="P120" s="155">
        <f>P121</f>
        <v>0</v>
      </c>
      <c r="Q120" s="90"/>
      <c r="R120" s="155">
        <f>R121</f>
        <v>0</v>
      </c>
      <c r="S120" s="90"/>
      <c r="T120" s="15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112</v>
      </c>
      <c r="BK120" s="157">
        <f>BK121</f>
        <v>0</v>
      </c>
    </row>
    <row r="121" s="12" customFormat="1" ht="25.92" customHeight="1">
      <c r="A121" s="12"/>
      <c r="B121" s="158"/>
      <c r="C121" s="12"/>
      <c r="D121" s="159" t="s">
        <v>75</v>
      </c>
      <c r="E121" s="160" t="s">
        <v>2415</v>
      </c>
      <c r="F121" s="160" t="s">
        <v>103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P122+P124+P133</f>
        <v>0</v>
      </c>
      <c r="Q121" s="164"/>
      <c r="R121" s="165">
        <f>R122+R124+R133</f>
        <v>0</v>
      </c>
      <c r="S121" s="164"/>
      <c r="T121" s="166">
        <f>T122+T124+T133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189</v>
      </c>
      <c r="AT121" s="167" t="s">
        <v>75</v>
      </c>
      <c r="AU121" s="167" t="s">
        <v>76</v>
      </c>
      <c r="AY121" s="159" t="s">
        <v>149</v>
      </c>
      <c r="BK121" s="168">
        <f>BK122+BK124+BK133</f>
        <v>0</v>
      </c>
    </row>
    <row r="122" s="12" customFormat="1" ht="22.8" customHeight="1">
      <c r="A122" s="12"/>
      <c r="B122" s="158"/>
      <c r="C122" s="12"/>
      <c r="D122" s="159" t="s">
        <v>75</v>
      </c>
      <c r="E122" s="169" t="s">
        <v>2416</v>
      </c>
      <c r="F122" s="169" t="s">
        <v>2417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P123</f>
        <v>0</v>
      </c>
      <c r="Q122" s="164"/>
      <c r="R122" s="165">
        <f>R123</f>
        <v>0</v>
      </c>
      <c r="S122" s="164"/>
      <c r="T122" s="16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189</v>
      </c>
      <c r="AT122" s="167" t="s">
        <v>75</v>
      </c>
      <c r="AU122" s="167" t="s">
        <v>84</v>
      </c>
      <c r="AY122" s="159" t="s">
        <v>149</v>
      </c>
      <c r="BK122" s="168">
        <f>BK123</f>
        <v>0</v>
      </c>
    </row>
    <row r="123" s="2" customFormat="1" ht="16.5" customHeight="1">
      <c r="A123" s="38"/>
      <c r="B123" s="171"/>
      <c r="C123" s="172" t="s">
        <v>84</v>
      </c>
      <c r="D123" s="172" t="s">
        <v>152</v>
      </c>
      <c r="E123" s="173" t="s">
        <v>2418</v>
      </c>
      <c r="F123" s="174" t="s">
        <v>2419</v>
      </c>
      <c r="G123" s="175" t="s">
        <v>155</v>
      </c>
      <c r="H123" s="176">
        <v>1</v>
      </c>
      <c r="I123" s="177"/>
      <c r="J123" s="178">
        <f>ROUND(I123*H123,2)</f>
        <v>0</v>
      </c>
      <c r="K123" s="174" t="s">
        <v>156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2420</v>
      </c>
      <c r="AT123" s="183" t="s">
        <v>152</v>
      </c>
      <c r="AU123" s="183" t="s">
        <v>86</v>
      </c>
      <c r="AY123" s="19" t="s">
        <v>149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2420</v>
      </c>
      <c r="BM123" s="183" t="s">
        <v>2421</v>
      </c>
    </row>
    <row r="124" s="12" customFormat="1" ht="22.8" customHeight="1">
      <c r="A124" s="12"/>
      <c r="B124" s="158"/>
      <c r="C124" s="12"/>
      <c r="D124" s="159" t="s">
        <v>75</v>
      </c>
      <c r="E124" s="169" t="s">
        <v>2422</v>
      </c>
      <c r="F124" s="169" t="s">
        <v>2423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SUM(P125:P132)</f>
        <v>0</v>
      </c>
      <c r="Q124" s="164"/>
      <c r="R124" s="165">
        <f>SUM(R125:R132)</f>
        <v>0</v>
      </c>
      <c r="S124" s="164"/>
      <c r="T124" s="166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189</v>
      </c>
      <c r="AT124" s="167" t="s">
        <v>75</v>
      </c>
      <c r="AU124" s="167" t="s">
        <v>84</v>
      </c>
      <c r="AY124" s="159" t="s">
        <v>149</v>
      </c>
      <c r="BK124" s="168">
        <f>SUM(BK125:BK132)</f>
        <v>0</v>
      </c>
    </row>
    <row r="125" s="2" customFormat="1" ht="16.5" customHeight="1">
      <c r="A125" s="38"/>
      <c r="B125" s="171"/>
      <c r="C125" s="172" t="s">
        <v>86</v>
      </c>
      <c r="D125" s="172" t="s">
        <v>152</v>
      </c>
      <c r="E125" s="173" t="s">
        <v>2424</v>
      </c>
      <c r="F125" s="174" t="s">
        <v>2423</v>
      </c>
      <c r="G125" s="175" t="s">
        <v>155</v>
      </c>
      <c r="H125" s="176">
        <v>1</v>
      </c>
      <c r="I125" s="177"/>
      <c r="J125" s="178">
        <f>ROUND(I125*H125,2)</f>
        <v>0</v>
      </c>
      <c r="K125" s="174" t="s">
        <v>156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2420</v>
      </c>
      <c r="AT125" s="183" t="s">
        <v>152</v>
      </c>
      <c r="AU125" s="183" t="s">
        <v>86</v>
      </c>
      <c r="AY125" s="19" t="s">
        <v>149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2420</v>
      </c>
      <c r="BM125" s="183" t="s">
        <v>2425</v>
      </c>
    </row>
    <row r="126" s="2" customFormat="1" ht="16.5" customHeight="1">
      <c r="A126" s="38"/>
      <c r="B126" s="171"/>
      <c r="C126" s="172" t="s">
        <v>150</v>
      </c>
      <c r="D126" s="172" t="s">
        <v>152</v>
      </c>
      <c r="E126" s="173" t="s">
        <v>2426</v>
      </c>
      <c r="F126" s="174" t="s">
        <v>2427</v>
      </c>
      <c r="G126" s="175" t="s">
        <v>155</v>
      </c>
      <c r="H126" s="176">
        <v>1</v>
      </c>
      <c r="I126" s="177"/>
      <c r="J126" s="178">
        <f>ROUND(I126*H126,2)</f>
        <v>0</v>
      </c>
      <c r="K126" s="174" t="s">
        <v>156</v>
      </c>
      <c r="L126" s="39"/>
      <c r="M126" s="179" t="s">
        <v>1</v>
      </c>
      <c r="N126" s="180" t="s">
        <v>41</v>
      </c>
      <c r="O126" s="77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3" t="s">
        <v>2420</v>
      </c>
      <c r="AT126" s="183" t="s">
        <v>152</v>
      </c>
      <c r="AU126" s="183" t="s">
        <v>86</v>
      </c>
      <c r="AY126" s="19" t="s">
        <v>149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9" t="s">
        <v>84</v>
      </c>
      <c r="BK126" s="184">
        <f>ROUND(I126*H126,2)</f>
        <v>0</v>
      </c>
      <c r="BL126" s="19" t="s">
        <v>2420</v>
      </c>
      <c r="BM126" s="183" t="s">
        <v>2428</v>
      </c>
    </row>
    <row r="127" s="2" customFormat="1" ht="16.5" customHeight="1">
      <c r="A127" s="38"/>
      <c r="B127" s="171"/>
      <c r="C127" s="172" t="s">
        <v>157</v>
      </c>
      <c r="D127" s="172" t="s">
        <v>152</v>
      </c>
      <c r="E127" s="173" t="s">
        <v>2429</v>
      </c>
      <c r="F127" s="174" t="s">
        <v>2430</v>
      </c>
      <c r="G127" s="175" t="s">
        <v>227</v>
      </c>
      <c r="H127" s="176">
        <v>60</v>
      </c>
      <c r="I127" s="177"/>
      <c r="J127" s="178">
        <f>ROUND(I127*H127,2)</f>
        <v>0</v>
      </c>
      <c r="K127" s="174" t="s">
        <v>156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2420</v>
      </c>
      <c r="AT127" s="183" t="s">
        <v>152</v>
      </c>
      <c r="AU127" s="183" t="s">
        <v>86</v>
      </c>
      <c r="AY127" s="19" t="s">
        <v>149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2420</v>
      </c>
      <c r="BM127" s="183" t="s">
        <v>2431</v>
      </c>
    </row>
    <row r="128" s="2" customFormat="1" ht="24.15" customHeight="1">
      <c r="A128" s="38"/>
      <c r="B128" s="171"/>
      <c r="C128" s="172" t="s">
        <v>189</v>
      </c>
      <c r="D128" s="172" t="s">
        <v>152</v>
      </c>
      <c r="E128" s="173" t="s">
        <v>2432</v>
      </c>
      <c r="F128" s="174" t="s">
        <v>2433</v>
      </c>
      <c r="G128" s="175" t="s">
        <v>205</v>
      </c>
      <c r="H128" s="176">
        <v>180</v>
      </c>
      <c r="I128" s="177"/>
      <c r="J128" s="178">
        <f>ROUND(I128*H128,2)</f>
        <v>0</v>
      </c>
      <c r="K128" s="174" t="s">
        <v>156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2420</v>
      </c>
      <c r="AT128" s="183" t="s">
        <v>152</v>
      </c>
      <c r="AU128" s="183" t="s">
        <v>86</v>
      </c>
      <c r="AY128" s="19" t="s">
        <v>149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2420</v>
      </c>
      <c r="BM128" s="183" t="s">
        <v>2434</v>
      </c>
    </row>
    <row r="129" s="14" customFormat="1">
      <c r="A129" s="14"/>
      <c r="B129" s="193"/>
      <c r="C129" s="14"/>
      <c r="D129" s="186" t="s">
        <v>163</v>
      </c>
      <c r="E129" s="194" t="s">
        <v>1</v>
      </c>
      <c r="F129" s="195" t="s">
        <v>2435</v>
      </c>
      <c r="G129" s="14"/>
      <c r="H129" s="196">
        <v>180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163</v>
      </c>
      <c r="AU129" s="194" t="s">
        <v>86</v>
      </c>
      <c r="AV129" s="14" t="s">
        <v>86</v>
      </c>
      <c r="AW129" s="14" t="s">
        <v>32</v>
      </c>
      <c r="AX129" s="14" t="s">
        <v>76</v>
      </c>
      <c r="AY129" s="194" t="s">
        <v>149</v>
      </c>
    </row>
    <row r="130" s="15" customFormat="1">
      <c r="A130" s="15"/>
      <c r="B130" s="201"/>
      <c r="C130" s="15"/>
      <c r="D130" s="186" t="s">
        <v>163</v>
      </c>
      <c r="E130" s="202" t="s">
        <v>1</v>
      </c>
      <c r="F130" s="203" t="s">
        <v>170</v>
      </c>
      <c r="G130" s="15"/>
      <c r="H130" s="204">
        <v>180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163</v>
      </c>
      <c r="AU130" s="202" t="s">
        <v>86</v>
      </c>
      <c r="AV130" s="15" t="s">
        <v>150</v>
      </c>
      <c r="AW130" s="15" t="s">
        <v>32</v>
      </c>
      <c r="AX130" s="15" t="s">
        <v>76</v>
      </c>
      <c r="AY130" s="202" t="s">
        <v>149</v>
      </c>
    </row>
    <row r="131" s="16" customFormat="1">
      <c r="A131" s="16"/>
      <c r="B131" s="209"/>
      <c r="C131" s="16"/>
      <c r="D131" s="186" t="s">
        <v>163</v>
      </c>
      <c r="E131" s="210" t="s">
        <v>1</v>
      </c>
      <c r="F131" s="211" t="s">
        <v>171</v>
      </c>
      <c r="G131" s="16"/>
      <c r="H131" s="212">
        <v>180</v>
      </c>
      <c r="I131" s="213"/>
      <c r="J131" s="16"/>
      <c r="K131" s="16"/>
      <c r="L131" s="209"/>
      <c r="M131" s="214"/>
      <c r="N131" s="215"/>
      <c r="O131" s="215"/>
      <c r="P131" s="215"/>
      <c r="Q131" s="215"/>
      <c r="R131" s="215"/>
      <c r="S131" s="215"/>
      <c r="T131" s="2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10" t="s">
        <v>163</v>
      </c>
      <c r="AU131" s="210" t="s">
        <v>86</v>
      </c>
      <c r="AV131" s="16" t="s">
        <v>157</v>
      </c>
      <c r="AW131" s="16" t="s">
        <v>32</v>
      </c>
      <c r="AX131" s="16" t="s">
        <v>84</v>
      </c>
      <c r="AY131" s="210" t="s">
        <v>149</v>
      </c>
    </row>
    <row r="132" s="2" customFormat="1" ht="16.5" customHeight="1">
      <c r="A132" s="38"/>
      <c r="B132" s="171"/>
      <c r="C132" s="172" t="s">
        <v>202</v>
      </c>
      <c r="D132" s="172" t="s">
        <v>152</v>
      </c>
      <c r="E132" s="173" t="s">
        <v>2436</v>
      </c>
      <c r="F132" s="174" t="s">
        <v>2437</v>
      </c>
      <c r="G132" s="175" t="s">
        <v>155</v>
      </c>
      <c r="H132" s="176">
        <v>1</v>
      </c>
      <c r="I132" s="177"/>
      <c r="J132" s="178">
        <f>ROUND(I132*H132,2)</f>
        <v>0</v>
      </c>
      <c r="K132" s="174" t="s">
        <v>156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2420</v>
      </c>
      <c r="AT132" s="183" t="s">
        <v>152</v>
      </c>
      <c r="AU132" s="183" t="s">
        <v>86</v>
      </c>
      <c r="AY132" s="19" t="s">
        <v>149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2420</v>
      </c>
      <c r="BM132" s="183" t="s">
        <v>2438</v>
      </c>
    </row>
    <row r="133" s="12" customFormat="1" ht="22.8" customHeight="1">
      <c r="A133" s="12"/>
      <c r="B133" s="158"/>
      <c r="C133" s="12"/>
      <c r="D133" s="159" t="s">
        <v>75</v>
      </c>
      <c r="E133" s="169" t="s">
        <v>2439</v>
      </c>
      <c r="F133" s="169" t="s">
        <v>2440</v>
      </c>
      <c r="G133" s="12"/>
      <c r="H133" s="12"/>
      <c r="I133" s="161"/>
      <c r="J133" s="170">
        <f>BK133</f>
        <v>0</v>
      </c>
      <c r="K133" s="12"/>
      <c r="L133" s="158"/>
      <c r="M133" s="163"/>
      <c r="N133" s="164"/>
      <c r="O133" s="164"/>
      <c r="P133" s="165">
        <f>P134</f>
        <v>0</v>
      </c>
      <c r="Q133" s="164"/>
      <c r="R133" s="165">
        <f>R134</f>
        <v>0</v>
      </c>
      <c r="S133" s="164"/>
      <c r="T133" s="166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9" t="s">
        <v>189</v>
      </c>
      <c r="AT133" s="167" t="s">
        <v>75</v>
      </c>
      <c r="AU133" s="167" t="s">
        <v>84</v>
      </c>
      <c r="AY133" s="159" t="s">
        <v>149</v>
      </c>
      <c r="BK133" s="168">
        <f>BK134</f>
        <v>0</v>
      </c>
    </row>
    <row r="134" s="2" customFormat="1" ht="24.15" customHeight="1">
      <c r="A134" s="38"/>
      <c r="B134" s="171"/>
      <c r="C134" s="172" t="s">
        <v>178</v>
      </c>
      <c r="D134" s="172" t="s">
        <v>152</v>
      </c>
      <c r="E134" s="173" t="s">
        <v>2441</v>
      </c>
      <c r="F134" s="174" t="s">
        <v>2442</v>
      </c>
      <c r="G134" s="175" t="s">
        <v>155</v>
      </c>
      <c r="H134" s="176">
        <v>1</v>
      </c>
      <c r="I134" s="177"/>
      <c r="J134" s="178">
        <f>ROUND(I134*H134,2)</f>
        <v>0</v>
      </c>
      <c r="K134" s="174" t="s">
        <v>156</v>
      </c>
      <c r="L134" s="39"/>
      <c r="M134" s="238" t="s">
        <v>1</v>
      </c>
      <c r="N134" s="239" t="s">
        <v>41</v>
      </c>
      <c r="O134" s="236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3" t="s">
        <v>2420</v>
      </c>
      <c r="AT134" s="183" t="s">
        <v>152</v>
      </c>
      <c r="AU134" s="183" t="s">
        <v>86</v>
      </c>
      <c r="AY134" s="19" t="s">
        <v>149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9" t="s">
        <v>84</v>
      </c>
      <c r="BK134" s="184">
        <f>ROUND(I134*H134,2)</f>
        <v>0</v>
      </c>
      <c r="BL134" s="19" t="s">
        <v>2420</v>
      </c>
      <c r="BM134" s="183" t="s">
        <v>2443</v>
      </c>
    </row>
    <row r="135" s="2" customFormat="1" ht="6.96" customHeight="1">
      <c r="A135" s="38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39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Závodník</dc:creator>
  <cp:lastModifiedBy>Zdeněk Závodník</cp:lastModifiedBy>
  <dcterms:created xsi:type="dcterms:W3CDTF">2023-02-17T20:19:02Z</dcterms:created>
  <dcterms:modified xsi:type="dcterms:W3CDTF">2023-02-17T20:19:16Z</dcterms:modified>
</cp:coreProperties>
</file>