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40" windowHeight="13155" firstSheet="1" activeTab="1"/>
  </bookViews>
  <sheets>
    <sheet name="Titul" sheetId="1" r:id="rId1"/>
    <sheet name="Krycí list" sheetId="2" r:id="rId2"/>
    <sheet name="Rekapitulace_SO401" sheetId="3" r:id="rId3"/>
    <sheet name="Rekapitulace_SO402" sheetId="4" r:id="rId4"/>
    <sheet name="Rekapitulace_SO403" sheetId="5" r:id="rId5"/>
    <sheet name="Rekapitulace_SO404" sheetId="6" r:id="rId6"/>
    <sheet name="SO401" sheetId="7" r:id="rId7"/>
    <sheet name="SO402" sheetId="8" r:id="rId8"/>
    <sheet name="SO403" sheetId="9" r:id="rId9"/>
    <sheet name="SO404" sheetId="10" r:id="rId10"/>
    <sheet name="RVO" sheetId="11" r:id="rId11"/>
    <sheet name="RSLP2" sheetId="12" r:id="rId12"/>
  </sheets>
  <definedNames>
    <definedName name="_xlnm.Print_Titles" localSheetId="10">'RVO'!$14:$14</definedName>
  </definedNames>
  <calcPr fullCalcOnLoad="1"/>
</workbook>
</file>

<file path=xl/sharedStrings.xml><?xml version="1.0" encoding="utf-8"?>
<sst xmlns="http://schemas.openxmlformats.org/spreadsheetml/2006/main" count="2820" uniqueCount="1141">
  <si>
    <t>Příplatek na zatahování kabelů hmotnosti do 2 kg do tvárnicových tras, trubek a kolektorů</t>
  </si>
  <si>
    <t>230 21-0013</t>
  </si>
  <si>
    <t>Zaizolování spojů ruční ovinem páskou za studena 2vrstvy</t>
  </si>
  <si>
    <t>250 06-0012</t>
  </si>
  <si>
    <t>Písmomalířské práce číslice a písmena výšky do 100 mm</t>
  </si>
  <si>
    <t>210100002D</t>
  </si>
  <si>
    <t>Demontáž vodičů v rozváděči nebo na přístroji včetně zapojení průřezu žíly do 2,5 mm2</t>
  </si>
  <si>
    <t>210100003D</t>
  </si>
  <si>
    <t>Demontáž vodičů v rozváděči nebo na přístroji včetně zapojení průřezu žíly do 16 mm2</t>
  </si>
  <si>
    <t>21020-2011D</t>
  </si>
  <si>
    <t>Demontáž svítidel výbojkových průmyslových stropních závěsných na výložník</t>
  </si>
  <si>
    <t>210204011D</t>
  </si>
  <si>
    <t>Demontáž stožárů osvětlení ocelových samostatně stojících délky do 12 m</t>
  </si>
  <si>
    <t>210204103D</t>
  </si>
  <si>
    <t>Demontáž výložníků osvětlení jednoramenných sloupových hmotnosti do 35 kg</t>
  </si>
  <si>
    <t>210204105D</t>
  </si>
  <si>
    <t>Demontáž výložníků osvětlení dvouramenných sloupových hmotnosti do 70 kg</t>
  </si>
  <si>
    <t>210204201D</t>
  </si>
  <si>
    <t>Demontáž elektrovýzbroje stožárů osvětlení 1 okruh</t>
  </si>
  <si>
    <t>210204202D</t>
  </si>
  <si>
    <t>Demontáž elektrovýzbroje stožárů osvětlení 2 okruhy</t>
  </si>
  <si>
    <t>210x040773</t>
  </si>
  <si>
    <t>Pronájem montážní plošiny do 10m výšky vč. obsluhy</t>
  </si>
  <si>
    <t>hod</t>
  </si>
  <si>
    <t>210x9988</t>
  </si>
  <si>
    <t>Demontáž a opětná montáž silničního radaru vč. připojení</t>
  </si>
  <si>
    <t>210x9999</t>
  </si>
  <si>
    <t>Výchzí revize elektro</t>
  </si>
  <si>
    <t>800x0001</t>
  </si>
  <si>
    <t>Naprogramování LC+RC modulů a začlenění do systému  SMART CITY ŠPK</t>
  </si>
  <si>
    <t>900x0003</t>
  </si>
  <si>
    <t>Zhotovení dokumentace skutečného provedení stavby</t>
  </si>
  <si>
    <t>999 99-9915</t>
  </si>
  <si>
    <t>Podíl přidruž. výkonů - kabelová vedení 1%</t>
  </si>
  <si>
    <t>%</t>
  </si>
  <si>
    <t>Silnoproud - materiál nosný</t>
  </si>
  <si>
    <t>Drát pozink měkký 11343 D10,0mm</t>
  </si>
  <si>
    <t>kg</t>
  </si>
  <si>
    <t>Barva synt zák rychlesch šedá 2020</t>
  </si>
  <si>
    <t>l</t>
  </si>
  <si>
    <t>Email prům rschnoucí šedý S 2013</t>
  </si>
  <si>
    <t>Ředidlo olejo-syntetické S6006</t>
  </si>
  <si>
    <t>Trubka PVC kanál hrd 250x7,3x5000</t>
  </si>
  <si>
    <t>Kabel Cu jádro CYKY 3 x 1,5</t>
  </si>
  <si>
    <t>Kabel Cu jádro CYKY 4 x 16</t>
  </si>
  <si>
    <t>Kabel Cu jádro CYKY 5 x 1,5</t>
  </si>
  <si>
    <t>Vložka poj E14  6A normální</t>
  </si>
  <si>
    <t>Spojka kabelová zemní smrštovací 4x16mm2 Cu vč. spojovačů</t>
  </si>
  <si>
    <t>Pásek uzemňovací 30x4 mm</t>
  </si>
  <si>
    <t>Svorka přípoj SP1 D6-12mm FeZn</t>
  </si>
  <si>
    <t>Svorka vodov SR 02 30x4mm pás-pás FeZn</t>
  </si>
  <si>
    <t>Svorka vodov SR 03 vod D6-12 FeZn</t>
  </si>
  <si>
    <t>Žlab kab TK1 AZD 25-100 100x17x14</t>
  </si>
  <si>
    <t>Poklop betonového žlabu  50x17x4,5</t>
  </si>
  <si>
    <t>Tabulka bezp samolep A6</t>
  </si>
  <si>
    <t>Folie výstražná š 33 červená</t>
  </si>
  <si>
    <t>354x00001</t>
  </si>
  <si>
    <t>Ochranná zemní elastická páska protikorozní 50mm/10m</t>
  </si>
  <si>
    <t>354x00002</t>
  </si>
  <si>
    <t>Smršťovací rozdělovací hlavice 4x6-35mm2</t>
  </si>
  <si>
    <t>354x00009</t>
  </si>
  <si>
    <t>Chránička  kabelová dvouplášťová zemní PEH 63mm</t>
  </si>
  <si>
    <t>354x00010</t>
  </si>
  <si>
    <t>SPOJKA NASUVNA na HDPE 63 vč. těsnícího kroužku</t>
  </si>
  <si>
    <t>354x00011</t>
  </si>
  <si>
    <t>Koncovka těsnící na chráničku HDPE 63mm</t>
  </si>
  <si>
    <t>354x00012</t>
  </si>
  <si>
    <t>Svítidlo SILNIČNÍ LED 18W/2540lm/2700K+přepěťová ochrana T2+T3+astroDIM+CLO+DALI</t>
  </si>
  <si>
    <t>354x00013</t>
  </si>
  <si>
    <t>Svítidlo SILNIČNÍ LED 36W/4950lm/2700K+přepěťová ochrana T2+T3+astroDIM+CLO+DALI</t>
  </si>
  <si>
    <t>354x00014</t>
  </si>
  <si>
    <t>Svítidlo SILNIČNÍ LED 45W/6101lm/2700K+přepěťová ochrana T2+T3+astroDIM+CLO+DALI</t>
  </si>
  <si>
    <t>354x00015</t>
  </si>
  <si>
    <t>Svítidlo SILNIČNÍ LED 56W/7890lm/2700K+přepěťová ochrana T2+T3+astroDIM+CLO+DALI</t>
  </si>
  <si>
    <t>354x00095</t>
  </si>
  <si>
    <t>Stožár silniční přírubový 6m-159/102/76 oboustranný zinek</t>
  </si>
  <si>
    <t>354x00096</t>
  </si>
  <si>
    <t>Stožár silniční 6m-159/102/76 oboustranný zinek + plastová ochr. manžeta</t>
  </si>
  <si>
    <t>354x00097</t>
  </si>
  <si>
    <t>Stožár silniční 10m-159/108/89 oboustranný zinek + plastová ochr. manžeta</t>
  </si>
  <si>
    <t>354x00098</t>
  </si>
  <si>
    <t>Stožár silniční 9m-159/108/89 oboustranný zinek + plastová ochr. manžeta</t>
  </si>
  <si>
    <t>354x00099</t>
  </si>
  <si>
    <t>Výložník rovný 1/89-1500 pozink</t>
  </si>
  <si>
    <t>354x00100</t>
  </si>
  <si>
    <t>Výložník rovný 2/114-2500/180 pozink</t>
  </si>
  <si>
    <t>354x00101</t>
  </si>
  <si>
    <t>Výložník rovný 1/89-500 pozink</t>
  </si>
  <si>
    <t>354x00102</t>
  </si>
  <si>
    <t>Výložník rovný 1/76-500 pozink</t>
  </si>
  <si>
    <t>354x00103</t>
  </si>
  <si>
    <t>Svorkovnice stožárová 1 pojistka  3x4x16, IP43</t>
  </si>
  <si>
    <t>354x00104</t>
  </si>
  <si>
    <t>Svorkovnice stožárová 2 pojistka  3x4x16, IP43</t>
  </si>
  <si>
    <t>354x001044</t>
  </si>
  <si>
    <t>Svorkovnice stožárová 3 pojistka  3x4x16, IP43</t>
  </si>
  <si>
    <t>354x00105</t>
  </si>
  <si>
    <t>Smrštitelná trubice 19mm/6mm protikor ochrana 1metr</t>
  </si>
  <si>
    <t>354x00205</t>
  </si>
  <si>
    <t>Štítek na označení kabelů  40X16mm</t>
  </si>
  <si>
    <t>354xx00003</t>
  </si>
  <si>
    <t>Smršťovací ochranná koncovka s lepidlem 25/9mm pro kabel</t>
  </si>
  <si>
    <t>358x0002</t>
  </si>
  <si>
    <t>Přepěťová ochrana pro LED svítidla  T2+T3 230V/10A, 320V/10kA (8/20)</t>
  </si>
  <si>
    <t>999 99-9910</t>
  </si>
  <si>
    <t>Přirážka na přidružený materiál 3%</t>
  </si>
  <si>
    <t>999 99-9911</t>
  </si>
  <si>
    <t>Prořez materiálu 5%</t>
  </si>
  <si>
    <t>999 99-9912</t>
  </si>
  <si>
    <t>Dopravné 3,6%</t>
  </si>
  <si>
    <t>999 99-9913</t>
  </si>
  <si>
    <t>Přesun hmot 1%</t>
  </si>
  <si>
    <t>Silnoproud - dodávka</t>
  </si>
  <si>
    <t>x10004</t>
  </si>
  <si>
    <t>Modul LC pro řízení SMART do sloupu VO verze 2vstupy- 2 výstupní relé</t>
  </si>
  <si>
    <t>Zemní práce pro montážní práce</t>
  </si>
  <si>
    <t>Štěrkopísek frakce 0-22 třída MN</t>
  </si>
  <si>
    <t>t</t>
  </si>
  <si>
    <t>Štěrkopísek frakce 0-32 třída A</t>
  </si>
  <si>
    <t>Štěrkodrtě 0-8 B</t>
  </si>
  <si>
    <t>Štěrkodrtě 0-32A</t>
  </si>
  <si>
    <t>Směs pro beton třída C8/10 kamenivo do 8 mm</t>
  </si>
  <si>
    <t>m3</t>
  </si>
  <si>
    <t>Směs pro beton třída C16/20 X0,XC1 kamenivo do 8 mm</t>
  </si>
  <si>
    <t>Směs pro asfaltový beton vrstva obrusná ACO 11 S pojivo 50/70 do 11 mm tř. 1</t>
  </si>
  <si>
    <t>Směs pro asfaltový beton podkladní ACP 16 S pojivo 50/70 do 16 mm (OKS)  tř. 1</t>
  </si>
  <si>
    <t>460 01-0024</t>
  </si>
  <si>
    <t>Vytyčení trasy vedení kabelového podzemního v zastavěném prostoru</t>
  </si>
  <si>
    <t>km</t>
  </si>
  <si>
    <t>460 03-0007</t>
  </si>
  <si>
    <t>Sejmutí ornice ručně v hornině třídy 2, vrstva tloušťky přes 15 cm</t>
  </si>
  <si>
    <t>460 03-0011</t>
  </si>
  <si>
    <t>Sejmutí drnu jakékoliv tloušťky</t>
  </si>
  <si>
    <t>460 03-0092</t>
  </si>
  <si>
    <t>Vytrhání obrub ležatých chodníkových s odhozením nebo naložením na dopravní prostředek</t>
  </si>
  <si>
    <t>460 03-0143</t>
  </si>
  <si>
    <t>Odstranění podkladu nebo krytu komunikace z kameniva těženého tloušťky do 30 cm</t>
  </si>
  <si>
    <t>460 03-0173</t>
  </si>
  <si>
    <t>Odstranění podkladu nebo krytu komunikace ze živice tloušťky do 15 cm</t>
  </si>
  <si>
    <t>460 03-0193</t>
  </si>
  <si>
    <t>Řezání podkladu nebo krytu živičného tloušťky do 15 cm</t>
  </si>
  <si>
    <t>460 07-0753</t>
  </si>
  <si>
    <t>Hloubení nezapažených jam pro ostatní konstrukce ručně v hornině tř 3</t>
  </si>
  <si>
    <t>460 08-0012</t>
  </si>
  <si>
    <t>Základové konstrukce z monolitického betonu C 8/10 bez bednění</t>
  </si>
  <si>
    <t>460 08-0014</t>
  </si>
  <si>
    <t>Základové konstrukce z monolitického betonu C 16/20 bez bednění</t>
  </si>
  <si>
    <t>460 08-0112</t>
  </si>
  <si>
    <t>Bourání základu betonového se záhozem jámy sypaninou</t>
  </si>
  <si>
    <t>460 08-0201</t>
  </si>
  <si>
    <t>Zřízení nezabudovaného bednění základových konstrukcí</t>
  </si>
  <si>
    <t>460 08-0202</t>
  </si>
  <si>
    <t>Zřízení zabudovaného bednění základových konstrukcí</t>
  </si>
  <si>
    <t>460 08-0301</t>
  </si>
  <si>
    <t>Odstranění nezabudovaného bednění základových konstrukcí</t>
  </si>
  <si>
    <t>460 12-0019</t>
  </si>
  <si>
    <t>Naložení výkopku strojně z hornin třídy 1až4</t>
  </si>
  <si>
    <t>460 12-0082</t>
  </si>
  <si>
    <t>Uložení sypaniny do násypů zhutněných z hornin třídy 3až4</t>
  </si>
  <si>
    <t>460 20-0843</t>
  </si>
  <si>
    <t>Hloubení kabelových nezapažených rýh ručně š 80 cm, hl 80 cm, v hornině tř 3</t>
  </si>
  <si>
    <t>460 20-0883</t>
  </si>
  <si>
    <t>Hloubení kabelových nezapažených rýh ručně š 80 cm, hl 120 cm, v hornině tř 3</t>
  </si>
  <si>
    <t>460 20-1043</t>
  </si>
  <si>
    <t>Hloubení kabelových nezapažených rýh ručně š 100 cm, hl 80 cm, v hornině tř 3</t>
  </si>
  <si>
    <t>460 20-2303</t>
  </si>
  <si>
    <t>Hloubení kabelových nezapažených rýh strojně š 50 cm, hl 120 cm, v hornině tř 3</t>
  </si>
  <si>
    <t>460 20-2643</t>
  </si>
  <si>
    <t>Hloubení kabelových nezapažených rýh strojně š 65 cm, hl 80 cm, v hornině tř 3</t>
  </si>
  <si>
    <t>460 20-2883</t>
  </si>
  <si>
    <t>Hloubení kabelových nezapažených rýh strojně š 80 cm, hl 120 cm, v hornině tř 3</t>
  </si>
  <si>
    <t>460 20-3043</t>
  </si>
  <si>
    <t>Hloubení kabelových nezapažených rýh strojně š 100 cm, hl 80 cm, v hornině tř 3</t>
  </si>
  <si>
    <t>460 20-3083</t>
  </si>
  <si>
    <t>Hloubení kabelových nezapažených rýh strojně š 100 cm, hl 120cm, v hornině tř 3</t>
  </si>
  <si>
    <t>460 23-0003</t>
  </si>
  <si>
    <t>210 10-0002</t>
  </si>
  <si>
    <t>Ukončení vodičů v rozváděči nebo na přístroji včetně zapojení průřezu žíly do 4 mm2</t>
  </si>
  <si>
    <t>210 81-0007</t>
  </si>
  <si>
    <t>Montáž měděných kabelů CYKY, CYKYD, CYKYDY, NYM, NYY, YSLY 750 V 3x4mm2 uložených volně</t>
  </si>
  <si>
    <t>85*1,05; kabel ve výkopu</t>
  </si>
  <si>
    <t>210 12 0401</t>
  </si>
  <si>
    <t>Montáž jističů jednopólových nn do 25 A bez krytu</t>
  </si>
  <si>
    <t>Kabel silový s Cu jádrem CYKY 3x4 mm2</t>
  </si>
  <si>
    <t>Jistič jednopolový 20A/C/1f 10kA</t>
  </si>
  <si>
    <t>Trubka dvouplášťová zemní PEH pr. 40mm</t>
  </si>
  <si>
    <t>85*1,05</t>
  </si>
  <si>
    <t>417,65+28+34+89,25-6-4-9; chránička ve výkopu</t>
  </si>
  <si>
    <t>Kabel FTP 4p  SXKD-5E-FTP-PE</t>
  </si>
  <si>
    <t>Kabel FTP 4p  SXKD-5E-FTP-PE venkovní</t>
  </si>
  <si>
    <t>165+355+30</t>
  </si>
  <si>
    <t>(165+355)/1000</t>
  </si>
  <si>
    <t>Zpracoval:</t>
  </si>
  <si>
    <t>Projekt:</t>
  </si>
  <si>
    <t>REKONSTRUKCE ULIC GAGARINOVA</t>
  </si>
  <si>
    <t>Projektování elektrických zařízení</t>
  </si>
  <si>
    <t>A BRATRUŠOVSKÁ-ŠUMPERK</t>
  </si>
  <si>
    <t>SO401, SO402, SO403, SO404</t>
  </si>
  <si>
    <t>78901 Zábřeh</t>
  </si>
  <si>
    <t>Investor:</t>
  </si>
  <si>
    <t>IČO: 651 29 172</t>
  </si>
  <si>
    <t>Telefon: +420605532931</t>
  </si>
  <si>
    <t>nám. Míru 1, 787 01 Šumperk</t>
  </si>
  <si>
    <t>E-mail: tnedoma@email.cz</t>
  </si>
  <si>
    <t>Datum: 22.12.2022</t>
  </si>
  <si>
    <t>Poř.</t>
  </si>
  <si>
    <t>Popis</t>
  </si>
  <si>
    <t>Počet</t>
  </si>
  <si>
    <t>Jednotková cena</t>
  </si>
  <si>
    <t>[Kč]</t>
  </si>
  <si>
    <t>Rozváděč-R-SLP2</t>
  </si>
  <si>
    <t>1</t>
  </si>
  <si>
    <t>ROZVADĚČ polyester 750x750x420mm, IP54, IK10, DVEŘE PLNÉ, OTEVŘENÉ DNO, ZÁMEK FAB dle výkresu D1.4.2-8</t>
  </si>
  <si>
    <t>2</t>
  </si>
  <si>
    <t>SOKL polyester 750x420x500mm UKOTVENÝ NA BETONOVÝ ZÁKLAD</t>
  </si>
  <si>
    <t>3</t>
  </si>
  <si>
    <t>Pojistkový odpínač OPV10/2 na DIN</t>
  </si>
  <si>
    <t>4</t>
  </si>
  <si>
    <t>Pojistka válcová 10x38 16A gG</t>
  </si>
  <si>
    <t>5</t>
  </si>
  <si>
    <t>Pojistkový odpínač OPV10/1 na DIN</t>
  </si>
  <si>
    <t>6</t>
  </si>
  <si>
    <t>Pojistka válcová 10x38 2A gG</t>
  </si>
  <si>
    <t>7</t>
  </si>
  <si>
    <t xml:space="preserve">DIN lišta Zn 35/1000mm </t>
  </si>
  <si>
    <t>8</t>
  </si>
  <si>
    <t xml:space="preserve">Paticové relé vč. patice na DIN 230V/8A 2xpřep. </t>
  </si>
  <si>
    <t>9</t>
  </si>
  <si>
    <t>10</t>
  </si>
  <si>
    <t>Jistič 6A/1N/C, 10kA</t>
  </si>
  <si>
    <t>11</t>
  </si>
  <si>
    <t>Jistič 2A/1N/C, 10kA</t>
  </si>
  <si>
    <t>12</t>
  </si>
  <si>
    <t>Proudové relé 230V/16A, Id=0,32A, Ih=1,6A, +nastavení hysterze</t>
  </si>
  <si>
    <t>Proudový chránič s nadpr. ochrannou 10kA 10A/B/1N/003</t>
  </si>
  <si>
    <t>Zásuvka 230V/16A/2P+PE na DIN, IP20</t>
  </si>
  <si>
    <t>Zásuvka 230V/16A/2P+PE vestavná, IP54</t>
  </si>
  <si>
    <t>Pojistka válcová 10x38 4A gPV</t>
  </si>
  <si>
    <t>Zdroj-nabíječ  230/54,5V-5A LAN port na DIN</t>
  </si>
  <si>
    <t>Akumulátor gelový 12V-5Ah</t>
  </si>
  <si>
    <t xml:space="preserve">Paticové relé vč. patice na DIN 24VDC/8A 2xpřep. </t>
  </si>
  <si>
    <t xml:space="preserve">Paticové relé vč. patice na DIN12VDC/8A 2xpřep. </t>
  </si>
  <si>
    <t xml:space="preserve">Držák trubičkové pojistky 5x20 na DIN </t>
  </si>
  <si>
    <t>Pojistka 5x20 2A/250V</t>
  </si>
  <si>
    <t>Pojistka 5x20 4A/250V</t>
  </si>
  <si>
    <t>Měnič 48VDC/12VDC 2.5A, 60W, -40 ~ +85°C Nastavitelný na DIN</t>
  </si>
  <si>
    <t>Rychlonabíječka do panelu IP55 USB-A a USB-C 
IN 12-28V, OUT 5V/3A</t>
  </si>
  <si>
    <t>Rychlonabíječka bezdrátová, IP68, IN12V/1,5A
OUT 15W</t>
  </si>
  <si>
    <t>Snímač teploty BATERIE -55 až +125 °C kabel l=1m</t>
  </si>
  <si>
    <t>Snímač teploty rozvaděč  -55 až +125 °C kabel l=1m</t>
  </si>
  <si>
    <t>Modul ETH 8/8  8 dig. vstupů, 8 výstup. relé a teploměr, komunikace LAN</t>
  </si>
  <si>
    <t>Kovový box s plexi pro I/O modul Quido 8/8 na DIN</t>
  </si>
  <si>
    <t>Pomocný kontak jistič 230V/6A 1V1Z</t>
  </si>
  <si>
    <t>Dveřní kontakt 230V/2A</t>
  </si>
  <si>
    <t>Managed Switch Industrial 8-Port 10/100/1000T
802.3at PoE + 2-Port 10/100/1000T + 2-Port 100/1000X SFP na DIN</t>
  </si>
  <si>
    <t>Svodič přepětí třídy ST1+ST2+ST3 NA DIN, Un=58V, 250A, (10/350ms), Gigabit ETH+POE</t>
  </si>
  <si>
    <t xml:space="preserve">Můstek PE 15x16mm2  vč. držáku na DIN </t>
  </si>
  <si>
    <t xml:space="preserve">Můstek N 15x16mm2  vč. držáku na DIN </t>
  </si>
  <si>
    <t>Žlab plastový perforovaný 40x60 otvor 8/12mm 1m</t>
  </si>
  <si>
    <t>Patch kabel FTP CAT5E, 1m - šedý</t>
  </si>
  <si>
    <t>Vodič H07-U 1,5 mm</t>
  </si>
  <si>
    <t>Vodič H07-U 2,5 mm</t>
  </si>
  <si>
    <t>Vodič H07-U 16 mm</t>
  </si>
  <si>
    <t>Samolepicí lišty pro vkládání popisků 24 modulů TE</t>
  </si>
  <si>
    <t>Schránka na dokumentaci A4+dokumentace</t>
  </si>
  <si>
    <t>Kompletace  rozvaděče +oživení+zkoušky a protokoly</t>
  </si>
  <si>
    <t>Cena celkem  [Kč]</t>
  </si>
  <si>
    <t>Sazba DPH základní (A) 21% [Kč]</t>
  </si>
  <si>
    <t>Cena celkem + Sazba DPH [Kč]</t>
  </si>
  <si>
    <r>
      <t>Svodič přepětí třídy T1+T2 modulový, TN-S,1+Npól, Un=280V, 25kA, (10/350</t>
    </r>
    <r>
      <rPr>
        <sz val="10"/>
        <color indexed="8"/>
        <rFont val="GreekC"/>
        <family val="0"/>
      </rPr>
      <t>m</t>
    </r>
    <r>
      <rPr>
        <sz val="10"/>
        <color indexed="8"/>
        <rFont val="Calibri"/>
        <family val="2"/>
      </rPr>
      <t>s)+pom. kontakt</t>
    </r>
  </si>
  <si>
    <t>SPECIFIKACE ROZVADĚČ R-SLP2</t>
  </si>
  <si>
    <t xml:space="preserve"> A BRATRUŠOVSKÁ-ŠUMPERK</t>
  </si>
  <si>
    <t>Počet kusů</t>
  </si>
  <si>
    <t>Jednotková cena [Kč]</t>
  </si>
  <si>
    <t>Celková  cena [Kč]</t>
  </si>
  <si>
    <t>Rozváděč-RVO PE/138-SMART</t>
  </si>
  <si>
    <t>Rozvaděč polyester 1060x815x245mm, dveře dvojkřídlé, zámek FAB, DIN lišty, IP44/20  dle výkresu D1.4.2-8</t>
  </si>
  <si>
    <t>Sokl polyester 1060x500x245mm, uchycení na betonovou podlahu</t>
  </si>
  <si>
    <t>Svorkovnice CU PE (PEN, N) 2x25+136x16mm2, In=125A vč. držáků</t>
  </si>
  <si>
    <t>Základová konstrukce do výkopu + 2xkrycí deska navíc</t>
  </si>
  <si>
    <t>Chránič s nadproudovou ochranou, Ir=250A+puls.SS, A, 1+N, 10kA, char.B, Idn=0.03A, In=6A</t>
  </si>
  <si>
    <t>Svítidlo LED 8W/740lm/400K, IP44, přisazené</t>
  </si>
  <si>
    <t>Pojistkový odpínač OPV14/3 230V/63A</t>
  </si>
  <si>
    <t>Pojistka válcová PV14-2A gG</t>
  </si>
  <si>
    <t>Kompenzační stykač na DIN 230V/63A/3 +pom kontakty 2xpřep 400VAC, 25 kVAr</t>
  </si>
  <si>
    <t/>
  </si>
  <si>
    <t>Jistič 20A/C/1, 10kA</t>
  </si>
  <si>
    <t>Pomocný kontakt jistič, proud. chránič 230V/6A, 1V1Z</t>
  </si>
  <si>
    <t>14</t>
  </si>
  <si>
    <t>Jistič 40A/B/3, 10kA</t>
  </si>
  <si>
    <t>Jistič 6A/B/1, 10kA</t>
  </si>
  <si>
    <t>Přepěťová ochrana T3+VF filtr, 1+N, 275V/3kA, In=6A, pom. kontakt</t>
  </si>
  <si>
    <t>Přepínač otočný AUT-0-MAN na DIN, 230V/16A, 3xpřep.kont.</t>
  </si>
  <si>
    <t>Relé paticové vč. patice na DIN 230V10A, 2xpřep</t>
  </si>
  <si>
    <t>Relé paticové vč. patice na DIN 24VDC10A, 2xpřep</t>
  </si>
  <si>
    <t>Jednotka ovládání VO s astrálními hodinami, komunikace RS485</t>
  </si>
  <si>
    <t>Stabilizovaný zdroj na DIN 23V/24VDC, 1,3A</t>
  </si>
  <si>
    <t>Záložní zdroj 12V DC, 0,8Ah</t>
  </si>
  <si>
    <t>Modul PLC v.2.00</t>
  </si>
  <si>
    <t>Modul RVOC v.5.00 komunikace RS485</t>
  </si>
  <si>
    <t>Modul I/O port expander 8x digital vstup a výstup, 1x analog vstup a výstup, komunikace RS485</t>
  </si>
  <si>
    <t>Měřící a diagnostický modul PM v.3.00, komunikace RS485</t>
  </si>
  <si>
    <t>SMART SENZOR MĚŘÍCÍ TEPLOTU, VLHKOST, TLAK,
HLUK, INT. OSVĚTLENÍ PRACHOVÉ ČÁSTICE, komunikace RS485</t>
  </si>
  <si>
    <t>Dveřní spínač 6A/230V, 1xpřep. kontakt</t>
  </si>
  <si>
    <t>Router 3x Ethernet ports 10/100/1000 2x miniPCIe slots
RS232</t>
  </si>
  <si>
    <t>Ethernet I/O modul 4× UI, 4x AO, Modbus TCP/IP napájení 24DC + kryt</t>
  </si>
  <si>
    <t>Měřící převodník proudu 100A/4-25mA, tř.př.1</t>
  </si>
  <si>
    <t>Svorkovnice řadová 3x 4-35mm2 včetně bočních krytek na DIN</t>
  </si>
  <si>
    <t>Svorkovnice řadová 3x 1,5-16mm2 včetně bočních krytek na DIN</t>
  </si>
  <si>
    <t>Svorkovnice řadová 12x 0,5-2,5mm2 včetně bočních krytek na DIN</t>
  </si>
  <si>
    <t>Vodič H07-U 10 mm černý</t>
  </si>
  <si>
    <t>75</t>
  </si>
  <si>
    <t>Vodič H07-U 1,5 mm černý</t>
  </si>
  <si>
    <t>65</t>
  </si>
  <si>
    <t>Sběrnice LIYY 9x0,25mm2 +9 konektorů Canon 9pin</t>
  </si>
  <si>
    <t>Kompletace  rozvaděče +zkoušky a protokoly</t>
  </si>
  <si>
    <t>Cena celkem včetně slevy [Kč]</t>
  </si>
  <si>
    <t>Cena celkem včetně slevy + Sazba DPH základní (A) [Kč]</t>
  </si>
  <si>
    <t>Sumarizovaný seznam (počty kusů NEBYLY zaokrouhleny na násobky základní objednací jednotky)</t>
  </si>
  <si>
    <t>Zvýrazněné položky - počet kusů neodpovídá základní objednací jednotce.</t>
  </si>
  <si>
    <r>
      <t>Svodič přepětí třídy T1+T2 modulový, TN-S,3+Npól, Un=280V, 25kA, (10/350</t>
    </r>
    <r>
      <rPr>
        <sz val="10"/>
        <color indexed="8"/>
        <rFont val="GreekC"/>
        <family val="0"/>
      </rPr>
      <t>m</t>
    </r>
    <r>
      <rPr>
        <sz val="10"/>
        <color indexed="8"/>
        <rFont val="Arial"/>
        <family val="2"/>
      </rPr>
      <t>s)+pom. kontakt</t>
    </r>
  </si>
  <si>
    <t>SPECIFIKACE ROZVADĚČ RVO PE/138-SMART</t>
  </si>
  <si>
    <t>Omezovač náběhových proudů 16A/230V</t>
  </si>
  <si>
    <t>Hloubení nezapažených rýh kabelových spojek vn do 10 kV ručně v hornině tř 3</t>
  </si>
  <si>
    <t>460 23-0414</t>
  </si>
  <si>
    <t>Odkop zeminy ručně s vodorovným přemístěním do 50 m na skládku v hornině tř 3 a 4</t>
  </si>
  <si>
    <t>460 30-0002</t>
  </si>
  <si>
    <t>Zásyp jam nebo rýh strojně včetně zhutnění po vtstvách 20cm ve volném terénu</t>
  </si>
  <si>
    <t>460 31-0017</t>
  </si>
  <si>
    <t>Neřízený zemní protlak strojně v hornině tř 3 a 4 vnějšího průměru do 160 mm</t>
  </si>
  <si>
    <t>460 42-1101</t>
  </si>
  <si>
    <t>Lože kabelů z písku nebo štěrkopísku tl 10 cm nad kabel, bez zakrytí, šířky lože do 65 cm</t>
  </si>
  <si>
    <t>460 47-0001</t>
  </si>
  <si>
    <t>Provizorní zajištění potrubí ve výkopech při křížení s kabelem</t>
  </si>
  <si>
    <t>460 47-0011</t>
  </si>
  <si>
    <t>Provizorní zajištění kabelů ve výkopech při jejich křížení</t>
  </si>
  <si>
    <t>460 47-0012</t>
  </si>
  <si>
    <t>Provizorní zajištění kabelů ve výkopech při jejich souběhu</t>
  </si>
  <si>
    <t>460 49-0013</t>
  </si>
  <si>
    <t>Krytí kabelů výstražnou fólií šířky 34 cm</t>
  </si>
  <si>
    <t>460 49-0051</t>
  </si>
  <si>
    <t>Krytí spojek, koncovek a odbočnic pro kabely do 6 kV cihlami s ložem a zásypem pískem</t>
  </si>
  <si>
    <t>460 51-0064</t>
  </si>
  <si>
    <t>Kabelové prostupy z trub plastových do rýhy s obsypem, průměru do 10 cm</t>
  </si>
  <si>
    <t>460 51-0074</t>
  </si>
  <si>
    <t>Kabelové prostupy z trub plastových do rýhy s obetonováním, průměru do 10 cm</t>
  </si>
  <si>
    <t>460 51-0201</t>
  </si>
  <si>
    <t>Kanály do rýhy neasfaltované z prefabrikovaných betonových žlabů typ TK 1</t>
  </si>
  <si>
    <t>460 60-0022</t>
  </si>
  <si>
    <t>Vodorovné přemístění horniny jakékoliv třídy do 500 m</t>
  </si>
  <si>
    <t>460 60-0031</t>
  </si>
  <si>
    <t>Příplatek k vodorovnému přemístění horniny za každých dalších 1000 m</t>
  </si>
  <si>
    <t>460 62-0002</t>
  </si>
  <si>
    <t>Položení drnu včetně zalití vodou na rovině</t>
  </si>
  <si>
    <t>460 62-0007</t>
  </si>
  <si>
    <t>Zatravnění včetně zalití vodou na rovině</t>
  </si>
  <si>
    <t>460 62-0013</t>
  </si>
  <si>
    <t>Provizorní úprava terénu se zhutněním, v hornině tř 3</t>
  </si>
  <si>
    <t>460 62-0032</t>
  </si>
  <si>
    <t>Vyčištění štěrkového lože při křížení kabelů za vyloučení provozu</t>
  </si>
  <si>
    <t>460 65-0045</t>
  </si>
  <si>
    <t>Zřízení podkladní vrstvy vozovky a chodníku ze štěrkopísku se zhutněním tloušťky do 25 cm</t>
  </si>
  <si>
    <t>460 65-0055</t>
  </si>
  <si>
    <t>Zřízení podkladní vrstvy vozovky a chodníku ze štěrkodrti se zhutněním tloušťky do 25 cm</t>
  </si>
  <si>
    <t>460 65-0065</t>
  </si>
  <si>
    <t>Zřízení podkladní vrstvy vozovky a chodníku z kameniva drceného se zhutněním tloušťky do 30 cm</t>
  </si>
  <si>
    <t>460 65-0072</t>
  </si>
  <si>
    <t>Zřízení podkladní vrstvy vozovky a chodníku z kameniva obalovaného asfaltem se zhutněním tl do10 cm</t>
  </si>
  <si>
    <t>460 65-0182</t>
  </si>
  <si>
    <t>Osazení betonových obrubníků ležatých chodníkových do betonu prostého</t>
  </si>
  <si>
    <t>460 65-0192</t>
  </si>
  <si>
    <t>Očištění vybouraných obrubníků chodníkových od spojovacího materiálu s odklizením do 10 m</t>
  </si>
  <si>
    <t>460 65-0912</t>
  </si>
  <si>
    <t>Vyspravení krytu komunikací po překopech kamenivem obalovaným asfaltem tl 6 cm</t>
  </si>
  <si>
    <t>21x744444</t>
  </si>
  <si>
    <t>Poplatek za uložení na skládku</t>
  </si>
  <si>
    <t>T</t>
  </si>
  <si>
    <t>21x99993</t>
  </si>
  <si>
    <t>Zřízení provizorní lávky pro pěší</t>
  </si>
  <si>
    <t>21x99994</t>
  </si>
  <si>
    <t>Geodedické zaměření stavby+ dokumentace zaměření</t>
  </si>
  <si>
    <t>21x999941</t>
  </si>
  <si>
    <t>Geodetické vytýčení stavby</t>
  </si>
  <si>
    <t>bod</t>
  </si>
  <si>
    <t>999 99-9914</t>
  </si>
  <si>
    <t>Zednické výpomoci 1,6%</t>
  </si>
  <si>
    <t>Vedlejší rozpočtové náklady</t>
  </si>
  <si>
    <t>Zařízení staveniště</t>
  </si>
  <si>
    <t>Kompletační činnost</t>
  </si>
  <si>
    <t>2+2+2+3*2+2*2*2+2+3*2*2+3*2+2+2+2+2*2*2+2; napojení svítidel a rozvodů</t>
  </si>
  <si>
    <t>2+3*2*2+3*2+2*2+2+4*2*2+3*2+2*2+2+5*2*2+2+2*2+2; napojení svítidel a rozvodů</t>
  </si>
  <si>
    <t>(13+7+5)*1,5+2*0,8; stožárové pouzdro</t>
  </si>
  <si>
    <t>13+7+5+2+1+1+1+1</t>
  </si>
  <si>
    <t>1+1+1+3*1+2*2*1+1+3*2*1+3*1+1+1+1+2*2*1+1</t>
  </si>
  <si>
    <t>1+3*2*1+3*1+2*1+1+4*2*1+3*1+2*1+1+5*2*1+1+2+1</t>
  </si>
  <si>
    <t>(44+30)*(2*(0,3*0,03+0,3*0,008)+2*(0,055*0,055+2*(0,055*0,03)))+8*3,14*0,01*0,3</t>
  </si>
  <si>
    <t>13+7+5+2+1</t>
  </si>
  <si>
    <t>(13+7+5+2+1)*(3+3+5+5)</t>
  </si>
  <si>
    <t>1+4</t>
  </si>
  <si>
    <t>21+6*2+1*3</t>
  </si>
  <si>
    <t>13+5+2+1</t>
  </si>
  <si>
    <t>(13+7+5)*0,6+2*0,6+0,6+0,6</t>
  </si>
  <si>
    <t>(68+192+43+12+3+103+35+113+45+12+117+13)*1,05+(31+13)*0,5</t>
  </si>
  <si>
    <t>(13+7+5)*1,9+2*1,4+1,4+1,4+7+5+3+8</t>
  </si>
  <si>
    <t>(13+7+5+2+1+1+1)*2</t>
  </si>
  <si>
    <t>(31+13)*2+13+7+5+2+1+1+1</t>
  </si>
  <si>
    <t>13+7+5+2+1+5</t>
  </si>
  <si>
    <t>((129+68+61+179+15+102+120+35+126+205+5))*1,05; kabel ve výkopu</t>
  </si>
  <si>
    <t>(13+7+5+2+1)*1; propoj stožárová svorkovníce modul LC</t>
  </si>
  <si>
    <t>13*12+7*2*14+5*11+2*8+1*8; propoj  LC modul svorkovnice - svítidla</t>
  </si>
  <si>
    <t>28+431</t>
  </si>
  <si>
    <t>(44+30)*(2*(0,3*0,03+0,3*0,008)+2*(0,055*0,055+2*(0,055*0,03)))</t>
  </si>
  <si>
    <t>(13+7+5+2+1)*7+13</t>
  </si>
  <si>
    <t>(7*2*3+(2+11)*3)*2</t>
  </si>
  <si>
    <t>(7+2+11)*2*4</t>
  </si>
  <si>
    <t>7*2+2+11</t>
  </si>
  <si>
    <t>7+2+11</t>
  </si>
  <si>
    <t>(13+7+5+2+1)*(0,74+0,1); montáž svítidla a kabelu</t>
  </si>
  <si>
    <t>(7*2+2+11)*(0,35+0,07); demontáž svítidla a kabelu</t>
  </si>
  <si>
    <t>((13+7+5)*2,5+2*2+2+2+7+5+3+8)*0,62</t>
  </si>
  <si>
    <t>8; výpočet ((13+7+5)*1,5+2*0,8)/5; stožárové pouzdro</t>
  </si>
  <si>
    <t>13+2*6+3+5+2+1</t>
  </si>
  <si>
    <t>1+2*2</t>
  </si>
  <si>
    <t>((68+192+43+12+3+103+35+113+45+12+117+13)*1,05+(31+13)*0,5)*0,95</t>
  </si>
  <si>
    <t>13+7+5+2+1+1+1</t>
  </si>
  <si>
    <t>(31+13)*2</t>
  </si>
  <si>
    <t>2+4+2+2+2+2+3*2+2+2</t>
  </si>
  <si>
    <t>(2+4+2+2+2+2+3*2+2+2)*2</t>
  </si>
  <si>
    <t>(68+192+43+12+3+103+35+113+45+12+117+13)*1,05</t>
  </si>
  <si>
    <t>(44+30)/2</t>
  </si>
  <si>
    <t>1+1+1+3*1+2*2*1+1+3*2*1+3*1+1+1+1+2*2*1+1; napojení svítidel a rozvodů</t>
  </si>
  <si>
    <t>1+3*2*1+3*1+2*1+1+4*2*1+3*1+2*1+1+5*2*1+1+2+1; napojení svítidel a rozvodů</t>
  </si>
  <si>
    <t>((129+68+61+179+15+102+120+35+126+205+5))*1,05;;  chránička ve výkopu</t>
  </si>
  <si>
    <t>2+1</t>
  </si>
  <si>
    <t>2*7</t>
  </si>
  <si>
    <t>13+5</t>
  </si>
  <si>
    <t>(13+7+5+2+1+2)*2</t>
  </si>
  <si>
    <t>(34*0,65+109*0,8+(19+65)*1,0)*0,25*1,8; chodník</t>
  </si>
  <si>
    <t>((2+2+4+2+80)*(0,2+0,65+0,2)+(2+11+4+2+2)*(0,2+1,0+0,2))*0,25*1,8; chodníky stávající</t>
  </si>
  <si>
    <t>((28+25)*0,8+7*1,0)*0,8*1,8; komunikace, sjezdy</t>
  </si>
  <si>
    <t>(6+4+7+10)*(0,3+0,8+0,3)*0,25*1,8; kommunikace stávající</t>
  </si>
  <si>
    <t>(34*0,65+109*0,8+(19+65)*1,0)*0,04*1,8; chodník</t>
  </si>
  <si>
    <t>((2+2+4+2+80)*(0,2+0,65+0,2)+(2+11+4+2+2)*(0,2+1,0+0,2))*0,04*1,8; chodníky stávající</t>
  </si>
  <si>
    <t>((28+25)*0,8+7*1,0)*0,25*1,8; komunikace, sjezdy- stávající</t>
  </si>
  <si>
    <t>((28+25)*0,8+7*1,0)*0,2; obetonování chrániček pod komunikací</t>
  </si>
  <si>
    <t>13*1,02+7*1,3+5*0,76+2*0,26; základ stožárů viz. vykr. č. D1</t>
  </si>
  <si>
    <t>(6+4+7+10)*(0,3+0,8+0,3)*0,04*2,4; komunikace stávající</t>
  </si>
  <si>
    <t>(6+4+7+10)*(0,3+0,8+0,3)*0,08*2,4; komunikace stávající</t>
  </si>
  <si>
    <t>(190+34+28+178+109+25+9+29+19+7+74+65)*0.001</t>
  </si>
  <si>
    <t>(190*0,6+178*0,8+(29+74)*1,0)*0,2;+2*1,5*2*0,2;  výkopy zeleň +startovací jámy</t>
  </si>
  <si>
    <t>190*0,6+178*0,8+(29+74)*1,0+2*1,5*2; výkopy zeleň+startovací jámy</t>
  </si>
  <si>
    <t>2+2+2+2+2+2+2+2+2+2</t>
  </si>
  <si>
    <t>8*(0,2+0,65+0,2)+82*(0,3+0,8+0,3)+21*(0,2+1,0+0,2); chodníky stávající</t>
  </si>
  <si>
    <t>(6+4+7+10)*(0,3+0,8+0,3); komunikace stávající</t>
  </si>
  <si>
    <t>80*(0,2+0,8+0,2); chodník stívající</t>
  </si>
  <si>
    <t>2*(6+4+7+10)+27*0,8+2*80+80*0,8</t>
  </si>
  <si>
    <t>2*1,5*2*1,5; startovací jámy</t>
  </si>
  <si>
    <t>13*3,33+7*3,83+5*2,87+3*1,45; základy stožárů viz. vykr. č. D1</t>
  </si>
  <si>
    <t>(7+2+11)*0,8*0,8*1,7; základy stávajících svítidel</t>
  </si>
  <si>
    <t>13*4*0,8*1,7+7*4*0,9*1,7+5*4*0,7*1,7+3*4*0,5*1,2; základy stožárů</t>
  </si>
  <si>
    <t>(13+7+5)*3,14*0,25*1,5+3*3,14*0,25*0,8; stož. pouzdro</t>
  </si>
  <si>
    <t>13*1,09+7*1,38+5*0,83+3*0,3; základy stožárů viz. výkr.č. D1</t>
  </si>
  <si>
    <t>(190*0,65+178*0,8+(29+74)*1,0)*0,2; zeleň</t>
  </si>
  <si>
    <t>(34*0,65+109*0,8+(19+65)*1,0)*0,55; chodník</t>
  </si>
  <si>
    <t>(28+25)*0,8*1,2+7*1,0*1,2; komunikace - sjezdy</t>
  </si>
  <si>
    <t>8+10+8+20+16+8+4+7+9+15+5+13+4+51; zeleň křížení sítí řez  D</t>
  </si>
  <si>
    <t>10+3+13+83; křížení sítí chodníky řez  E</t>
  </si>
  <si>
    <t>7+8+10; komunika křížení sítí řez F</t>
  </si>
  <si>
    <t>17+7+8+8+6+7+16+5; zeleň křížení sítí řez K</t>
  </si>
  <si>
    <t>1,5+11+19+3,5+28+2; křížení sítí chodníky řez L</t>
  </si>
  <si>
    <t>6; komunikace, sjezdy</t>
  </si>
  <si>
    <t>34+10+8+3+3+5+10+9+4+16+9+18+58+3; zeleň řez A</t>
  </si>
  <si>
    <t>16+2+2+4+2+2+2+2+2; chodníky řez B</t>
  </si>
  <si>
    <t>12; komunikace ,sjezdy</t>
  </si>
  <si>
    <t>8+7+14; zeleň řez H</t>
  </si>
  <si>
    <t>12+7; chodník řez I</t>
  </si>
  <si>
    <t>7; komunikace řez J</t>
  </si>
  <si>
    <t>(7+2+11)*4*0,3*1,1*1,7; odkop základ stáv. stožáru k demontáži</t>
  </si>
  <si>
    <t>13*2,24+7*2,45+5*2,04+3*1,15;  základy stožárů viz. vykr. č. D1</t>
  </si>
  <si>
    <t>(190+34)*0,65*0,8+(178+109)*0,8*0,8+(28+25)*0,8*1,2; kabelové rýhy</t>
  </si>
  <si>
    <t>(29+19+74+65)*1,0*0,8+7*1,0*1,2; kabelové rýhy</t>
  </si>
  <si>
    <t>(7+2+11)*4*0,3*1,1*1,7+2*1,5*2*1,5; zához výkopu u napojovacích bodů+startovací jámy</t>
  </si>
  <si>
    <t>190+34+(28+178+109+25+29+19+7+74+65)*2</t>
  </si>
  <si>
    <t>13+24+17+30+9+38+80</t>
  </si>
  <si>
    <t>(190+34+28+178+109+9+25+29+19+7+74+65)*1,05</t>
  </si>
  <si>
    <t>((129+68+61+179+15+102+120+35+126+205+5-28-25-7))*1,05;;  chránička ve výkopu</t>
  </si>
  <si>
    <t>(28+25+7)*1,05</t>
  </si>
  <si>
    <t>268,25*6</t>
  </si>
  <si>
    <t>190*0,6+178*0,8+(29+74)*1,0+2*1,5*2; výkopy zeleň+startovací jámy -rozprostření ornice</t>
  </si>
  <si>
    <t>(8*(0,2+0,65+0,2)+(2+80)*(0,2+0,8+0,2)+21*(0,2+1+0,2))10,25; chodníky</t>
  </si>
  <si>
    <t>((10+17)*(0,3+0,8+0,3))*0,25; komunikace</t>
  </si>
  <si>
    <t>34*(0,2+0,65+0,2)+109*(0,2+0,8+0,2)+(19+65)*(0,2+1,0+0,2); chodníky</t>
  </si>
  <si>
    <t>(28+25)*(0,3+0,8+0,3)+7*(0,3+1,0+0,3);komunikace</t>
  </si>
  <si>
    <t>(28+25)*0,8+7*1,0; komunikace</t>
  </si>
  <si>
    <t>10*(0,2+0,65+0,2)+82*(0,2+0,8+0,2)+21*(0,2+1,1+0,2); chodníky stávající</t>
  </si>
  <si>
    <t>268,25*1,8</t>
  </si>
  <si>
    <t>190+34+28+178+109+25+9+29+19+7+74+65</t>
  </si>
  <si>
    <t>Datová síť SMART CITY - montáž</t>
  </si>
  <si>
    <t>210 02-0651</t>
  </si>
  <si>
    <t>Montáž se zhotovením konstrukce pro upevnění přístrojů do 5 kg</t>
  </si>
  <si>
    <t>210 02-1013</t>
  </si>
  <si>
    <t>Otvor v plechu t 4mm pr.30mm bez závitu</t>
  </si>
  <si>
    <t>220 11-0151</t>
  </si>
  <si>
    <t>Ukončení celoplast kabelu bez pancíře v závěru nebo rozvaděči se zářezovými svorkovnicemi do 10 žil</t>
  </si>
  <si>
    <t>220 11-0192</t>
  </si>
  <si>
    <t>Montáž a kompletace rozvaděče R-SLP se soklem</t>
  </si>
  <si>
    <t>220 11-0193</t>
  </si>
  <si>
    <t>Montáž boxu optického rozvaděče 12 svarů</t>
  </si>
  <si>
    <t>220 11-0346</t>
  </si>
  <si>
    <t>Montáž štítku kabelového průběžného</t>
  </si>
  <si>
    <t>220 11-0401</t>
  </si>
  <si>
    <t>Montáž smršťovací koncovky na zemní kabel</t>
  </si>
  <si>
    <t>220 11-1406</t>
  </si>
  <si>
    <t>Zapojení vodičů po měření</t>
  </si>
  <si>
    <t>pár</t>
  </si>
  <si>
    <t>220 11-1411</t>
  </si>
  <si>
    <t>Odpojení vodičů pro měření 1stranné</t>
  </si>
  <si>
    <t>220 11-1431</t>
  </si>
  <si>
    <t>Jednosměrné měření na místním kabelu</t>
  </si>
  <si>
    <t>220 18-2001</t>
  </si>
  <si>
    <t>Zatažení mikrotrubičky HDPE do chráničkyd pr.110mm</t>
  </si>
  <si>
    <t>220 18-2002</t>
  </si>
  <si>
    <t>Zatažení ochranné trubky HDPE do chráničky do 160 mm</t>
  </si>
  <si>
    <t>220 18-2010</t>
  </si>
  <si>
    <t>Křižování trasy se silovým kabelem - oddělení betonovou deskou včetně desky</t>
  </si>
  <si>
    <t>220 18-2022</t>
  </si>
  <si>
    <t>Uložení HDPE trubky pro optický kabel do výkopu bez zřízení lože a bez krytí</t>
  </si>
  <si>
    <t>220 18-2023</t>
  </si>
  <si>
    <t>Kontrola tlakutěsnosti HDPE trubky</t>
  </si>
  <si>
    <t>220 18-2024</t>
  </si>
  <si>
    <t>Označení optického kabelu nebo spojky dvojicí magnetu</t>
  </si>
  <si>
    <t>220 18-2025</t>
  </si>
  <si>
    <t>Kontrola průchodnosti trubky a mikrotrubičky pro optický kabel</t>
  </si>
  <si>
    <t>220 18-2026</t>
  </si>
  <si>
    <t>Montáž spojky nebo koncovky na HDPE trubce rovné nebo redukční</t>
  </si>
  <si>
    <t>220 18-2027</t>
  </si>
  <si>
    <t>Montáž koncovky nebo záslepky vodotěsné na HDPE mikrotrubičku</t>
  </si>
  <si>
    <t>220 18-2029</t>
  </si>
  <si>
    <t>Montáž plastové komory na spojkování optického kabelu vč. víka</t>
  </si>
  <si>
    <t>220 18-2031</t>
  </si>
  <si>
    <t>Zatažení kabelu do ochranné HDPE trubky</t>
  </si>
  <si>
    <t>220 18-2036</t>
  </si>
  <si>
    <t>Zafukování optického kabelu do HDPE trubek</t>
  </si>
  <si>
    <t>220 18-2074</t>
  </si>
  <si>
    <t>Montáž konstrukce rezervy optického kabelu</t>
  </si>
  <si>
    <t>220 18-2301</t>
  </si>
  <si>
    <t>Ukončení optického kabelu v optickém rozvaděči pro 8 vláken</t>
  </si>
  <si>
    <t>220 18-2410</t>
  </si>
  <si>
    <t>Montáž optické konektorové spojky v optickém rozvaděči</t>
  </si>
  <si>
    <t>220 18-2534</t>
  </si>
  <si>
    <t>Komplexní vyzkoušení úseku optického kabelu s 12 vlákny pro 3 vlnové délky</t>
  </si>
  <si>
    <t>220 26-0113</t>
  </si>
  <si>
    <t>Odvíčkování+zavíčk krabice 4 šrouby</t>
  </si>
  <si>
    <t>220 26-0512</t>
  </si>
  <si>
    <t>Montáž elektroinstalační trubky  na povrchu 21 mm</t>
  </si>
  <si>
    <t>220 30-0662</t>
  </si>
  <si>
    <t>Zapojení kabelu do 10drátů přes konektor</t>
  </si>
  <si>
    <t>220 30-1441</t>
  </si>
  <si>
    <t>Zapojení průmyslového  optického modulu do šachty</t>
  </si>
  <si>
    <t>220 30-1456</t>
  </si>
  <si>
    <t>Bleskojistka krabicová účastnická</t>
  </si>
  <si>
    <t>220 73-1013</t>
  </si>
  <si>
    <t>Montáž konzol na konstrukci nad 3 m/ do 15 kg</t>
  </si>
  <si>
    <t>460 68-0203</t>
  </si>
  <si>
    <t>Vybourání otvorů ve zdivu betonovém plochy do 0,02 m2, tloušťky do 45 cm</t>
  </si>
  <si>
    <t>Montáž koncovky na mikrotrubičku</t>
  </si>
  <si>
    <t>Montáž průchodky těsnění HDPE 40 – MT</t>
  </si>
  <si>
    <t>Montáž průchodky MT12 - MOK vodotěsná</t>
  </si>
  <si>
    <t>220x025877</t>
  </si>
  <si>
    <t>Kompletace, nastavení systému, protokoly, zaškolení implementace do systému SMART CITY, ŠPK FREE</t>
  </si>
  <si>
    <t>220x220001</t>
  </si>
  <si>
    <t>Montáž Access point, venkovní na konstrukci vč. zapojení</t>
  </si>
  <si>
    <t>999 99-9916</t>
  </si>
  <si>
    <t>Podíl přidružených výkonů - M21,M22 - 6%</t>
  </si>
  <si>
    <t>Datová síť SMART CITY - materiál</t>
  </si>
  <si>
    <t>Vodič H07V-U 25 drát zl/žl</t>
  </si>
  <si>
    <t>Vodič CY1,50 mm2 černý pro vytyčování trasy</t>
  </si>
  <si>
    <t>Deska krycí AZD 12-23 50x23x6</t>
  </si>
  <si>
    <t>Tabulka bezpečnostní tisk 2bar A6 samolepící</t>
  </si>
  <si>
    <t>1x0000</t>
  </si>
  <si>
    <t>Kabel optický k zafouknutí 8 vláken SM 9/125, G.657A1, CLT, NY, d1,9mm,</t>
  </si>
  <si>
    <t>1x0001</t>
  </si>
  <si>
    <t>1x0002</t>
  </si>
  <si>
    <t>Instalační trubka PE-HF21mm</t>
  </si>
  <si>
    <t>1x0003</t>
  </si>
  <si>
    <t>Teplem smrštitelná trubice černá 12-3/1000 UV odolná</t>
  </si>
  <si>
    <t>1x0004</t>
  </si>
  <si>
    <t>Gumová průchodka 30/18mm</t>
  </si>
  <si>
    <t>341x110458</t>
  </si>
  <si>
    <t>Identifikační štítek zavírací rozměr 30x8mm, PE</t>
  </si>
  <si>
    <t>Koncovka plastová k tlakutěsnému ukončení a uzavření HDPE chráničky 40/33mm</t>
  </si>
  <si>
    <t>Koncovka mikrotrubičky 14 mm  tlaková voděodolná</t>
  </si>
  <si>
    <t>Průchodka těsnící HDPE 40/5x10 mm</t>
  </si>
  <si>
    <t>Průchodka těsnící HDPE 40/4x12 mm</t>
  </si>
  <si>
    <t>Průchodka těsnící HDPE 40 do komory</t>
  </si>
  <si>
    <t>Průchodka plynotěsně utěsňující OK průchozí pro mikrotrubičku pr.12mm+2xpjistka proti vytržení</t>
  </si>
  <si>
    <t>Mikrotrubička PE-HD 12/8mm podélné drážkování s vnitřní permanentní silikonovou vrstvou</t>
  </si>
  <si>
    <t>Mikrotrubička PE-HD 10/8mm podélné drážkování s vnitřní permanentní silikonovou vrstvou</t>
  </si>
  <si>
    <t>Přístupová zemní komora HDPE 910x610xhl.770mm</t>
  </si>
  <si>
    <t>Přístupová zemní komora HDPE 910x610xhl.1220mm</t>
  </si>
  <si>
    <t>Víko komory HDPE 910x610mm ocelové pozink slzičkové B125</t>
  </si>
  <si>
    <t>Trubka jednoplášťová HDPE pr.40/33mm modrá podél. drážkování s vnitřní permanentní silikon. vrstvou</t>
  </si>
  <si>
    <t>Trubka jednoplášťová HDPE pr.40/33mm zelená podél. drážkování s vnitřní permanentní silikon. vrstvou</t>
  </si>
  <si>
    <t>Trubka dvouplášťová zemní PEH pr. 160mm</t>
  </si>
  <si>
    <t>Trubka dvouplášťová zemní PEH pr. 110mm</t>
  </si>
  <si>
    <t>Trubka dvouplášťová zemní PEH pr. 75mm</t>
  </si>
  <si>
    <t>Krycí deska 300 x 1000 x 2 mm oranžová</t>
  </si>
  <si>
    <t>Pasivní radiofrekvenční označník do výkopu</t>
  </si>
  <si>
    <t>Zátka zavírací 160mm pro chráničky PEH</t>
  </si>
  <si>
    <t>Zátka zavírací 110mm pro chráničky PEH</t>
  </si>
  <si>
    <t>Zátka zavírací 75mm pro chráničky PEH</t>
  </si>
  <si>
    <t>Antikorozní páska zemmní  50x10 k ochraně spojů</t>
  </si>
  <si>
    <t>Spojka plastová pro spojení HDPE 40/33mm, vodotěsné a odolná proti vnitřnímu i vnějšímu přetlaku</t>
  </si>
  <si>
    <t>Koncovka plast k tlakutěsnému ukončení HDPE chráničky 40/33mm, s ventilkem pro natlakování</t>
  </si>
  <si>
    <t>Kříž kabelové rezervy, 600x600x100</t>
  </si>
  <si>
    <t>953x477488</t>
  </si>
  <si>
    <t>Konzola na uchycení AP Wifi  na sloup</t>
  </si>
  <si>
    <t>Datová síť SMART CITY - dodávka</t>
  </si>
  <si>
    <t>345x00001</t>
  </si>
  <si>
    <t>Dodávka rozvaděče R-SLP dle specifikačního listu</t>
  </si>
  <si>
    <t>345x0002</t>
  </si>
  <si>
    <t>Access point, venkovní,s Plug &amp; Play Mesh, Hotspot, 1167Mbps, 2,4GHz, 5GHz, 1x Gbit RJ-45, PoE 48V</t>
  </si>
  <si>
    <t>345x0003</t>
  </si>
  <si>
    <t>Konektor RJ45 - 8p8c, drát, CAT5e</t>
  </si>
  <si>
    <t>354x0004</t>
  </si>
  <si>
    <t>Prům. optický modul, dosah 20km, SFP, Gigabit, WDM, SM, LC, UPC, 1,25Gbps, Tx: 1310 nm/ Rx:1550 nm</t>
  </si>
  <si>
    <t>354x0005</t>
  </si>
  <si>
    <t>Prům. optický modul, dosah 20km, SFP, Gigabit, WDM, SM, LC, UPC, 1,25Gbps, Tx: 1550 nm/ Rx: 1310 nm</t>
  </si>
  <si>
    <t>354x0006</t>
  </si>
  <si>
    <t>Patch kabel, optický, LC-LC, 9/125, simplex, LS0H, 1m</t>
  </si>
  <si>
    <t>354x0007</t>
  </si>
  <si>
    <t>Pigtail, LC, 9/125, 0,9mm, 1m, LS0H,</t>
  </si>
  <si>
    <t>354x0008</t>
  </si>
  <si>
    <t>Rozvaděč, plastový, pro 12 odboček, 2 kabelové porty, vodotěsný, cívka, LC konektory</t>
  </si>
  <si>
    <t>x0006</t>
  </si>
  <si>
    <t>Přepěťová ochrana Ethernet 1Gbps s PoE, 90V/5kA, 2xRJ45 v krabici, -30 až 65°C</t>
  </si>
  <si>
    <t>x0009</t>
  </si>
  <si>
    <t>PATCH KABEL PC ,RJ45,RJ45, 5E, FTP, 5m</t>
  </si>
  <si>
    <t>x50001</t>
  </si>
  <si>
    <t>Objekt</t>
  </si>
  <si>
    <t>Celkem ZRN+VRN</t>
  </si>
  <si>
    <t>ZRN - Základní rozpočtové náklady celkem</t>
  </si>
  <si>
    <t>ZRN bez DPH</t>
  </si>
  <si>
    <t>ROZPOČTOVÉ NÁKLADY</t>
  </si>
  <si>
    <t>VRN - Vedlejší rozpočtové náklady</t>
  </si>
  <si>
    <t>ZRN s DPH</t>
  </si>
  <si>
    <t>VRN bez DPH</t>
  </si>
  <si>
    <t>ZRN - Základní rozpočtové náklady</t>
  </si>
  <si>
    <t>VRN s DPH</t>
  </si>
  <si>
    <t>VRN - Vedlejší rozpočtové náklady celkem</t>
  </si>
  <si>
    <t>POLOŽKOVÝ ROZPOČET STAVBY VČ VÝKAZU VÝMĚR - OCENĚNÝ</t>
  </si>
  <si>
    <t xml:space="preserve">                                          KRYCÍ LIST ROZPOČTU</t>
  </si>
  <si>
    <t>Vyměra</t>
  </si>
  <si>
    <t>CÚ I/2023</t>
  </si>
  <si>
    <t>Meteostanice teplota, vlhkost, atm. tlak, rosný bod, CO2, rychlost a směr větru, komunikace ETH+PoE</t>
  </si>
  <si>
    <t>x50002</t>
  </si>
  <si>
    <t>Senzor směru a rychlosti větru pro METEOSTANICI. vč. držáku na konzoli</t>
  </si>
  <si>
    <t>x50003</t>
  </si>
  <si>
    <t>Sdružený senzor teploty (-40 až +125 °C), vlhkost (0 až 100 %) a rosný bod pro meteostanici</t>
  </si>
  <si>
    <t>x50004</t>
  </si>
  <si>
    <t>Snímač koncentrace oxidu uhličitého (CO2)  s kabelem pro Meteostanici</t>
  </si>
  <si>
    <t>x50005</t>
  </si>
  <si>
    <t>Sdružený senzor atmosférického tlaku (50 až 110 kPa), teploty (-40 až +125 °C) a vlhkost 0 až 100 %</t>
  </si>
  <si>
    <t>Kamerový systém - montáž</t>
  </si>
  <si>
    <t>210 22-0431</t>
  </si>
  <si>
    <t>Tvarování mont dílů zemnící soustavy</t>
  </si>
  <si>
    <t>210 29-0841</t>
  </si>
  <si>
    <t>Demontáž a montáž krytu na oceloplechovém rozváděči šířky do 70 cm</t>
  </si>
  <si>
    <t>220 18-0201</t>
  </si>
  <si>
    <t>Zatažení do tvárnicové tratě, trubky kabelu hmotnosti do 2 kg/m</t>
  </si>
  <si>
    <t>220 73-1022</t>
  </si>
  <si>
    <t>Montáž venkovní kamery v krytu</t>
  </si>
  <si>
    <t>220 73-1063</t>
  </si>
  <si>
    <t>Zprovoznění kamery dalkově ovladané</t>
  </si>
  <si>
    <t>220 73-1146</t>
  </si>
  <si>
    <t>Montáž dálk ovládání objektivu</t>
  </si>
  <si>
    <t>220 73-1161</t>
  </si>
  <si>
    <t>Montáž nahrávacího zařízení NRV</t>
  </si>
  <si>
    <t>460 68-0233</t>
  </si>
  <si>
    <t>Vybourání otvorů ve zdivu železobetonovém plochy do 0,09 m2, tloušťky do 45 cm</t>
  </si>
  <si>
    <t>220x2200001</t>
  </si>
  <si>
    <t>Kompletace, nastavení a implementace systému do platformy SMART CITY</t>
  </si>
  <si>
    <t>Kamerový systém - materiál</t>
  </si>
  <si>
    <t>Tabulka plast tisk 2 barvy  A5 Objekt je monitorovámn kamerovým systémem""</t>
  </si>
  <si>
    <t>1x0005</t>
  </si>
  <si>
    <t>Konektor, RJ45, stíněný, kulatý, drát 50u</t>
  </si>
  <si>
    <t>999 99-9909</t>
  </si>
  <si>
    <t>Kamerový systém - dodávka</t>
  </si>
  <si>
    <t>X0001</t>
  </si>
  <si>
    <t>IP bullet kamera, 4MP, MZVF, 8-32mm, WDR 140dB, motor zoom, prof.analýza  IR 100m, IP67</t>
  </si>
  <si>
    <t>x0002</t>
  </si>
  <si>
    <t>Adaptér pro montáž vybraných typů montážních krabic a konzolí pro kamery na sloup</t>
  </si>
  <si>
    <t>x0004</t>
  </si>
  <si>
    <t>Síťový NVR min. 128 IP kamer, min. 4xETH 1000, min. 2xHDMI, 8x HDD SATA (max. 8x 10TB)</t>
  </si>
  <si>
    <t>x0005</t>
  </si>
  <si>
    <t>Přídavný HDD k rekordérům NVR, SATA 10TB, provoz 24/7</t>
  </si>
  <si>
    <t>x0007</t>
  </si>
  <si>
    <t>Police 2U pro 19 Rack 800mm hloubka 550 mm hloubka 800mm)"</t>
  </si>
  <si>
    <t>x0008</t>
  </si>
  <si>
    <t>Montáž, zapojení, kompletace, zkoušky a implementace do nadřezeného systému SMART CITY</t>
  </si>
  <si>
    <t>x2011</t>
  </si>
  <si>
    <t>SKLOLAMINÁTOVÁ PATICE ATYP 159/1200/470mm,dvířka z obou stran, modrá RAL 5015</t>
  </si>
  <si>
    <t>x2012</t>
  </si>
  <si>
    <t>x2013</t>
  </si>
  <si>
    <t>x2014</t>
  </si>
  <si>
    <t>x3001</t>
  </si>
  <si>
    <t>Kazeta optická  pro 12 vláken, s víčkem, 2x hřebínek pro 6 ochran sváru vč,ochran svarů</t>
  </si>
  <si>
    <t>Parkovací systém - montáž</t>
  </si>
  <si>
    <t>210 01-0431</t>
  </si>
  <si>
    <t>Montáž krabice  100x100mm, IP66 vč. zapojení</t>
  </si>
  <si>
    <t>210 01-0523</t>
  </si>
  <si>
    <t>Otevření nebo uzavření krabice víčkem na 4 šrouby</t>
  </si>
  <si>
    <t>210 10-0210</t>
  </si>
  <si>
    <t>Ukončení šňůr se zapojením počtu a průřezu žil do 4x4 mm2</t>
  </si>
  <si>
    <t>210 17-0001</t>
  </si>
  <si>
    <t>Montáž zdroje 1fáz do 200VA vestav 1prim-1sek</t>
  </si>
  <si>
    <t>210 20-4123</t>
  </si>
  <si>
    <t>Montáž patic stožárů osvětlení sklolaminátových</t>
  </si>
  <si>
    <t>210 20-5001</t>
  </si>
  <si>
    <t>Montáž informační tabule s display na ráhno sloupu do výšky  nax. 4m</t>
  </si>
  <si>
    <t>210 28-0001</t>
  </si>
  <si>
    <t>Zkoušky a prohlídky el rozvodů a zařízení celková prohlídka pro objem mtž prací do 100 000 Kč</t>
  </si>
  <si>
    <t>210 29-0891</t>
  </si>
  <si>
    <t>Štítek kovový na kabel-revize</t>
  </si>
  <si>
    <t>210 29-2402</t>
  </si>
  <si>
    <t>Montáž infotabule dopravní značky-nad 4m vč zapojení</t>
  </si>
  <si>
    <t>210 80-2339</t>
  </si>
  <si>
    <t>Montáž měděných vodičů CYSY, HO5-F, HO5 VVH2-F, HO7RN do 1 kV 3x2,50 mm2 uložených pevně</t>
  </si>
  <si>
    <t>210 81-0054</t>
  </si>
  <si>
    <t>Montáž měděných kabelů CYKY, CYKYD, CYKYDY, NYM, NYY, YSLY 750 V 4x16mm2 uložených pevně</t>
  </si>
  <si>
    <t>220 11-1426</t>
  </si>
  <si>
    <t>Měření útlumu přeslechu na blízkém konci na místním sdělovacím kabelu za 1 čtyřku  měřeného úseku</t>
  </si>
  <si>
    <t>220 18-2112</t>
  </si>
  <si>
    <t>Měření útlumu optického kabelu s 12 vlákny po položení nebo zavěšení</t>
  </si>
  <si>
    <t>220 20-0857</t>
  </si>
  <si>
    <t>Montáž bleskojistek a přepěťových ochran</t>
  </si>
  <si>
    <t>220 28-0221</t>
  </si>
  <si>
    <t>Montáž kabelu sdělovacího do 10 žil v trubce</t>
  </si>
  <si>
    <t>220 52-1536</t>
  </si>
  <si>
    <t>Montáž Gateway jednotky na sloup</t>
  </si>
  <si>
    <t>220x731013</t>
  </si>
  <si>
    <t>Montáž převodníku optika/ethernet venkovní vč. zapojení</t>
  </si>
  <si>
    <t>900x0001</t>
  </si>
  <si>
    <t>Montáž zemního detektoru LoRaWan vč nastavení</t>
  </si>
  <si>
    <t>Nastavení, odladění a propojení s nadřazeným systémem SMART CITY</t>
  </si>
  <si>
    <t>Parkovací systém - materiál</t>
  </si>
  <si>
    <t>Šňůra Cu jádro CMFM 2 x 1</t>
  </si>
  <si>
    <t>Rozvodka plastová 100x100x62mm, IP66,  5x2,5mm2, venkovní</t>
  </si>
  <si>
    <t>Instalační trubka PE-HF21mm UV odolná</t>
  </si>
  <si>
    <t>2x00006</t>
  </si>
  <si>
    <t>Redukce uchycení Gateway na sloup VO pozink</t>
  </si>
  <si>
    <t>2x00008</t>
  </si>
  <si>
    <t>Zátka plastová proti zatékání vody do stožáru pr. 60mm</t>
  </si>
  <si>
    <t>2x0001</t>
  </si>
  <si>
    <t>Kabel optický k zafouknutí  04 vlákna SM 9/125, G.657A1, CLT, NY, d1,9mm,</t>
  </si>
  <si>
    <t>2x0007</t>
  </si>
  <si>
    <t>Stožár kamerový 4m-159/115/89 žárový zinek + plastová manžeta viz. výkr.č. D2</t>
  </si>
  <si>
    <t>341x0001</t>
  </si>
  <si>
    <t>Gumová průchodka  10/6,4mm</t>
  </si>
  <si>
    <t>341x11031</t>
  </si>
  <si>
    <t>Smršťovací koncovka na kabel  3x 1,5 - 6mm2</t>
  </si>
  <si>
    <t>354x40008</t>
  </si>
  <si>
    <t>Parkovací systém - dodávka</t>
  </si>
  <si>
    <t>x20012</t>
  </si>
  <si>
    <t>Adaptér na uchycení  informační tabule, nebo gateway  na sloup Zn</t>
  </si>
  <si>
    <t>x2002</t>
  </si>
  <si>
    <t>Gateway IoT LoRaWan (A/C) 868 MHz, dosah min 3km ve městě, montáž na sloup/zeď pasivní chlazení</t>
  </si>
  <si>
    <t>x2003</t>
  </si>
  <si>
    <t>Zemní zapuštěný magnetický detektor LoRaWan, 868 MHz, dosah min. 2km, 3,6V, min 9,6Ah</t>
  </si>
  <si>
    <t>x2004</t>
  </si>
  <si>
    <t>Informační tabule  P 2x ZELENÝ SEGM. LED DISPLEJ 3 pozice 101mm</t>
  </si>
  <si>
    <t>x2008</t>
  </si>
  <si>
    <t>Napájecí spínaný zdroj 230V/24V DC/2,5A, IP67, kovové pouzdro, -30°C ÷ 70°C</t>
  </si>
  <si>
    <t>x2009</t>
  </si>
  <si>
    <t>Venkovní optický konvertor Ethernet/Optika s PoE, 1xSFP, 1xRJ45, 1Gbps 1xDC PoE 48V,-30°C - 70°C</t>
  </si>
  <si>
    <t>x2010</t>
  </si>
  <si>
    <t>Přepěťoá ochrana pro venkovní jednotky .2xRJ45 Ethernet 10/100/1000 PoE (do 50V) , 90V/5kA</t>
  </si>
  <si>
    <t>212 75-2111</t>
  </si>
  <si>
    <t>Trativody z drenáž trubek DN 50-65</t>
  </si>
  <si>
    <t>Směs pro beton třída C12/15 kamenivo do 16 mm</t>
  </si>
  <si>
    <t>460 08-0013</t>
  </si>
  <si>
    <t>Základové konstrukce z monolitického betonu C 12/15 bez bednění</t>
  </si>
  <si>
    <t>460 31-0003</t>
  </si>
  <si>
    <t>Protlačování otvorů strojně neřízený zemní protlak v hornině tř 3 a 4 DN 75 mm</t>
  </si>
  <si>
    <t>460 31-0015</t>
  </si>
  <si>
    <t>Neřízený zemní protlak strojně v hornině tř 3 a 4 vnějšího průměru do 110 mm</t>
  </si>
  <si>
    <t>460 53-1134</t>
  </si>
  <si>
    <t>Osazení kabelové komory z dílu HDPE plochy do 2,0 m2 hl do 1,3 m pro běžné zatížení</t>
  </si>
  <si>
    <t>460 53-1182</t>
  </si>
  <si>
    <t>Osazení víka z ocele, litiny, betonu do 1,5 m2 pro kabelové komory z plastů pro běžné zatížení</t>
  </si>
  <si>
    <t>460 53-1811</t>
  </si>
  <si>
    <t>Vyříznutí otvoru ve stěně kabelové komory z plastů HDPE kruhového nebo čtvercového profilu</t>
  </si>
  <si>
    <t>460 70-0001</t>
  </si>
  <si>
    <t>Osazení zemní značky - kabelový označník</t>
  </si>
  <si>
    <t>460x90001</t>
  </si>
  <si>
    <t>Dokumentace skutečného provedení stavby vč. zaměření</t>
  </si>
  <si>
    <t>460x90002</t>
  </si>
  <si>
    <t>2+2+2*2+2</t>
  </si>
  <si>
    <t>3*2+2*2</t>
  </si>
  <si>
    <t>3*2</t>
  </si>
  <si>
    <t>6+4</t>
  </si>
  <si>
    <t>(52+30*2+8+26+5*4+37*3+10+6*3+48+36*2+11+8*4+5+28*2+12+3+11+8+11+34+4)*1,05+34+28</t>
  </si>
  <si>
    <t>(52+30+8+26*2+5+37+10*2+6+48+36*2+11+8+5+28+12*2+3+11*2+8+11+34+4)*1,05;</t>
  </si>
  <si>
    <t>38+33</t>
  </si>
  <si>
    <t>(2*21+38+2*44+2*62+2*56+2*119+2*36+82+47+17+29+121+37+47+99+88)*1,05-512,40</t>
  </si>
  <si>
    <t>(85+15+51+86+63+87)*1,05</t>
  </si>
  <si>
    <t>(5+19+9+64+37+35+22+24+29+13+23+5+25+38+5+35)*1,05-704,6</t>
  </si>
  <si>
    <t>(5+16+15+37+5+24+60+54+70+12+30+13+32+21+15)*1,05</t>
  </si>
  <si>
    <t>7*2</t>
  </si>
  <si>
    <t>(836,85+6725,25)/1000; mikrotrubičky</t>
  </si>
  <si>
    <t>(406,35+1345,05)/1000; chránička HDPE40</t>
  </si>
  <si>
    <t>8+4</t>
  </si>
  <si>
    <t>(2*87+59+82+69)*1,05</t>
  </si>
  <si>
    <t>74+30+30+95+30+30</t>
  </si>
  <si>
    <t>4+4</t>
  </si>
  <si>
    <t>3*2+2+2</t>
  </si>
  <si>
    <t>42+20</t>
  </si>
  <si>
    <t>8*2</t>
  </si>
  <si>
    <t>2*2*0,62</t>
  </si>
  <si>
    <t>5*2</t>
  </si>
  <si>
    <t>REKONSTRUKCE ULIC GAGARINOVA A BRATRUŠOVSKÁ-ŠUMPERK</t>
  </si>
  <si>
    <t>SO402 Rozvody optické sítě Smart City</t>
  </si>
  <si>
    <t>SO403 Rozvody NN pro E-mobilitu</t>
  </si>
  <si>
    <t>SO404 Rozvaděč RVOPE/138-SMART</t>
  </si>
  <si>
    <t>SO401 Rozvody VO</t>
  </si>
  <si>
    <t>Rekapitulace SO404 Rozvaděč RVOPE/138-SMART</t>
  </si>
  <si>
    <t>Rekapitulace SO403 Rozvody NN pro E-mobilitu</t>
  </si>
  <si>
    <t>Rekapitulace SO402 Rozvody optické sítě Smart City</t>
  </si>
  <si>
    <t>02263</t>
  </si>
  <si>
    <t>02264</t>
  </si>
  <si>
    <t>02265</t>
  </si>
  <si>
    <t>Rekapitulace SO401 Rozvody VO</t>
  </si>
  <si>
    <t>(2*21+38+2*44+2*62+2*56+2*119+2*36+82+47+17+29+121+37+47+99+88)*1,05</t>
  </si>
  <si>
    <t>2*2</t>
  </si>
  <si>
    <t>71*3</t>
  </si>
  <si>
    <t>2*2+5*2</t>
  </si>
  <si>
    <t>2*3</t>
  </si>
  <si>
    <t>2*3+2*2</t>
  </si>
  <si>
    <t>43*5</t>
  </si>
  <si>
    <t>3+4+2+5+5+1+3+3+4+2+2+2+1+2*3</t>
  </si>
  <si>
    <t>10*2</t>
  </si>
  <si>
    <t>40+23</t>
  </si>
  <si>
    <t>(5+19+9+64+37+35+22+24+29+13+23+5+25+38+5+35)*1,05</t>
  </si>
  <si>
    <t>5*(2*21+38+2*44+2*62+2*56+2*119+2*36+82+47+17+29+121+37+47+99+88)*1,05</t>
  </si>
  <si>
    <t>(52+30+8+26+5+37+10+6+48+36+11+8+5+28+12+3+11+8+11+34+4)*1,05; chránička ve výkopu</t>
  </si>
  <si>
    <t>2*14</t>
  </si>
  <si>
    <t>2*17</t>
  </si>
  <si>
    <t>(68+192+43+12+3+103+35+113+45+12+117+13+15+9+7+61+227)*1,05</t>
  </si>
  <si>
    <t>14*2</t>
  </si>
  <si>
    <t>1+2+2</t>
  </si>
  <si>
    <t>2+1+2+2+2</t>
  </si>
  <si>
    <t>9*2</t>
  </si>
  <si>
    <t>2*2*9</t>
  </si>
  <si>
    <t>(2+1+2+2+2)</t>
  </si>
  <si>
    <t>(2*17+54+2*87+2*68+2*92)*1,05</t>
  </si>
  <si>
    <t>(2*14+51+2*84+2*64+2*59)*1,05/1000</t>
  </si>
  <si>
    <t>2*9</t>
  </si>
  <si>
    <t>2*9+9</t>
  </si>
  <si>
    <t>9; funkce IVA (VCA), Deep Learning rozpoznávání RZ, typu a barvy vozidel, obličej a perimetr.</t>
  </si>
  <si>
    <t>1; analytika  obličej, vniknutí, počítání, virtuální plot, ANPR (SPZ, typ a barva vozidla)</t>
  </si>
  <si>
    <t>9+2+2</t>
  </si>
  <si>
    <t>2+2+2+2</t>
  </si>
  <si>
    <t>2*2*3</t>
  </si>
  <si>
    <t>2*2+2*2</t>
  </si>
  <si>
    <t>2+2+2*2*4</t>
  </si>
  <si>
    <t>(52+45)*1,05</t>
  </si>
  <si>
    <t>4+4+4+4</t>
  </si>
  <si>
    <t>2+2+1+1</t>
  </si>
  <si>
    <t>2*4</t>
  </si>
  <si>
    <t>4+2</t>
  </si>
  <si>
    <t>4*4</t>
  </si>
  <si>
    <t>(90+2*5+2*5+15)*1,05</t>
  </si>
  <si>
    <t>12+3+3+6+3</t>
  </si>
  <si>
    <t>2*0,62</t>
  </si>
  <si>
    <t>2*2*4</t>
  </si>
  <si>
    <t>(4+2)*2</t>
  </si>
  <si>
    <t>4+4+2+2</t>
  </si>
  <si>
    <t>2; ETH 1GMbs, PoE AF, nebo 12V DC, Al pouzdru na sloup nebo zeď, IP 67, -40 až +70°C</t>
  </si>
  <si>
    <t>min. 8 kanálů souběžné komunikace, kapacita min. 2000 zařízení, dual anténa</t>
  </si>
  <si>
    <t>12+3+3+6+3; výdrž min 5 let (24h/10p), zatižitelnost min. 5t, -35 až +80°C, IP67, IK10, detekce 800m</t>
  </si>
  <si>
    <t>odolný proti UV záření, sněhu, soli a vodě, informace o stavu baterie a poruše senzoru</t>
  </si>
  <si>
    <t>2; Ethernet, 24V DC, IP65, -20až +70°C viz výkresová dokumentace</t>
  </si>
  <si>
    <t>2+2</t>
  </si>
  <si>
    <t>8*0,8*0,5*0,2+4*0,8*1,05*0,2</t>
  </si>
  <si>
    <t>(6+4+9)*(0,3+0,8+0,3)*0,25*1,8; kommunikace stávající</t>
  </si>
  <si>
    <t>8*0,8*0,5*0,1+4*0,8*1,05*0,1</t>
  </si>
  <si>
    <t>(6+4+9)*0,8*0,65*1,8; komunikace</t>
  </si>
  <si>
    <t>(6+4+9)*0,8*0,2; obetonování chrániček pod komunikací</t>
  </si>
  <si>
    <t>8*(0,3+0,8+0,3)*(0,3+0,8+0,3)*0,15; podklad pro kabelové komory</t>
  </si>
  <si>
    <t>M</t>
  </si>
  <si>
    <t>210 10-0193</t>
  </si>
  <si>
    <t>Ukončení kabelů smršťovací záklopkou nebo páskou se zapojením bez letování žíly do 3x240+120 mm2</t>
  </si>
  <si>
    <t>210 12-0102</t>
  </si>
  <si>
    <t>Montáž pojistkových patron nožových</t>
  </si>
  <si>
    <t>210 90-1078</t>
  </si>
  <si>
    <t>Montáž hliníkových kabelů AYKY, AMCMK, TFSP, NAYY-J-RE(-O-SM) 1kV 3x240+120 mm2 volně uložených</t>
  </si>
  <si>
    <t>210 95-0203</t>
  </si>
  <si>
    <t>Příplatek na zatahování kabelů hmotnosti do 4 kg do tvárnicových tras, trubek a kolektorů</t>
  </si>
  <si>
    <t>Kabel Al jádro 1-AYKY 3x240+120</t>
  </si>
  <si>
    <t>Pojistka výkonová PNA 1 80A normální</t>
  </si>
  <si>
    <t>Pojistka výkonová PNA 1 200A normální</t>
  </si>
  <si>
    <t>Pojistka výkonová  PNA 1 250A normální</t>
  </si>
  <si>
    <t>Keramzit LIAPOR 4-8 mm (pytel 50 l)</t>
  </si>
  <si>
    <t>341x13985</t>
  </si>
  <si>
    <t>Teplem smrštitelná rozdělovací hlava 4-95-240 mm2 pro NN,UV odolná</t>
  </si>
  <si>
    <t>354x00003</t>
  </si>
  <si>
    <t>Chránička  kabelová dvouplášťová zemní PEH 160mm</t>
  </si>
  <si>
    <t>354x00004</t>
  </si>
  <si>
    <t>SPOJKA NASUVNA na PEH 160mm vč. těsnícího kroužku</t>
  </si>
  <si>
    <t>x10003</t>
  </si>
  <si>
    <t>Pojistková rozpojovací skříň SR302/NKW1 v plastovém  pilíři</t>
  </si>
  <si>
    <t>Pojistková přípojková skříň SS102/NKF1W-C v plastovém  pilíři</t>
  </si>
  <si>
    <t>460 20-0263</t>
  </si>
  <si>
    <t>Hloubení kabelových nezapažených rýh ručně š 50 cm, hl 80 cm, v hornině tř 3</t>
  </si>
  <si>
    <t>460 20-2263</t>
  </si>
  <si>
    <t>Hloubení kabelových nezapažených rýh strojně š 50 cm, hl 80 cm, v hornině tř 3</t>
  </si>
  <si>
    <t>VRN</t>
  </si>
  <si>
    <t>2*2+2*2+2*2; napojení rozvaděčů</t>
  </si>
  <si>
    <t>(3*2*(0,3*0,03+0,3*0,008)+2*(0,055*0,055+2*(0,055*0,03)))+8*3,14*0,01*0,3</t>
  </si>
  <si>
    <t>2*3*3</t>
  </si>
  <si>
    <t>3*0,6</t>
  </si>
  <si>
    <t>2*1,9+17,9</t>
  </si>
  <si>
    <t>(240+172)*1,05; kabel ve výkopu</t>
  </si>
  <si>
    <t>3*6</t>
  </si>
  <si>
    <t>Zhotovení dokumentace skutečného provedení</t>
  </si>
  <si>
    <t>(2*2,5+18,5)*0,62</t>
  </si>
  <si>
    <t>3*3</t>
  </si>
  <si>
    <t>(86+119)*1,05</t>
  </si>
  <si>
    <t>(240+172)*1,05; chránička ve výkopu</t>
  </si>
  <si>
    <t>2,5*0,5*0,25*1,8; chodník</t>
  </si>
  <si>
    <t>8*0,8*1,8; komunikace</t>
  </si>
  <si>
    <t>2,5*0,5*0,04*1,8; chodník</t>
  </si>
  <si>
    <t>8*0,8*0,25*1,8; komunikace,</t>
  </si>
  <si>
    <t>8*0,8*0,25; obetonování chrániček pod komunikací</t>
  </si>
  <si>
    <t>(2,5+8+5+3)*0.001; ostatní výkopy jsou společné v SO401</t>
  </si>
  <si>
    <t>((5+3)*0,5+(2*1,0*0,8+0,8*0,8))*0,2;  výkopy zeleň</t>
  </si>
  <si>
    <t>(5+3)*0,5+(2*1,0*0,8+0,8*0,8);  výkopy zeleň</t>
  </si>
  <si>
    <t>2*1,0*0,8*0,8+0,8*0,8*0,8; jámy pro základy pilířů</t>
  </si>
  <si>
    <t>(5+3)*0,5*0,2+2,5*0,5*0,55+8*0,8*1,2</t>
  </si>
  <si>
    <t>3; zeleň křížení sítí  ostatní výkopy jsou společné v SO401</t>
  </si>
  <si>
    <t>8; komunika křížení sítí řez P</t>
  </si>
  <si>
    <t>2,5+5</t>
  </si>
  <si>
    <t>(2,5+5+3)*0,5*0,8+8*0,8*1,2; kabelové rýhy</t>
  </si>
  <si>
    <t>2,5+8+5+3</t>
  </si>
  <si>
    <t>(240+172-8)*1,05; chránička ve výkopu</t>
  </si>
  <si>
    <t>8*1,05</t>
  </si>
  <si>
    <t>((5+3)*0,5*0,2+2,5*0,5*0,55+8*0,8*1,2)*6</t>
  </si>
  <si>
    <t>(5+3)*0,5+(2*1,0*0,8+0,8*0,8);  výkopy zeleň -rozprostření ornice</t>
  </si>
  <si>
    <t>9,17*1,8</t>
  </si>
  <si>
    <t>86+119</t>
  </si>
  <si>
    <t>7; ostatní body jsou společné v SO401</t>
  </si>
  <si>
    <t>210 02-1001</t>
  </si>
  <si>
    <t>Zhotovení otvoru v plechu t 4mm 100x100 mm</t>
  </si>
  <si>
    <t>210 10-0004</t>
  </si>
  <si>
    <t>Ukončení vodičů v rozváděči nebo na přístroji včetně zapojení průřezu žíly do 25 mm2</t>
  </si>
  <si>
    <t>210 12-0465</t>
  </si>
  <si>
    <t>Montáž jističů třípólových nn do 63 A bez krytu</t>
  </si>
  <si>
    <t>210 19-1517</t>
  </si>
  <si>
    <t>Montáž skříní rozvaděčů  do š 1500mm</t>
  </si>
  <si>
    <t>210 19-1519</t>
  </si>
  <si>
    <t>Montáž konstrukce do základu pro uchycení soklu skříní</t>
  </si>
  <si>
    <t>210 19-1522</t>
  </si>
  <si>
    <t>Montáž koncových dílů pro rozvaděče (soklu) do š=1500mm</t>
  </si>
  <si>
    <t>210 29-0842</t>
  </si>
  <si>
    <t>Demontáž a montáž krytu na oceloplechovém rozváděči šířky nad 70 cm</t>
  </si>
  <si>
    <t>210 80-0570</t>
  </si>
  <si>
    <t>Montáž měděných vodičů drátovacích CY, CYY 25 mm2 v rozvodnicích a rozváděčích</t>
  </si>
  <si>
    <t>210 81-0109</t>
  </si>
  <si>
    <t>Montáž měděných kabelů CYKYD, CYKYDV, CYKYDY, CYKOY, CYKOD, CYKODY 1 kV 4x25 mm2 uložených pevně</t>
  </si>
  <si>
    <t>Zprovoznění a naprogramování rozvaděče RVO-SMART</t>
  </si>
  <si>
    <t>Kabel Cu jádro 1-CYKY 4 x 25</t>
  </si>
  <si>
    <t>Vodič H07 V-U 25mm2</t>
  </si>
  <si>
    <t>Svorkovnice řadová  4x35-50mm2</t>
  </si>
  <si>
    <t>Lišta kov el inst nosná DIN TS35Zn</t>
  </si>
  <si>
    <t>Jistič 3pólový-char B  63B/3 10kA</t>
  </si>
  <si>
    <t>x100012</t>
  </si>
  <si>
    <t>Rozvaděč RVO-SMARTdle listu specifikace</t>
  </si>
  <si>
    <t>Geodedické zaměření stavby+ dokumentace skutečného provedení</t>
  </si>
  <si>
    <t>1*(2*(0,3*0,03+0,3*0,008)+2*(0,055*0,055+2*(0,055*0,03)))+8*3,14*0,01*0,3</t>
  </si>
  <si>
    <t>1*(2*(0,3*0,03+0,3*0,008)+2*(0,055*0,055+2*(0,055*0,03)))</t>
  </si>
  <si>
    <t>2,5*0,62</t>
  </si>
  <si>
    <t>(3*0,8+0,8*0,8)*0,25;  výkopy zeleň</t>
  </si>
  <si>
    <t>3*0,8+0,8*0,8; výkopy zeleň</t>
  </si>
  <si>
    <t>0,8*1,5*0,8; základ rozvaděče</t>
  </si>
  <si>
    <t>3*0,8*0,2; zeleň</t>
  </si>
  <si>
    <t>0,8*0,8*0,8; odkop pro napojení na stáv.rozvaděč RVO</t>
  </si>
  <si>
    <t>3*0,8*0,8+0,8*0,8*0,8</t>
  </si>
  <si>
    <t>3*0,8*0,2*6</t>
  </si>
  <si>
    <t>0,48*1,8</t>
  </si>
  <si>
    <t>Přírážka na přidružený materiál 5%</t>
  </si>
  <si>
    <t xml:space="preserve">Akce: </t>
  </si>
  <si>
    <t>Typ</t>
  </si>
  <si>
    <t>Kód</t>
  </si>
  <si>
    <t>Celková cena</t>
  </si>
  <si>
    <t>0211</t>
  </si>
  <si>
    <t>0212</t>
  </si>
  <si>
    <t>0213</t>
  </si>
  <si>
    <t>02286</t>
  </si>
  <si>
    <t>02287</t>
  </si>
  <si>
    <t>02288</t>
  </si>
  <si>
    <t>02293</t>
  </si>
  <si>
    <t>Rozpis DPH</t>
  </si>
  <si>
    <t>Sazba</t>
  </si>
  <si>
    <t>Základ</t>
  </si>
  <si>
    <t>Celková cena s DPH</t>
  </si>
  <si>
    <t>OBJEDNATEL:</t>
  </si>
  <si>
    <t>MĚSTO ŠUMPERK</t>
  </si>
  <si>
    <t>nám. Míru 1</t>
  </si>
  <si>
    <t>787 01 Šumperk</t>
  </si>
  <si>
    <t>IČ: 00303461</t>
  </si>
  <si>
    <t>AKCE:</t>
  </si>
  <si>
    <t>PROJEKTANT OBJEKTU:</t>
  </si>
  <si>
    <t>Ing. Tomáš Nedoma</t>
  </si>
  <si>
    <t xml:space="preserve">Projektování elektrických zařízení   </t>
  </si>
  <si>
    <t>Rovensko 217</t>
  </si>
  <si>
    <t xml:space="preserve">78901 Zábřeh </t>
  </si>
  <si>
    <t>DATUM</t>
  </si>
  <si>
    <t>046</t>
  </si>
  <si>
    <t>4*(0,3+0,8+0,3)*(0,3+1,05+0,3)*0,15; podklad pro kabelové komory</t>
  </si>
  <si>
    <t>0,6*0,6*1,2-0,25*0,25/4*3,14*0,8; základ stožáru viz. vykr. č. D2</t>
  </si>
  <si>
    <t>0,8*0,47*0,9; základ pod rozvaděč R-SLP2</t>
  </si>
  <si>
    <t>((6+4+9)*(0,3+0,8+0,3)+1,5*2)*0,04*2,4; komunikace stávající</t>
  </si>
  <si>
    <t>((6+4+9)*(0,3+0,8+0,3)+2*1,5*2,0)*0,08*2,4; komunikace stávající</t>
  </si>
  <si>
    <t>1*(0,3+0,6+0,3)*(0,3+0,6+0,3)*0,2; základ stožáru Infotabule</t>
  </si>
  <si>
    <t>(13+7+46+1)*0,8*0,2;+2*1,5*2*0,2;  výkopy zeleň +startovací jámy</t>
  </si>
  <si>
    <t>1*(0,3+0,6+0,3)*(0,3+0,6+0,3); základ stožáru Infotabule</t>
  </si>
  <si>
    <t>(13+7+46+1)*0,8;+2*1,5*2;; výkopy zeleň+startovací jámy</t>
  </si>
  <si>
    <t>2+2+2</t>
  </si>
  <si>
    <t>(6+4+9)*(0,3+0,8+0,3)+2*1,5*2; komunikace</t>
  </si>
  <si>
    <t>(6+4+9)*(0,3+0,8+0,3)+2*1,5*2; komunikace stávající</t>
  </si>
  <si>
    <t>2*(6+4+9)+19*0,8+2*1,5+2*2,0+3*1,5</t>
  </si>
  <si>
    <t>8*(0,3+0,8+0,3)*(0,3+0,8+0,3)*1,02+4*(0,3+0,8+0,3)*(0,3+1,05+0,3)*1,47; výkop komory</t>
  </si>
  <si>
    <t>4*1,5*2,0*1,5; výkop startovací jámy</t>
  </si>
  <si>
    <t>4*0,6*1,2; stožár infotabule</t>
  </si>
  <si>
    <t>2*0,8*0,9+2*0,47*0,9; základ R-SLP-2</t>
  </si>
  <si>
    <t>1*3,14*0,25*0,8; stož. pouzdro</t>
  </si>
  <si>
    <t>1*0,6*0,6*1,2; stožár infotabule</t>
  </si>
  <si>
    <t>8*(0,3+0,8+0,3)*(0,3+0,8+0,3)*0,15+4*(0,3+0,8+0,3)*(0,3+1,05+0,3)*0,15; podklad kabelové komory</t>
  </si>
  <si>
    <t>8*0,8*0,8*0,87+4*0,8*1,05*1,32+0,8*0,47*0,8; kabelové komory+základ R-SLP2</t>
  </si>
  <si>
    <t>(13+7+46+1)*0,8*0,2+(6+4+9)*0,8*1,2+2*1,5*2*1,5; kabelové rýhy a start jámy</t>
  </si>
  <si>
    <t>13+7+46+1; výkpy zeleň ostatní výkopy v SO401</t>
  </si>
  <si>
    <t>6+4+9; výkopy komunikace</t>
  </si>
  <si>
    <t>1,2*1,2*1,2-0,6*0,6*1,2; základ stožáru infotabule</t>
  </si>
  <si>
    <t>67*0,8*0,8+19*0,8*1,2; kabelové rýhy</t>
  </si>
  <si>
    <t>4*1,5*2,0*1,5+0,8*0,47*0,8; startovací jámy+základ R-SLP-2</t>
  </si>
  <si>
    <t>8*(1,4*1,4*0,87-0,8*0,8*0,87)+4*(1,4*1,51*1,32-0,8*1,05*1,32); výkop komory</t>
  </si>
  <si>
    <t>2*(13+7+46+1+6+4+9)</t>
  </si>
  <si>
    <t>6+4+9; chránička ve výkopu</t>
  </si>
  <si>
    <t>51,32*6</t>
  </si>
  <si>
    <t>(13+7+46+1)*0,8+2*1,5*2; výkopy zeleň+startovací jámy</t>
  </si>
  <si>
    <t>(13+7+46+1)*0,8+2*1,5*2; výkopy zeleň+startovací jámy -rozprostření ornice</t>
  </si>
  <si>
    <t>(6+4+9)*0,8+2*1,5*2; komunikace</t>
  </si>
  <si>
    <t>(6+4+9)*0,8+2*2*1,5*2; komunikace</t>
  </si>
  <si>
    <t>(6+4+9)*(0,3+0,8+0,3)+2*1,5*2,0; komunikace</t>
  </si>
  <si>
    <t>(6+4+9)*(0,3+0,8+0,3)+2*1,5*2,0;komunikace</t>
  </si>
  <si>
    <t>51,32*1,8</t>
  </si>
  <si>
    <t>Kod</t>
  </si>
  <si>
    <t>Text</t>
  </si>
  <si>
    <t>MJ</t>
  </si>
  <si>
    <t>Vymera</t>
  </si>
  <si>
    <t>JNabCena</t>
  </si>
  <si>
    <t>NabCena</t>
  </si>
  <si>
    <t>DPH</t>
  </si>
  <si>
    <t>Silnoproud - montáž</t>
  </si>
  <si>
    <t>210 01-0135</t>
  </si>
  <si>
    <t>Montáž trubek ochranných plastových tuhých D do 90 mm uložených pevně</t>
  </si>
  <si>
    <t>m</t>
  </si>
  <si>
    <t>210 01-0138</t>
  </si>
  <si>
    <t>Montáž trubek ochranných plastových tuhých D do 152 mm uložených pevně -stož. pouzdro VO</t>
  </si>
  <si>
    <t>210 02-0951</t>
  </si>
  <si>
    <t>Montáž tabulky výstražné smaltované formát A3 až A4</t>
  </si>
  <si>
    <t>kus</t>
  </si>
  <si>
    <t>210 02-1014</t>
  </si>
  <si>
    <t>Zhotovení otvorů v plastu tl do 4 mm kruhových D do 100 mm</t>
  </si>
  <si>
    <t>210 04-0741</t>
  </si>
  <si>
    <t>Odmaštění ocelových součástí venkovního vedení nn na zemi</t>
  </si>
  <si>
    <t>m2</t>
  </si>
  <si>
    <t>210 04-0751</t>
  </si>
  <si>
    <t>Očištění ocelových součástí venkovního vedení nn na zemi</t>
  </si>
  <si>
    <t>210 05-0441</t>
  </si>
  <si>
    <t>Zajištění šroubu barvou - jeden stožár</t>
  </si>
  <si>
    <t>soub</t>
  </si>
  <si>
    <t>210 10-0001</t>
  </si>
  <si>
    <t>Ukončení vodičů v rozváděči nebo na přístroji včetně zapojení průřezu žíly do 2,5 mm2</t>
  </si>
  <si>
    <t>210 10-0151</t>
  </si>
  <si>
    <t>Ukončení kabelů smršťovací záklopkou nebo páskou se zapojením bez letování žíly do 4x16 mm2</t>
  </si>
  <si>
    <t>210 10-1233</t>
  </si>
  <si>
    <t>Propojení kabelů celoplastových spojkou do 1 kV venkovní smršťovací 1až5 žíly do 4x10až16 mm2</t>
  </si>
  <si>
    <t>210 12-0101</t>
  </si>
  <si>
    <t>Montáž pojistkových patron do 60 A se styčným kroužkem</t>
  </si>
  <si>
    <t>210 12-2052</t>
  </si>
  <si>
    <t>Montáž svodiče přepětí nn jednopólových dvoudílných  do krabic</t>
  </si>
  <si>
    <t>210 15-0411</t>
  </si>
  <si>
    <t>Montáž  kontrolních a ovládacích modulů LC, RC do svítidel vč. propojení</t>
  </si>
  <si>
    <t>210 20-2013</t>
  </si>
  <si>
    <t>Montáž svítidel výbojkových průmyslových stropních závěsných na výložník</t>
  </si>
  <si>
    <t>210 20-4011</t>
  </si>
  <si>
    <t>Montáž stožárů osvětlení ocelových samostatně stojících délky do 12 m</t>
  </si>
  <si>
    <t>210 20-4103</t>
  </si>
  <si>
    <t>Montáž výložníků osvětlení jednoramenných sloupových hmotnosti do 35 kg</t>
  </si>
  <si>
    <t>210 20-4105</t>
  </si>
  <si>
    <t>Montáž výložníků osvětlení dvouramenných sloupových hmotnosti do 70 kg</t>
  </si>
  <si>
    <t>210 20-4201</t>
  </si>
  <si>
    <t>Montáž elektrovýzbroje stožárů osvětlení 1 okruh</t>
  </si>
  <si>
    <t>210 20-4202</t>
  </si>
  <si>
    <t>Montáž elektrovýzbroje stožárů osvětlení 2 okruhy</t>
  </si>
  <si>
    <t>210 20-4203</t>
  </si>
  <si>
    <t>Montáž elektrovýzbroje stožárů osvětlení 3 okruhy</t>
  </si>
  <si>
    <t>210 22-0002</t>
  </si>
  <si>
    <t>Montáž uzemňovacích vedení vodičů FeZn pomocí svorek na povrchu drátem nebo lanem do 10 mm</t>
  </si>
  <si>
    <t>210 22-0020</t>
  </si>
  <si>
    <t>Montáž uzemňovacího vedení vodičů FeZn pomocí svorek v zemi páskou do 120 mm2 ve městské zástavbě</t>
  </si>
  <si>
    <t>210 22-0022</t>
  </si>
  <si>
    <t>Montáž uzemňovacího vedení vodičů FeZn pomocí svorek v zemi drátem do 10 mm ve městské zástavbě</t>
  </si>
  <si>
    <t>210 22-0301</t>
  </si>
  <si>
    <t>Svorka hromosvod 2 šrouby/SS,SR 03/</t>
  </si>
  <si>
    <t>210 22-0302</t>
  </si>
  <si>
    <t>Svorka hromosvod nad 2 /ST,SJ,atd/</t>
  </si>
  <si>
    <t>210 28-0003</t>
  </si>
  <si>
    <t>Zkoušky a prohlídky el rozvodů a zařízení celková prohlídka pro objem mtž prací do 1 000 000 Kč</t>
  </si>
  <si>
    <t>210 28-0211</t>
  </si>
  <si>
    <t>Měření zemních odporů zemniče prvního nebo samostatného</t>
  </si>
  <si>
    <t>210 28-0215</t>
  </si>
  <si>
    <t>Připlatek k měření zemních odporů prvního zemniče za každý další zemnič v síti</t>
  </si>
  <si>
    <t>210 29-2012</t>
  </si>
  <si>
    <t>Zjištění izolačního stavu zemních kabelů a vedení jedno měření</t>
  </si>
  <si>
    <t>210 29-2021</t>
  </si>
  <si>
    <t>Sfázovaní žil kabelů a vedení do 4 žil</t>
  </si>
  <si>
    <t>210 29-2022</t>
  </si>
  <si>
    <t>Vypnutí vedení se zajištěním proti nedovolenému zapnutí, vyzkoušením a s opětovným zapnutím</t>
  </si>
  <si>
    <t>210 81-0014</t>
  </si>
  <si>
    <t>Montáž měděných kabelů CYKY, CYKYD, CYKYDY, NYM, NYY, YSLY 750 V 4x16mm2 uložených volně</t>
  </si>
  <si>
    <t>210 81-0045</t>
  </si>
  <si>
    <t>Montáž měděných kabelů CYKY, CYKYD, CYKYDY, NYM, NYY, YSLY 750 V 3x1,5 mm2 uložených pevně</t>
  </si>
  <si>
    <t>210 81-0055</t>
  </si>
  <si>
    <t>Montáž měděných kabelů CYKY, CYKYD, CYKYDY, NYM, NYY, YSLY 750 V 5x1,5 mm2 uložených pevně</t>
  </si>
  <si>
    <t>210 95-0101</t>
  </si>
  <si>
    <t>Montáž štítek označovací na kabel</t>
  </si>
  <si>
    <t>210 95-0201</t>
  </si>
  <si>
    <t>Příplatek na zatahování kabelů hmotnosti do 0,75 kg do tvárnicových tras, trubek a kolektorů</t>
  </si>
  <si>
    <t>210 95-0202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</si>
</sst>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,.\-&quot;Kč&quot;;\-#,##0.00\ &quot;Kč&quot;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GreekC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44" fontId="0" fillId="0" borderId="3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44" fontId="5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44" fontId="0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0" fontId="11" fillId="0" borderId="3" xfId="0" applyFont="1" applyBorder="1" applyAlignment="1">
      <alignment/>
    </xf>
    <xf numFmtId="49" fontId="11" fillId="0" borderId="3" xfId="0" applyNumberFormat="1" applyFont="1" applyBorder="1" applyAlignment="1">
      <alignment/>
    </xf>
    <xf numFmtId="44" fontId="11" fillId="0" borderId="3" xfId="0" applyNumberFormat="1" applyFont="1" applyBorder="1" applyAlignment="1">
      <alignment/>
    </xf>
    <xf numFmtId="44" fontId="12" fillId="0" borderId="0" xfId="0" applyNumberFormat="1" applyFont="1" applyAlignment="1">
      <alignment/>
    </xf>
    <xf numFmtId="42" fontId="12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0" applyNumberFormat="1" applyFont="1" applyBorder="1" applyAlignment="1">
      <alignment horizontal="center"/>
    </xf>
    <xf numFmtId="43" fontId="11" fillId="0" borderId="3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4" fontId="12" fillId="0" borderId="0" xfId="0" applyNumberFormat="1" applyFont="1" applyBorder="1" applyAlignment="1">
      <alignment/>
    </xf>
    <xf numFmtId="44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9" fontId="11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49" fontId="13" fillId="2" borderId="4" xfId="21" applyNumberFormat="1" applyFont="1" applyFill="1" applyBorder="1" applyAlignment="1" applyProtection="1">
      <alignment horizontal="left" vertical="center"/>
      <protection/>
    </xf>
    <xf numFmtId="49" fontId="13" fillId="2" borderId="5" xfId="21" applyNumberFormat="1" applyFont="1" applyFill="1" applyBorder="1" applyAlignment="1" applyProtection="1">
      <alignment horizontal="left" vertical="center"/>
      <protection/>
    </xf>
    <xf numFmtId="49" fontId="13" fillId="2" borderId="6" xfId="21" applyNumberFormat="1" applyFont="1" applyFill="1" applyBorder="1" applyAlignment="1" applyProtection="1">
      <alignment horizontal="left" vertical="center"/>
      <protection/>
    </xf>
    <xf numFmtId="0" fontId="2" fillId="0" borderId="0" xfId="21">
      <alignment/>
      <protection/>
    </xf>
    <xf numFmtId="49" fontId="14" fillId="2" borderId="7" xfId="21" applyNumberFormat="1" applyFont="1" applyFill="1" applyBorder="1" applyAlignment="1" applyProtection="1">
      <alignment horizontal="left" vertical="center"/>
      <protection/>
    </xf>
    <xf numFmtId="49" fontId="14" fillId="2" borderId="8" xfId="21" applyNumberFormat="1" applyFont="1" applyFill="1" applyBorder="1" applyAlignment="1" applyProtection="1">
      <alignment horizontal="left" vertical="center"/>
      <protection/>
    </xf>
    <xf numFmtId="49" fontId="14" fillId="2" borderId="9" xfId="21" applyNumberFormat="1" applyFont="1" applyFill="1" applyBorder="1" applyAlignment="1" applyProtection="1">
      <alignment horizontal="left" vertical="center"/>
      <protection/>
    </xf>
    <xf numFmtId="49" fontId="15" fillId="2" borderId="10" xfId="21" applyNumberFormat="1" applyFont="1" applyFill="1" applyBorder="1" applyAlignment="1" applyProtection="1">
      <alignment horizontal="left"/>
      <protection/>
    </xf>
    <xf numFmtId="49" fontId="15" fillId="2" borderId="4" xfId="21" applyNumberFormat="1" applyFont="1" applyFill="1" applyBorder="1" applyAlignment="1" applyProtection="1">
      <alignment horizontal="left"/>
      <protection/>
    </xf>
    <xf numFmtId="49" fontId="16" fillId="2" borderId="5" xfId="21" applyNumberFormat="1" applyFont="1" applyFill="1" applyBorder="1" applyAlignment="1" applyProtection="1">
      <alignment horizontal="left"/>
      <protection/>
    </xf>
    <xf numFmtId="49" fontId="16" fillId="2" borderId="6" xfId="21" applyNumberFormat="1" applyFont="1" applyFill="1" applyBorder="1" applyAlignment="1" applyProtection="1">
      <alignment horizontal="center"/>
      <protection/>
    </xf>
    <xf numFmtId="49" fontId="17" fillId="2" borderId="11" xfId="21" applyNumberFormat="1" applyFont="1" applyFill="1" applyBorder="1" applyAlignment="1" applyProtection="1">
      <alignment horizontal="left"/>
      <protection/>
    </xf>
    <xf numFmtId="49" fontId="16" fillId="2" borderId="12" xfId="21" applyNumberFormat="1" applyFont="1" applyFill="1" applyBorder="1" applyAlignment="1" applyProtection="1">
      <alignment horizontal="left"/>
      <protection/>
    </xf>
    <xf numFmtId="49" fontId="17" fillId="2" borderId="0" xfId="21" applyNumberFormat="1" applyFont="1" applyFill="1" applyBorder="1" applyAlignment="1" applyProtection="1">
      <alignment horizontal="left"/>
      <protection/>
    </xf>
    <xf numFmtId="49" fontId="17" fillId="2" borderId="13" xfId="21" applyNumberFormat="1" applyFont="1" applyFill="1" applyBorder="1" applyAlignment="1" applyProtection="1">
      <alignment horizontal="center"/>
      <protection/>
    </xf>
    <xf numFmtId="49" fontId="16" fillId="2" borderId="11" xfId="21" applyNumberFormat="1" applyFont="1" applyFill="1" applyBorder="1" applyAlignment="1" applyProtection="1">
      <alignment horizontal="left"/>
      <protection/>
    </xf>
    <xf numFmtId="49" fontId="15" fillId="2" borderId="0" xfId="21" applyNumberFormat="1" applyFont="1" applyFill="1" applyBorder="1" applyAlignment="1" applyProtection="1">
      <alignment horizontal="left"/>
      <protection/>
    </xf>
    <xf numFmtId="49" fontId="15" fillId="2" borderId="13" xfId="21" applyNumberFormat="1" applyFont="1" applyFill="1" applyBorder="1" applyAlignment="1" applyProtection="1">
      <alignment horizontal="center"/>
      <protection/>
    </xf>
    <xf numFmtId="49" fontId="15" fillId="2" borderId="11" xfId="21" applyNumberFormat="1" applyFont="1" applyFill="1" applyBorder="1" applyAlignment="1" applyProtection="1">
      <alignment horizontal="left"/>
      <protection/>
    </xf>
    <xf numFmtId="49" fontId="15" fillId="2" borderId="11" xfId="21" applyNumberFormat="1" applyFont="1" applyFill="1" applyBorder="1" applyAlignment="1" applyProtection="1">
      <alignment horizontal="left"/>
      <protection/>
    </xf>
    <xf numFmtId="49" fontId="15" fillId="2" borderId="12" xfId="21" applyNumberFormat="1" applyFont="1" applyFill="1" applyBorder="1" applyAlignment="1" applyProtection="1">
      <alignment horizontal="left"/>
      <protection/>
    </xf>
    <xf numFmtId="49" fontId="16" fillId="2" borderId="0" xfId="21" applyNumberFormat="1" applyFont="1" applyFill="1" applyBorder="1" applyAlignment="1" applyProtection="1">
      <alignment horizontal="left"/>
      <protection/>
    </xf>
    <xf numFmtId="49" fontId="16" fillId="2" borderId="13" xfId="21" applyNumberFormat="1" applyFont="1" applyFill="1" applyBorder="1" applyAlignment="1" applyProtection="1">
      <alignment horizontal="center"/>
      <protection/>
    </xf>
    <xf numFmtId="49" fontId="15" fillId="2" borderId="14" xfId="21" applyNumberFormat="1" applyFont="1" applyFill="1" applyBorder="1" applyAlignment="1" applyProtection="1">
      <alignment horizontal="left"/>
      <protection/>
    </xf>
    <xf numFmtId="49" fontId="16" fillId="2" borderId="7" xfId="21" applyNumberFormat="1" applyFont="1" applyFill="1" applyBorder="1" applyAlignment="1" applyProtection="1">
      <alignment horizontal="left"/>
      <protection/>
    </xf>
    <xf numFmtId="49" fontId="15" fillId="2" borderId="8" xfId="21" applyNumberFormat="1" applyFont="1" applyFill="1" applyBorder="1" applyAlignment="1" applyProtection="1">
      <alignment horizontal="left"/>
      <protection/>
    </xf>
    <xf numFmtId="49" fontId="15" fillId="2" borderId="9" xfId="21" applyNumberFormat="1" applyFont="1" applyFill="1" applyBorder="1" applyAlignment="1" applyProtection="1">
      <alignment horizontal="center"/>
      <protection/>
    </xf>
    <xf numFmtId="49" fontId="16" fillId="2" borderId="5" xfId="21" applyNumberFormat="1" applyFont="1" applyFill="1" applyBorder="1" applyAlignment="1" applyProtection="1">
      <alignment horizontal="left"/>
      <protection/>
    </xf>
    <xf numFmtId="49" fontId="16" fillId="3" borderId="15" xfId="21" applyNumberFormat="1" applyFont="1" applyFill="1" applyBorder="1" applyAlignment="1" applyProtection="1">
      <alignment horizontal="center" vertical="top" wrapText="1"/>
      <protection/>
    </xf>
    <xf numFmtId="49" fontId="16" fillId="3" borderId="4" xfId="21" applyNumberFormat="1" applyFont="1" applyFill="1" applyBorder="1" applyAlignment="1" applyProtection="1">
      <alignment horizontal="center" vertical="top" wrapText="1"/>
      <protection/>
    </xf>
    <xf numFmtId="49" fontId="16" fillId="3" borderId="5" xfId="21" applyNumberFormat="1" applyFont="1" applyFill="1" applyBorder="1" applyAlignment="1" applyProtection="1">
      <alignment horizontal="center" vertical="top" wrapText="1"/>
      <protection/>
    </xf>
    <xf numFmtId="49" fontId="16" fillId="3" borderId="10" xfId="21" applyNumberFormat="1" applyFont="1" applyFill="1" applyBorder="1" applyAlignment="1" applyProtection="1">
      <alignment horizontal="center" vertical="top" wrapText="1"/>
      <protection/>
    </xf>
    <xf numFmtId="49" fontId="16" fillId="3" borderId="16" xfId="21" applyNumberFormat="1" applyFont="1" applyFill="1" applyBorder="1" applyAlignment="1" applyProtection="1">
      <alignment horizontal="center" vertical="top" wrapText="1"/>
      <protection/>
    </xf>
    <xf numFmtId="49" fontId="16" fillId="3" borderId="7" xfId="21" applyNumberFormat="1" applyFont="1" applyFill="1" applyBorder="1" applyAlignment="1" applyProtection="1">
      <alignment horizontal="center" vertical="top" wrapText="1"/>
      <protection/>
    </xf>
    <xf numFmtId="49" fontId="16" fillId="3" borderId="8" xfId="21" applyNumberFormat="1" applyFont="1" applyFill="1" applyBorder="1" applyAlignment="1" applyProtection="1">
      <alignment horizontal="center" vertical="top" wrapText="1"/>
      <protection/>
    </xf>
    <xf numFmtId="49" fontId="16" fillId="3" borderId="14" xfId="21" applyNumberFormat="1" applyFont="1" applyFill="1" applyBorder="1" applyAlignment="1" applyProtection="1">
      <alignment horizontal="center" vertical="top" wrapText="1"/>
      <protection/>
    </xf>
    <xf numFmtId="49" fontId="16" fillId="4" borderId="17" xfId="21" applyNumberFormat="1" applyFont="1" applyFill="1" applyBorder="1" applyAlignment="1" applyProtection="1">
      <alignment horizontal="left"/>
      <protection/>
    </xf>
    <xf numFmtId="0" fontId="2" fillId="4" borderId="18" xfId="21" applyFill="1" applyBorder="1">
      <alignment/>
      <protection/>
    </xf>
    <xf numFmtId="0" fontId="2" fillId="4" borderId="19" xfId="21" applyFill="1" applyBorder="1">
      <alignment/>
      <protection/>
    </xf>
    <xf numFmtId="1" fontId="15" fillId="2" borderId="20" xfId="21" applyNumberFormat="1" applyFont="1" applyFill="1" applyBorder="1" applyAlignment="1" applyProtection="1">
      <alignment horizontal="center" vertical="center"/>
      <protection/>
    </xf>
    <xf numFmtId="0" fontId="18" fillId="0" borderId="21" xfId="21" applyFont="1" applyBorder="1" applyAlignment="1">
      <alignment wrapText="1"/>
      <protection/>
    </xf>
    <xf numFmtId="0" fontId="2" fillId="0" borderId="22" xfId="21" applyBorder="1">
      <alignment/>
      <protection/>
    </xf>
    <xf numFmtId="0" fontId="2" fillId="0" borderId="23" xfId="21" applyBorder="1" applyAlignment="1">
      <alignment horizontal="center" vertical="center"/>
      <protection/>
    </xf>
    <xf numFmtId="2" fontId="18" fillId="0" borderId="23" xfId="21" applyNumberFormat="1" applyFont="1" applyBorder="1" applyAlignment="1">
      <alignment horizontal="center" vertical="center"/>
      <protection/>
    </xf>
    <xf numFmtId="2" fontId="2" fillId="0" borderId="24" xfId="21" applyNumberFormat="1" applyBorder="1" applyAlignment="1">
      <alignment horizontal="center" vertical="center"/>
      <protection/>
    </xf>
    <xf numFmtId="1" fontId="15" fillId="2" borderId="25" xfId="21" applyNumberFormat="1" applyFont="1" applyFill="1" applyBorder="1" applyAlignment="1" applyProtection="1">
      <alignment horizontal="center" vertical="top"/>
      <protection/>
    </xf>
    <xf numFmtId="0" fontId="18" fillId="0" borderId="2" xfId="21" applyFont="1" applyBorder="1" applyAlignment="1">
      <alignment wrapText="1"/>
      <protection/>
    </xf>
    <xf numFmtId="0" fontId="2" fillId="0" borderId="2" xfId="21" applyBorder="1">
      <alignment/>
      <protection/>
    </xf>
    <xf numFmtId="0" fontId="2" fillId="0" borderId="26" xfId="21" applyBorder="1" applyAlignment="1">
      <alignment horizontal="center" vertical="center"/>
      <protection/>
    </xf>
    <xf numFmtId="2" fontId="18" fillId="0" borderId="26" xfId="21" applyNumberFormat="1" applyFont="1" applyBorder="1" applyAlignment="1">
      <alignment horizontal="center" vertical="center"/>
      <protection/>
    </xf>
    <xf numFmtId="2" fontId="2" fillId="0" borderId="27" xfId="21" applyNumberFormat="1" applyBorder="1" applyAlignment="1">
      <alignment horizontal="center" vertical="center"/>
      <protection/>
    </xf>
    <xf numFmtId="0" fontId="18" fillId="0" borderId="2" xfId="21" applyFont="1" applyBorder="1" applyAlignment="1">
      <alignment vertical="center" wrapText="1"/>
      <protection/>
    </xf>
    <xf numFmtId="1" fontId="15" fillId="2" borderId="28" xfId="21" applyNumberFormat="1" applyFont="1" applyFill="1" applyBorder="1" applyAlignment="1" applyProtection="1">
      <alignment horizontal="center" vertical="top"/>
      <protection/>
    </xf>
    <xf numFmtId="0" fontId="2" fillId="0" borderId="29" xfId="21" applyBorder="1" applyAlignment="1">
      <alignment wrapText="1"/>
      <protection/>
    </xf>
    <xf numFmtId="0" fontId="2" fillId="0" borderId="30" xfId="21" applyBorder="1">
      <alignment/>
      <protection/>
    </xf>
    <xf numFmtId="1" fontId="15" fillId="2" borderId="31" xfId="21" applyNumberFormat="1" applyFont="1" applyFill="1" applyBorder="1" applyAlignment="1" applyProtection="1">
      <alignment horizontal="center" vertical="top"/>
      <protection/>
    </xf>
    <xf numFmtId="0" fontId="2" fillId="0" borderId="32" xfId="21" applyBorder="1">
      <alignment/>
      <protection/>
    </xf>
    <xf numFmtId="0" fontId="2" fillId="0" borderId="33" xfId="21" applyBorder="1">
      <alignment/>
      <protection/>
    </xf>
    <xf numFmtId="0" fontId="2" fillId="0" borderId="34" xfId="21" applyBorder="1" applyAlignment="1">
      <alignment wrapText="1"/>
      <protection/>
    </xf>
    <xf numFmtId="0" fontId="2" fillId="0" borderId="35" xfId="21" applyBorder="1">
      <alignment/>
      <protection/>
    </xf>
    <xf numFmtId="0" fontId="2" fillId="0" borderId="36" xfId="21" applyBorder="1" applyAlignment="1">
      <alignment horizontal="center" vertical="center"/>
      <protection/>
    </xf>
    <xf numFmtId="2" fontId="18" fillId="0" borderId="36" xfId="21" applyNumberFormat="1" applyFont="1" applyBorder="1" applyAlignment="1">
      <alignment horizontal="center" vertical="center"/>
      <protection/>
    </xf>
    <xf numFmtId="2" fontId="2" fillId="0" borderId="37" xfId="21" applyNumberFormat="1" applyBorder="1" applyAlignment="1">
      <alignment horizontal="center" vertical="center"/>
      <protection/>
    </xf>
    <xf numFmtId="49" fontId="15" fillId="3" borderId="12" xfId="21" applyNumberFormat="1" applyFont="1" applyFill="1" applyBorder="1" applyAlignment="1" applyProtection="1">
      <alignment horizontal="center" vertical="top"/>
      <protection/>
    </xf>
    <xf numFmtId="0" fontId="2" fillId="3" borderId="0" xfId="21" applyFill="1">
      <alignment/>
      <protection/>
    </xf>
    <xf numFmtId="0" fontId="2" fillId="3" borderId="38" xfId="21" applyFill="1" applyBorder="1" applyAlignment="1">
      <alignment horizontal="center" vertical="center"/>
      <protection/>
    </xf>
    <xf numFmtId="2" fontId="18" fillId="3" borderId="38" xfId="21" applyNumberFormat="1" applyFont="1" applyFill="1" applyBorder="1" applyAlignment="1">
      <alignment horizontal="center" vertical="center"/>
      <protection/>
    </xf>
    <xf numFmtId="2" fontId="2" fillId="3" borderId="39" xfId="21" applyNumberFormat="1" applyFill="1" applyBorder="1" applyAlignment="1">
      <alignment horizontal="center" vertical="center"/>
      <protection/>
    </xf>
    <xf numFmtId="49" fontId="15" fillId="3" borderId="40" xfId="21" applyNumberFormat="1" applyFont="1" applyFill="1" applyBorder="1" applyAlignment="1" applyProtection="1">
      <alignment horizontal="center" vertical="top"/>
      <protection/>
    </xf>
    <xf numFmtId="0" fontId="2" fillId="3" borderId="41" xfId="21" applyFill="1" applyBorder="1">
      <alignment/>
      <protection/>
    </xf>
    <xf numFmtId="0" fontId="2" fillId="3" borderId="42" xfId="21" applyFill="1" applyBorder="1" applyAlignment="1">
      <alignment horizontal="center"/>
      <protection/>
    </xf>
    <xf numFmtId="49" fontId="15" fillId="3" borderId="7" xfId="21" applyNumberFormat="1" applyFont="1" applyFill="1" applyBorder="1" applyAlignment="1" applyProtection="1">
      <alignment horizontal="center" vertical="top"/>
      <protection/>
    </xf>
    <xf numFmtId="0" fontId="2" fillId="3" borderId="8" xfId="21" applyFill="1" applyBorder="1">
      <alignment/>
      <protection/>
    </xf>
    <xf numFmtId="2" fontId="2" fillId="3" borderId="43" xfId="21" applyNumberFormat="1" applyFill="1" applyBorder="1" applyAlignment="1">
      <alignment horizontal="center"/>
      <protection/>
    </xf>
    <xf numFmtId="49" fontId="13" fillId="2" borderId="4" xfId="23" applyNumberFormat="1" applyFont="1" applyFill="1" applyBorder="1" applyAlignment="1" applyProtection="1">
      <alignment horizontal="left" vertical="center"/>
      <protection/>
    </xf>
    <xf numFmtId="49" fontId="13" fillId="2" borderId="5" xfId="23" applyNumberFormat="1" applyFont="1" applyFill="1" applyBorder="1" applyAlignment="1" applyProtection="1">
      <alignment horizontal="left" vertical="center"/>
      <protection/>
    </xf>
    <xf numFmtId="49" fontId="13" fillId="2" borderId="6" xfId="23" applyNumberFormat="1" applyFont="1" applyFill="1" applyBorder="1" applyAlignment="1" applyProtection="1">
      <alignment horizontal="left" vertical="center"/>
      <protection/>
    </xf>
    <xf numFmtId="0" fontId="2" fillId="0" borderId="0" xfId="23">
      <alignment/>
      <protection/>
    </xf>
    <xf numFmtId="49" fontId="14" fillId="2" borderId="7" xfId="23" applyNumberFormat="1" applyFont="1" applyFill="1" applyBorder="1" applyAlignment="1" applyProtection="1">
      <alignment horizontal="left" vertical="center"/>
      <protection/>
    </xf>
    <xf numFmtId="49" fontId="14" fillId="2" borderId="8" xfId="23" applyNumberFormat="1" applyFont="1" applyFill="1" applyBorder="1" applyAlignment="1" applyProtection="1">
      <alignment horizontal="left" vertical="center"/>
      <protection/>
    </xf>
    <xf numFmtId="49" fontId="14" fillId="2" borderId="9" xfId="23" applyNumberFormat="1" applyFont="1" applyFill="1" applyBorder="1" applyAlignment="1" applyProtection="1">
      <alignment horizontal="left" vertical="center"/>
      <protection/>
    </xf>
    <xf numFmtId="49" fontId="15" fillId="2" borderId="0" xfId="23" applyNumberFormat="1" applyFont="1" applyFill="1" applyBorder="1" applyAlignment="1" applyProtection="1">
      <alignment horizontal="left"/>
      <protection/>
    </xf>
    <xf numFmtId="49" fontId="15" fillId="2" borderId="4" xfId="23" applyNumberFormat="1" applyFont="1" applyFill="1" applyBorder="1" applyAlignment="1" applyProtection="1">
      <alignment horizontal="left"/>
      <protection/>
    </xf>
    <xf numFmtId="49" fontId="15" fillId="2" borderId="6" xfId="23" applyNumberFormat="1" applyFont="1" applyFill="1" applyBorder="1" applyAlignment="1" applyProtection="1">
      <alignment horizontal="left"/>
      <protection/>
    </xf>
    <xf numFmtId="49" fontId="16" fillId="2" borderId="5" xfId="23" applyNumberFormat="1" applyFont="1" applyFill="1" applyBorder="1" applyAlignment="1" applyProtection="1">
      <alignment horizontal="left"/>
      <protection/>
    </xf>
    <xf numFmtId="49" fontId="16" fillId="2" borderId="6" xfId="23" applyNumberFormat="1" applyFont="1" applyFill="1" applyBorder="1" applyAlignment="1" applyProtection="1">
      <alignment horizontal="left"/>
      <protection/>
    </xf>
    <xf numFmtId="49" fontId="17" fillId="2" borderId="12" xfId="23" applyNumberFormat="1" applyFont="1" applyFill="1" applyBorder="1" applyAlignment="1" applyProtection="1">
      <alignment horizontal="left"/>
      <protection/>
    </xf>
    <xf numFmtId="49" fontId="17" fillId="2" borderId="13" xfId="23" applyNumberFormat="1" applyFont="1" applyFill="1" applyBorder="1" applyAlignment="1" applyProtection="1">
      <alignment horizontal="left"/>
      <protection/>
    </xf>
    <xf numFmtId="49" fontId="16" fillId="2" borderId="12" xfId="23" applyNumberFormat="1" applyFont="1" applyFill="1" applyBorder="1" applyAlignment="1" applyProtection="1">
      <alignment horizontal="left"/>
      <protection/>
    </xf>
    <xf numFmtId="49" fontId="17" fillId="2" borderId="0" xfId="23" applyNumberFormat="1" applyFont="1" applyFill="1" applyBorder="1" applyAlignment="1" applyProtection="1">
      <alignment horizontal="left"/>
      <protection/>
    </xf>
    <xf numFmtId="49" fontId="15" fillId="2" borderId="12" xfId="23" applyNumberFormat="1" applyFont="1" applyFill="1" applyBorder="1" applyAlignment="1" applyProtection="1">
      <alignment horizontal="left"/>
      <protection/>
    </xf>
    <xf numFmtId="49" fontId="16" fillId="2" borderId="13" xfId="23" applyNumberFormat="1" applyFont="1" applyFill="1" applyBorder="1" applyAlignment="1" applyProtection="1">
      <alignment horizontal="left"/>
      <protection/>
    </xf>
    <xf numFmtId="49" fontId="15" fillId="2" borderId="13" xfId="23" applyNumberFormat="1" applyFont="1" applyFill="1" applyBorder="1" applyAlignment="1" applyProtection="1">
      <alignment horizontal="left"/>
      <protection/>
    </xf>
    <xf numFmtId="49" fontId="16" fillId="2" borderId="12" xfId="23" applyNumberFormat="1" applyFont="1" applyFill="1" applyBorder="1" applyAlignment="1" applyProtection="1">
      <alignment horizontal="left"/>
      <protection/>
    </xf>
    <xf numFmtId="49" fontId="15" fillId="2" borderId="13" xfId="23" applyNumberFormat="1" applyFont="1" applyFill="1" applyBorder="1" applyAlignment="1" applyProtection="1">
      <alignment horizontal="left"/>
      <protection/>
    </xf>
    <xf numFmtId="49" fontId="15" fillId="2" borderId="12" xfId="23" applyNumberFormat="1" applyFont="1" applyFill="1" applyBorder="1" applyAlignment="1" applyProtection="1">
      <alignment horizontal="left"/>
      <protection/>
    </xf>
    <xf numFmtId="49" fontId="16" fillId="2" borderId="0" xfId="23" applyNumberFormat="1" applyFont="1" applyFill="1" applyBorder="1" applyAlignment="1" applyProtection="1">
      <alignment horizontal="left"/>
      <protection/>
    </xf>
    <xf numFmtId="49" fontId="16" fillId="2" borderId="13" xfId="23" applyNumberFormat="1" applyFont="1" applyFill="1" applyBorder="1" applyAlignment="1" applyProtection="1">
      <alignment horizontal="left"/>
      <protection/>
    </xf>
    <xf numFmtId="49" fontId="15" fillId="2" borderId="7" xfId="23" applyNumberFormat="1" applyFont="1" applyFill="1" applyBorder="1" applyAlignment="1" applyProtection="1">
      <alignment horizontal="left"/>
      <protection/>
    </xf>
    <xf numFmtId="49" fontId="15" fillId="2" borderId="9" xfId="23" applyNumberFormat="1" applyFont="1" applyFill="1" applyBorder="1" applyAlignment="1" applyProtection="1">
      <alignment horizontal="left"/>
      <protection/>
    </xf>
    <xf numFmtId="49" fontId="16" fillId="2" borderId="7" xfId="23" applyNumberFormat="1" applyFont="1" applyFill="1" applyBorder="1" applyAlignment="1" applyProtection="1">
      <alignment horizontal="left"/>
      <protection/>
    </xf>
    <xf numFmtId="49" fontId="15" fillId="2" borderId="8" xfId="23" applyNumberFormat="1" applyFont="1" applyFill="1" applyBorder="1" applyAlignment="1" applyProtection="1">
      <alignment horizontal="left"/>
      <protection/>
    </xf>
    <xf numFmtId="49" fontId="16" fillId="2" borderId="5" xfId="23" applyNumberFormat="1" applyFont="1" applyFill="1" applyBorder="1" applyAlignment="1" applyProtection="1">
      <alignment horizontal="left"/>
      <protection/>
    </xf>
    <xf numFmtId="49" fontId="16" fillId="3" borderId="44" xfId="23" applyNumberFormat="1" applyFont="1" applyFill="1" applyBorder="1" applyAlignment="1" applyProtection="1">
      <alignment horizontal="center" vertical="top" wrapText="1"/>
      <protection/>
    </xf>
    <xf numFmtId="49" fontId="16" fillId="3" borderId="45" xfId="23" applyNumberFormat="1" applyFont="1" applyFill="1" applyBorder="1" applyAlignment="1" applyProtection="1">
      <alignment horizontal="center" vertical="top" wrapText="1"/>
      <protection/>
    </xf>
    <xf numFmtId="49" fontId="16" fillId="3" borderId="42" xfId="23" applyNumberFormat="1" applyFont="1" applyFill="1" applyBorder="1" applyAlignment="1" applyProtection="1">
      <alignment horizontal="center" vertical="top" wrapText="1"/>
      <protection/>
    </xf>
    <xf numFmtId="49" fontId="16" fillId="5" borderId="46" xfId="23" applyNumberFormat="1" applyFont="1" applyFill="1" applyBorder="1" applyAlignment="1" applyProtection="1">
      <alignment horizontal="left"/>
      <protection/>
    </xf>
    <xf numFmtId="49" fontId="16" fillId="5" borderId="2" xfId="23" applyNumberFormat="1" applyFont="1" applyFill="1" applyBorder="1" applyAlignment="1" applyProtection="1">
      <alignment horizontal="left"/>
      <protection/>
    </xf>
    <xf numFmtId="49" fontId="16" fillId="5" borderId="27" xfId="23" applyNumberFormat="1" applyFont="1" applyFill="1" applyBorder="1" applyAlignment="1" applyProtection="1">
      <alignment horizontal="left"/>
      <protection/>
    </xf>
    <xf numFmtId="1" fontId="15" fillId="2" borderId="25" xfId="23" applyNumberFormat="1" applyFont="1" applyFill="1" applyBorder="1" applyAlignment="1" applyProtection="1">
      <alignment horizontal="right" vertical="top"/>
      <protection/>
    </xf>
    <xf numFmtId="49" fontId="15" fillId="2" borderId="26" xfId="23" applyNumberFormat="1" applyFont="1" applyFill="1" applyBorder="1" applyAlignment="1" applyProtection="1">
      <alignment horizontal="left" vertical="top" wrapText="1"/>
      <protection/>
    </xf>
    <xf numFmtId="49" fontId="15" fillId="2" borderId="26" xfId="23" applyNumberFormat="1" applyFont="1" applyFill="1" applyBorder="1" applyAlignment="1" applyProtection="1">
      <alignment horizontal="left"/>
      <protection/>
    </xf>
    <xf numFmtId="49" fontId="15" fillId="2" borderId="32" xfId="23" applyNumberFormat="1" applyFont="1" applyFill="1" applyBorder="1" applyAlignment="1" applyProtection="1">
      <alignment horizontal="left" vertical="top"/>
      <protection/>
    </xf>
    <xf numFmtId="49" fontId="15" fillId="2" borderId="30" xfId="23" applyNumberFormat="1" applyFont="1" applyFill="1" applyBorder="1" applyAlignment="1" applyProtection="1">
      <alignment horizontal="left"/>
      <protection/>
    </xf>
    <xf numFmtId="49" fontId="15" fillId="2" borderId="29" xfId="23" applyNumberFormat="1" applyFont="1" applyFill="1" applyBorder="1" applyAlignment="1" applyProtection="1">
      <alignment horizontal="center" vertical="top" wrapText="1"/>
      <protection/>
    </xf>
    <xf numFmtId="49" fontId="15" fillId="2" borderId="47" xfId="23" applyNumberFormat="1" applyFont="1" applyFill="1" applyBorder="1" applyAlignment="1" applyProtection="1">
      <alignment horizontal="center"/>
      <protection/>
    </xf>
    <xf numFmtId="49" fontId="15" fillId="2" borderId="2" xfId="23" applyNumberFormat="1" applyFont="1" applyFill="1" applyBorder="1" applyAlignment="1" applyProtection="1">
      <alignment horizontal="center"/>
      <protection/>
    </xf>
    <xf numFmtId="49" fontId="15" fillId="2" borderId="30" xfId="23" applyNumberFormat="1" applyFont="1" applyFill="1" applyBorder="1" applyAlignment="1" applyProtection="1">
      <alignment horizontal="center"/>
      <protection/>
    </xf>
    <xf numFmtId="49" fontId="15" fillId="2" borderId="32" xfId="23" applyNumberFormat="1" applyFont="1" applyFill="1" applyBorder="1" applyAlignment="1" applyProtection="1">
      <alignment horizontal="left" vertical="top" wrapText="1"/>
      <protection/>
    </xf>
    <xf numFmtId="49" fontId="15" fillId="2" borderId="32" xfId="23" applyNumberFormat="1" applyFont="1" applyFill="1" applyBorder="1" applyAlignment="1" applyProtection="1">
      <alignment horizontal="center" vertical="top" wrapText="1"/>
      <protection/>
    </xf>
    <xf numFmtId="49" fontId="15" fillId="2" borderId="33" xfId="23" applyNumberFormat="1" applyFont="1" applyFill="1" applyBorder="1" applyAlignment="1" applyProtection="1">
      <alignment horizontal="center"/>
      <protection/>
    </xf>
    <xf numFmtId="49" fontId="15" fillId="2" borderId="29" xfId="23" applyNumberFormat="1" applyFont="1" applyFill="1" applyBorder="1" applyAlignment="1" applyProtection="1">
      <alignment horizontal="left" vertical="top"/>
      <protection/>
    </xf>
    <xf numFmtId="0" fontId="2" fillId="0" borderId="30" xfId="23" applyBorder="1" applyAlignment="1">
      <alignment horizontal="left"/>
      <protection/>
    </xf>
    <xf numFmtId="49" fontId="15" fillId="2" borderId="29" xfId="23" applyNumberFormat="1" applyFont="1" applyFill="1" applyBorder="1" applyAlignment="1" applyProtection="1">
      <alignment horizontal="left" vertical="top" wrapText="1"/>
      <protection/>
    </xf>
    <xf numFmtId="0" fontId="2" fillId="0" borderId="33" xfId="23" applyBorder="1" applyAlignment="1">
      <alignment horizontal="left"/>
      <protection/>
    </xf>
    <xf numFmtId="0" fontId="18" fillId="0" borderId="30" xfId="23" applyFont="1" applyBorder="1" applyAlignment="1">
      <alignment horizontal="left" wrapText="1"/>
      <protection/>
    </xf>
    <xf numFmtId="0" fontId="2" fillId="0" borderId="30" xfId="23" applyBorder="1" applyAlignment="1">
      <alignment horizontal="left" wrapText="1"/>
      <protection/>
    </xf>
    <xf numFmtId="49" fontId="15" fillId="3" borderId="40" xfId="23" applyNumberFormat="1" applyFont="1" applyFill="1" applyBorder="1" applyAlignment="1" applyProtection="1">
      <alignment horizontal="left" vertical="top"/>
      <protection/>
    </xf>
    <xf numFmtId="49" fontId="16" fillId="3" borderId="41" xfId="23" applyNumberFormat="1" applyFont="1" applyFill="1" applyBorder="1" applyAlignment="1" applyProtection="1">
      <alignment horizontal="left" vertical="top"/>
      <protection/>
    </xf>
    <xf numFmtId="49" fontId="15" fillId="3" borderId="41" xfId="23" applyNumberFormat="1" applyFont="1" applyFill="1" applyBorder="1" applyAlignment="1" applyProtection="1">
      <alignment horizontal="left" vertical="top"/>
      <protection/>
    </xf>
    <xf numFmtId="4" fontId="20" fillId="3" borderId="42" xfId="23" applyNumberFormat="1" applyFont="1" applyFill="1" applyBorder="1" applyAlignment="1" applyProtection="1">
      <alignment horizontal="right" vertical="top"/>
      <protection/>
    </xf>
    <xf numFmtId="4" fontId="21" fillId="3" borderId="42" xfId="23" applyNumberFormat="1" applyFont="1" applyFill="1" applyBorder="1" applyAlignment="1" applyProtection="1">
      <alignment horizontal="right" vertical="top"/>
      <protection/>
    </xf>
    <xf numFmtId="0" fontId="2" fillId="0" borderId="30" xfId="23" applyBorder="1" applyAlignment="1">
      <alignment horizontal="left" wrapText="1"/>
      <protection/>
    </xf>
    <xf numFmtId="49" fontId="15" fillId="2" borderId="29" xfId="23" applyNumberFormat="1" applyFont="1" applyFill="1" applyBorder="1" applyAlignment="1" applyProtection="1">
      <alignment horizontal="left" vertical="top"/>
      <protection/>
    </xf>
    <xf numFmtId="49" fontId="15" fillId="2" borderId="48" xfId="23" applyNumberFormat="1" applyFont="1" applyFill="1" applyBorder="1" applyAlignment="1" applyProtection="1">
      <alignment horizontal="center" vertical="top" wrapText="1"/>
      <protection/>
    </xf>
    <xf numFmtId="49" fontId="15" fillId="2" borderId="49" xfId="23" applyNumberFormat="1" applyFont="1" applyFill="1" applyBorder="1" applyAlignment="1" applyProtection="1">
      <alignment horizontal="center"/>
      <protection/>
    </xf>
    <xf numFmtId="49" fontId="15" fillId="2" borderId="50" xfId="23" applyNumberFormat="1" applyFont="1" applyFill="1" applyBorder="1" applyAlignment="1" applyProtection="1">
      <alignment horizontal="center"/>
      <protection/>
    </xf>
    <xf numFmtId="2" fontId="15" fillId="2" borderId="30" xfId="23" applyNumberFormat="1" applyFont="1" applyFill="1" applyBorder="1" applyAlignment="1" applyProtection="1">
      <alignment horizontal="center"/>
      <protection/>
    </xf>
    <xf numFmtId="2" fontId="15" fillId="2" borderId="51" xfId="23" applyNumberFormat="1" applyFont="1" applyFill="1" applyBorder="1" applyAlignment="1" applyProtection="1">
      <alignment horizontal="center"/>
      <protection/>
    </xf>
    <xf numFmtId="49" fontId="15" fillId="2" borderId="2" xfId="23" applyNumberFormat="1" applyFont="1" applyFill="1" applyBorder="1" applyAlignment="1" applyProtection="1">
      <alignment horizontal="center" wrapText="1"/>
      <protection/>
    </xf>
    <xf numFmtId="49" fontId="15" fillId="2" borderId="47" xfId="23" applyNumberFormat="1" applyFont="1" applyFill="1" applyBorder="1" applyAlignment="1" applyProtection="1">
      <alignment horizontal="center" wrapText="1"/>
      <protection/>
    </xf>
    <xf numFmtId="49" fontId="15" fillId="2" borderId="49" xfId="23" applyNumberFormat="1" applyFont="1" applyFill="1" applyBorder="1" applyAlignment="1" applyProtection="1">
      <alignment horizontal="center" wrapText="1"/>
      <protection/>
    </xf>
    <xf numFmtId="2" fontId="2" fillId="0" borderId="0" xfId="23" applyNumberFormat="1">
      <alignment/>
      <protection/>
    </xf>
  </cellXfs>
  <cellStyles count="12">
    <cellStyle name="Normal" xfId="0"/>
    <cellStyle name="Currency [0]" xfId="15"/>
    <cellStyle name="Comma" xfId="16"/>
    <cellStyle name="Comma [0]" xfId="17"/>
    <cellStyle name="Currency" xfId="18"/>
    <cellStyle name="normální_Rozpočet elektroinstalace oceněný" xfId="19"/>
    <cellStyle name="normální_Rozváděč-R-GAR" xfId="20"/>
    <cellStyle name="normální_Rozváděč-R-SLP" xfId="21"/>
    <cellStyle name="normální_Rozváděč-R-SLP2-parkoviště" xfId="22"/>
    <cellStyle name="normální_Rozváděč-RVO PE138-SMART" xfId="23"/>
    <cellStyle name="normální_Rozváděč-RVO-SMAR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29" sqref="F29"/>
    </sheetView>
  </sheetViews>
  <sheetFormatPr defaultColWidth="9.00390625" defaultRowHeight="12.75"/>
  <cols>
    <col min="1" max="1" width="8.75390625" style="0" customWidth="1"/>
    <col min="2" max="2" width="10.125" style="0" bestFit="1" customWidth="1"/>
  </cols>
  <sheetData>
    <row r="1" ht="12.75">
      <c r="A1" t="s">
        <v>1005</v>
      </c>
    </row>
    <row r="3" ht="15.75">
      <c r="B3" s="23" t="s">
        <v>1006</v>
      </c>
    </row>
    <row r="4" ht="15.75">
      <c r="B4" s="23" t="s">
        <v>1007</v>
      </c>
    </row>
    <row r="5" ht="15.75">
      <c r="B5" s="23" t="s">
        <v>1008</v>
      </c>
    </row>
    <row r="6" ht="15.75">
      <c r="B6" s="23" t="s">
        <v>1009</v>
      </c>
    </row>
    <row r="7" ht="15.75">
      <c r="B7" s="23"/>
    </row>
    <row r="10" ht="23.25">
      <c r="B10" s="38" t="s">
        <v>650</v>
      </c>
    </row>
    <row r="11" spans="1:2" ht="20.25">
      <c r="A11" s="13"/>
      <c r="B11" s="13"/>
    </row>
    <row r="12" ht="34.5" customHeight="1"/>
    <row r="13" spans="1:5" ht="18">
      <c r="A13" t="s">
        <v>1010</v>
      </c>
      <c r="B13" s="11" t="s">
        <v>820</v>
      </c>
      <c r="C13" s="12"/>
      <c r="D13" s="12"/>
      <c r="E13" s="12"/>
    </row>
    <row r="14" spans="2:5" ht="18">
      <c r="B14" s="11" t="s">
        <v>824</v>
      </c>
      <c r="C14" s="12"/>
      <c r="D14" s="12"/>
      <c r="E14" s="12"/>
    </row>
    <row r="15" ht="18">
      <c r="B15" s="12" t="s">
        <v>821</v>
      </c>
    </row>
    <row r="16" ht="18">
      <c r="B16" s="11" t="s">
        <v>822</v>
      </c>
    </row>
    <row r="17" ht="18">
      <c r="B17" s="12" t="s">
        <v>823</v>
      </c>
    </row>
    <row r="18" ht="18">
      <c r="B18" s="11"/>
    </row>
    <row r="21" ht="12.75">
      <c r="A21" t="s">
        <v>1011</v>
      </c>
    </row>
    <row r="23" ht="12.75">
      <c r="B23" s="6" t="s">
        <v>1012</v>
      </c>
    </row>
    <row r="24" ht="12.75">
      <c r="B24" s="6" t="s">
        <v>1013</v>
      </c>
    </row>
    <row r="25" ht="12.75">
      <c r="B25" s="6" t="s">
        <v>1014</v>
      </c>
    </row>
    <row r="26" ht="12.75">
      <c r="B26" s="6" t="s">
        <v>1015</v>
      </c>
    </row>
    <row r="27" ht="12.75">
      <c r="B27" s="6"/>
    </row>
    <row r="29" spans="1:2" ht="12.75">
      <c r="A29" t="s">
        <v>1016</v>
      </c>
      <c r="B29" s="30">
        <v>44963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">
      <selection activeCell="D108" sqref="D108"/>
    </sheetView>
  </sheetViews>
  <sheetFormatPr defaultColWidth="9.00390625" defaultRowHeight="12.75"/>
  <cols>
    <col min="1" max="1" width="12.375" style="1" customWidth="1"/>
    <col min="2" max="2" width="103.875" style="0" customWidth="1"/>
    <col min="3" max="3" width="6.25390625" style="0" customWidth="1"/>
    <col min="4" max="4" width="9.25390625" style="0" bestFit="1" customWidth="1"/>
    <col min="5" max="5" width="10.875" style="0" customWidth="1"/>
    <col min="6" max="6" width="9.625" style="0" bestFit="1" customWidth="1"/>
    <col min="7" max="7" width="5.375" style="0" customWidth="1"/>
  </cols>
  <sheetData>
    <row r="1" ht="13.5" thickBot="1">
      <c r="B1" s="6" t="s">
        <v>823</v>
      </c>
    </row>
    <row r="2" spans="1:7" ht="14.25" thickBot="1" thickTop="1">
      <c r="A2" s="2" t="s">
        <v>1056</v>
      </c>
      <c r="B2" s="3" t="s">
        <v>1057</v>
      </c>
      <c r="C2" s="3" t="s">
        <v>1058</v>
      </c>
      <c r="D2" s="3" t="s">
        <v>1059</v>
      </c>
      <c r="E2" s="3" t="s">
        <v>1060</v>
      </c>
      <c r="F2" s="3" t="s">
        <v>1061</v>
      </c>
      <c r="G2" s="3" t="s">
        <v>1062</v>
      </c>
    </row>
    <row r="3" spans="1:7" ht="14.25" thickBot="1" thickTop="1">
      <c r="A3" s="2"/>
      <c r="B3" s="3" t="s">
        <v>1063</v>
      </c>
      <c r="C3" s="3"/>
      <c r="D3" s="4"/>
      <c r="E3" s="4"/>
      <c r="F3" s="4">
        <f>SUM(F4:F38)</f>
        <v>0</v>
      </c>
      <c r="G3" s="3"/>
    </row>
    <row r="4" spans="1:7" ht="13.5" thickTop="1">
      <c r="A4" s="5" t="s">
        <v>1064</v>
      </c>
      <c r="B4" s="6" t="s">
        <v>1065</v>
      </c>
      <c r="C4" s="6" t="s">
        <v>1066</v>
      </c>
      <c r="D4" s="7">
        <v>6</v>
      </c>
      <c r="E4" s="7"/>
      <c r="F4" s="7">
        <f aca="true" t="shared" si="0" ref="F4:F9">D4*E4</f>
        <v>0</v>
      </c>
      <c r="G4" s="6">
        <v>21</v>
      </c>
    </row>
    <row r="5" spans="1:7" ht="12.75">
      <c r="A5" s="5" t="s">
        <v>498</v>
      </c>
      <c r="B5" s="6" t="s">
        <v>499</v>
      </c>
      <c r="C5" s="6" t="s">
        <v>1071</v>
      </c>
      <c r="D5" s="7">
        <v>2</v>
      </c>
      <c r="E5" s="7"/>
      <c r="F5" s="7">
        <f t="shared" si="0"/>
        <v>0</v>
      </c>
      <c r="G5" s="6">
        <v>21</v>
      </c>
    </row>
    <row r="6" spans="1:7" ht="12.75">
      <c r="A6" s="5" t="s">
        <v>1069</v>
      </c>
      <c r="B6" s="6" t="s">
        <v>1070</v>
      </c>
      <c r="C6" s="6" t="s">
        <v>1071</v>
      </c>
      <c r="D6" s="7">
        <v>2</v>
      </c>
      <c r="E6" s="7"/>
      <c r="F6" s="7">
        <f t="shared" si="0"/>
        <v>0</v>
      </c>
      <c r="G6" s="6">
        <v>21</v>
      </c>
    </row>
    <row r="7" spans="1:7" ht="12.75">
      <c r="A7" s="5" t="s">
        <v>951</v>
      </c>
      <c r="B7" s="6" t="s">
        <v>952</v>
      </c>
      <c r="C7" s="6" t="s">
        <v>1071</v>
      </c>
      <c r="D7" s="7">
        <v>1</v>
      </c>
      <c r="E7" s="7"/>
      <c r="F7" s="7">
        <f t="shared" si="0"/>
        <v>0</v>
      </c>
      <c r="G7" s="6">
        <v>21</v>
      </c>
    </row>
    <row r="8" spans="1:7" ht="12.75">
      <c r="A8" s="5" t="s">
        <v>1072</v>
      </c>
      <c r="B8" s="6" t="s">
        <v>1073</v>
      </c>
      <c r="C8" s="6" t="s">
        <v>1071</v>
      </c>
      <c r="D8" s="7">
        <v>2</v>
      </c>
      <c r="E8" s="7"/>
      <c r="F8" s="7">
        <f t="shared" si="0"/>
        <v>0</v>
      </c>
      <c r="G8" s="6">
        <v>21</v>
      </c>
    </row>
    <row r="9" spans="1:7" ht="12.75">
      <c r="A9" s="5" t="s">
        <v>1074</v>
      </c>
      <c r="B9" s="6" t="s">
        <v>1075</v>
      </c>
      <c r="C9" s="6" t="s">
        <v>1076</v>
      </c>
      <c r="D9" s="7">
        <v>0.11</v>
      </c>
      <c r="E9" s="7"/>
      <c r="F9" s="7">
        <f t="shared" si="0"/>
        <v>0</v>
      </c>
      <c r="G9" s="6">
        <v>21</v>
      </c>
    </row>
    <row r="10" spans="1:7" ht="12.75">
      <c r="A10" s="5"/>
      <c r="B10" s="9" t="s">
        <v>978</v>
      </c>
      <c r="C10" s="6"/>
      <c r="D10" s="7"/>
      <c r="E10" s="7"/>
      <c r="F10" s="7"/>
      <c r="G10" s="6"/>
    </row>
    <row r="11" spans="1:7" ht="12.75">
      <c r="A11" s="5" t="s">
        <v>1077</v>
      </c>
      <c r="B11" s="6" t="s">
        <v>1078</v>
      </c>
      <c r="C11" s="6" t="s">
        <v>1076</v>
      </c>
      <c r="D11" s="7">
        <v>0.11</v>
      </c>
      <c r="E11" s="7"/>
      <c r="F11" s="7">
        <f>D11*E11</f>
        <v>0</v>
      </c>
      <c r="G11" s="6">
        <v>21</v>
      </c>
    </row>
    <row r="12" spans="1:7" ht="12.75">
      <c r="A12" s="5"/>
      <c r="B12" s="9" t="s">
        <v>978</v>
      </c>
      <c r="C12" s="6"/>
      <c r="D12" s="7"/>
      <c r="E12" s="7"/>
      <c r="F12" s="7"/>
      <c r="G12" s="6"/>
    </row>
    <row r="13" spans="1:7" ht="12.75">
      <c r="A13" s="5" t="s">
        <v>953</v>
      </c>
      <c r="B13" s="6" t="s">
        <v>954</v>
      </c>
      <c r="C13" s="6" t="s">
        <v>1071</v>
      </c>
      <c r="D13" s="7">
        <v>8</v>
      </c>
      <c r="E13" s="7"/>
      <c r="F13" s="7">
        <f>D13*E13</f>
        <v>0</v>
      </c>
      <c r="G13" s="6">
        <v>21</v>
      </c>
    </row>
    <row r="14" spans="1:7" ht="12.75">
      <c r="A14" s="5" t="s">
        <v>1084</v>
      </c>
      <c r="B14" s="6" t="s">
        <v>1085</v>
      </c>
      <c r="C14" s="6" t="s">
        <v>1071</v>
      </c>
      <c r="D14" s="7">
        <v>2</v>
      </c>
      <c r="E14" s="7"/>
      <c r="F14" s="7">
        <f>D14*E14</f>
        <v>0</v>
      </c>
      <c r="G14" s="6">
        <v>21</v>
      </c>
    </row>
    <row r="15" spans="1:7" ht="12.75">
      <c r="A15" s="5"/>
      <c r="B15" s="9" t="s">
        <v>814</v>
      </c>
      <c r="C15" s="6"/>
      <c r="D15" s="7"/>
      <c r="E15" s="7"/>
      <c r="F15" s="7"/>
      <c r="G15" s="6"/>
    </row>
    <row r="16" spans="1:7" ht="12.75">
      <c r="A16" s="5" t="s">
        <v>955</v>
      </c>
      <c r="B16" s="6" t="s">
        <v>956</v>
      </c>
      <c r="C16" s="6" t="s">
        <v>1071</v>
      </c>
      <c r="D16" s="7">
        <v>1</v>
      </c>
      <c r="E16" s="7"/>
      <c r="F16" s="7">
        <f aca="true" t="shared" si="1" ref="F16:F22">D16*E16</f>
        <v>0</v>
      </c>
      <c r="G16" s="6">
        <v>21</v>
      </c>
    </row>
    <row r="17" spans="1:7" ht="12.75">
      <c r="A17" s="5" t="s">
        <v>957</v>
      </c>
      <c r="B17" s="6" t="s">
        <v>958</v>
      </c>
      <c r="C17" s="6" t="s">
        <v>1071</v>
      </c>
      <c r="D17" s="7">
        <v>1</v>
      </c>
      <c r="E17" s="7"/>
      <c r="F17" s="7">
        <f t="shared" si="1"/>
        <v>0</v>
      </c>
      <c r="G17" s="6">
        <v>21</v>
      </c>
    </row>
    <row r="18" spans="1:7" ht="12.75">
      <c r="A18" s="5" t="s">
        <v>959</v>
      </c>
      <c r="B18" s="6" t="s">
        <v>960</v>
      </c>
      <c r="C18" s="6" t="s">
        <v>1071</v>
      </c>
      <c r="D18" s="7">
        <v>1</v>
      </c>
      <c r="E18" s="7"/>
      <c r="F18" s="7">
        <f t="shared" si="1"/>
        <v>0</v>
      </c>
      <c r="G18" s="6">
        <v>21</v>
      </c>
    </row>
    <row r="19" spans="1:7" ht="12.75">
      <c r="A19" s="5" t="s">
        <v>961</v>
      </c>
      <c r="B19" s="6" t="s">
        <v>962</v>
      </c>
      <c r="C19" s="6" t="s">
        <v>1071</v>
      </c>
      <c r="D19" s="7">
        <v>1</v>
      </c>
      <c r="E19" s="7"/>
      <c r="F19" s="7">
        <f t="shared" si="1"/>
        <v>0</v>
      </c>
      <c r="G19" s="6">
        <v>21</v>
      </c>
    </row>
    <row r="20" spans="1:7" ht="12.75">
      <c r="A20" s="5" t="s">
        <v>1108</v>
      </c>
      <c r="B20" s="6" t="s">
        <v>1109</v>
      </c>
      <c r="C20" s="6" t="s">
        <v>1066</v>
      </c>
      <c r="D20" s="7">
        <v>0.6</v>
      </c>
      <c r="E20" s="7"/>
      <c r="F20" s="7">
        <f t="shared" si="1"/>
        <v>0</v>
      </c>
      <c r="G20" s="6">
        <v>21</v>
      </c>
    </row>
    <row r="21" spans="1:7" ht="12.75">
      <c r="A21" s="5" t="s">
        <v>1112</v>
      </c>
      <c r="B21" s="6" t="s">
        <v>1113</v>
      </c>
      <c r="C21" s="6" t="s">
        <v>1066</v>
      </c>
      <c r="D21" s="7">
        <v>1.9</v>
      </c>
      <c r="E21" s="7"/>
      <c r="F21" s="7">
        <f t="shared" si="1"/>
        <v>0</v>
      </c>
      <c r="G21" s="6">
        <v>21</v>
      </c>
    </row>
    <row r="22" spans="1:7" ht="12.75">
      <c r="A22" s="5" t="s">
        <v>1114</v>
      </c>
      <c r="B22" s="6" t="s">
        <v>1115</v>
      </c>
      <c r="C22" s="6" t="s">
        <v>1071</v>
      </c>
      <c r="D22" s="7">
        <v>3</v>
      </c>
      <c r="E22" s="7"/>
      <c r="F22" s="7">
        <f t="shared" si="1"/>
        <v>0</v>
      </c>
      <c r="G22" s="6">
        <v>21</v>
      </c>
    </row>
    <row r="23" spans="1:7" ht="12.75">
      <c r="A23" s="5"/>
      <c r="B23" s="9" t="s">
        <v>433</v>
      </c>
      <c r="C23" s="6"/>
      <c r="D23" s="7"/>
      <c r="E23" s="7"/>
      <c r="F23" s="7"/>
      <c r="G23" s="6"/>
    </row>
    <row r="24" spans="1:7" ht="12.75">
      <c r="A24" s="5" t="s">
        <v>1120</v>
      </c>
      <c r="B24" s="6" t="s">
        <v>1121</v>
      </c>
      <c r="C24" s="6" t="s">
        <v>1071</v>
      </c>
      <c r="D24" s="7">
        <v>1</v>
      </c>
      <c r="E24" s="7"/>
      <c r="F24" s="7">
        <f aca="true" t="shared" si="2" ref="F24:F33">D24*E24</f>
        <v>0</v>
      </c>
      <c r="G24" s="6">
        <v>21</v>
      </c>
    </row>
    <row r="25" spans="1:7" ht="12.75">
      <c r="A25" s="5" t="s">
        <v>963</v>
      </c>
      <c r="B25" s="6" t="s">
        <v>964</v>
      </c>
      <c r="C25" s="6" t="s">
        <v>1071</v>
      </c>
      <c r="D25" s="7">
        <v>1</v>
      </c>
      <c r="E25" s="7"/>
      <c r="F25" s="7">
        <f t="shared" si="2"/>
        <v>0</v>
      </c>
      <c r="G25" s="6">
        <v>21</v>
      </c>
    </row>
    <row r="26" spans="1:7" ht="12.75">
      <c r="A26" s="5" t="s">
        <v>1124</v>
      </c>
      <c r="B26" s="6" t="s">
        <v>1125</v>
      </c>
      <c r="C26" s="6" t="s">
        <v>1071</v>
      </c>
      <c r="D26" s="7">
        <v>1</v>
      </c>
      <c r="E26" s="7"/>
      <c r="F26" s="7">
        <f t="shared" si="2"/>
        <v>0</v>
      </c>
      <c r="G26" s="6">
        <v>21</v>
      </c>
    </row>
    <row r="27" spans="1:7" ht="12.75">
      <c r="A27" s="5" t="s">
        <v>1126</v>
      </c>
      <c r="B27" s="6" t="s">
        <v>1127</v>
      </c>
      <c r="C27" s="6" t="s">
        <v>1071</v>
      </c>
      <c r="D27" s="7">
        <v>1</v>
      </c>
      <c r="E27" s="7"/>
      <c r="F27" s="7">
        <f t="shared" si="2"/>
        <v>0</v>
      </c>
      <c r="G27" s="6">
        <v>21</v>
      </c>
    </row>
    <row r="28" spans="1:7" ht="12.75">
      <c r="A28" s="5" t="s">
        <v>1128</v>
      </c>
      <c r="B28" s="6" t="s">
        <v>1129</v>
      </c>
      <c r="C28" s="6" t="s">
        <v>1071</v>
      </c>
      <c r="D28" s="7">
        <v>1</v>
      </c>
      <c r="E28" s="7"/>
      <c r="F28" s="7">
        <f t="shared" si="2"/>
        <v>0</v>
      </c>
      <c r="G28" s="6">
        <v>21</v>
      </c>
    </row>
    <row r="29" spans="1:7" ht="12.75">
      <c r="A29" s="5" t="s">
        <v>965</v>
      </c>
      <c r="B29" s="6" t="s">
        <v>966</v>
      </c>
      <c r="C29" s="6" t="s">
        <v>1066</v>
      </c>
      <c r="D29" s="7">
        <v>6</v>
      </c>
      <c r="E29" s="7"/>
      <c r="F29" s="7">
        <f t="shared" si="2"/>
        <v>0</v>
      </c>
      <c r="G29" s="6">
        <v>21</v>
      </c>
    </row>
    <row r="30" spans="1:7" ht="12.75">
      <c r="A30" s="5" t="s">
        <v>967</v>
      </c>
      <c r="B30" s="6" t="s">
        <v>968</v>
      </c>
      <c r="C30" s="6" t="s">
        <v>1066</v>
      </c>
      <c r="D30" s="7">
        <v>6</v>
      </c>
      <c r="E30" s="7"/>
      <c r="F30" s="7">
        <f t="shared" si="2"/>
        <v>0</v>
      </c>
      <c r="G30" s="6">
        <v>21</v>
      </c>
    </row>
    <row r="31" spans="1:7" ht="12.75">
      <c r="A31" s="5" t="s">
        <v>1136</v>
      </c>
      <c r="B31" s="6" t="s">
        <v>1137</v>
      </c>
      <c r="C31" s="6" t="s">
        <v>1071</v>
      </c>
      <c r="D31" s="7">
        <v>2</v>
      </c>
      <c r="E31" s="7"/>
      <c r="F31" s="7">
        <f t="shared" si="2"/>
        <v>0</v>
      </c>
      <c r="G31" s="6">
        <v>21</v>
      </c>
    </row>
    <row r="32" spans="1:7" ht="12.75">
      <c r="A32" s="5" t="s">
        <v>1140</v>
      </c>
      <c r="B32" s="6" t="s">
        <v>0</v>
      </c>
      <c r="C32" s="6" t="s">
        <v>1066</v>
      </c>
      <c r="D32" s="7">
        <v>6</v>
      </c>
      <c r="E32" s="7"/>
      <c r="F32" s="7">
        <f t="shared" si="2"/>
        <v>0</v>
      </c>
      <c r="G32" s="6">
        <v>21</v>
      </c>
    </row>
    <row r="33" spans="1:7" ht="12.75">
      <c r="A33" s="5" t="s">
        <v>1</v>
      </c>
      <c r="B33" s="6" t="s">
        <v>2</v>
      </c>
      <c r="C33" s="6" t="s">
        <v>1076</v>
      </c>
      <c r="D33" s="7">
        <v>0.04</v>
      </c>
      <c r="E33" s="7"/>
      <c r="F33" s="7">
        <f t="shared" si="2"/>
        <v>0</v>
      </c>
      <c r="G33" s="6">
        <v>21</v>
      </c>
    </row>
    <row r="34" spans="1:7" ht="12.75">
      <c r="A34" s="5"/>
      <c r="B34" s="9" t="s">
        <v>979</v>
      </c>
      <c r="C34" s="6"/>
      <c r="D34" s="7"/>
      <c r="E34" s="7"/>
      <c r="F34" s="7"/>
      <c r="G34" s="6"/>
    </row>
    <row r="35" spans="1:7" ht="12.75">
      <c r="A35" s="5" t="s">
        <v>3</v>
      </c>
      <c r="B35" s="6" t="s">
        <v>4</v>
      </c>
      <c r="C35" s="6" t="s">
        <v>1071</v>
      </c>
      <c r="D35" s="7">
        <v>13</v>
      </c>
      <c r="E35" s="7"/>
      <c r="F35" s="7">
        <f>D35*E35</f>
        <v>0</v>
      </c>
      <c r="G35" s="6">
        <v>21</v>
      </c>
    </row>
    <row r="36" spans="1:7" ht="12.75">
      <c r="A36" s="5" t="s">
        <v>26</v>
      </c>
      <c r="B36" s="6" t="s">
        <v>27</v>
      </c>
      <c r="C36" s="6" t="s">
        <v>23</v>
      </c>
      <c r="D36" s="7">
        <v>8</v>
      </c>
      <c r="E36" s="7"/>
      <c r="F36" s="7">
        <f>D36*E36</f>
        <v>0</v>
      </c>
      <c r="G36" s="6">
        <v>21</v>
      </c>
    </row>
    <row r="37" spans="1:7" ht="12.75">
      <c r="A37" s="5" t="s">
        <v>30</v>
      </c>
      <c r="B37" s="6" t="s">
        <v>969</v>
      </c>
      <c r="C37" s="6" t="s">
        <v>1071</v>
      </c>
      <c r="D37" s="7">
        <v>1</v>
      </c>
      <c r="E37" s="7"/>
      <c r="F37" s="7">
        <f>D37*E37</f>
        <v>0</v>
      </c>
      <c r="G37" s="6">
        <v>21</v>
      </c>
    </row>
    <row r="38" spans="1:7" ht="13.5" thickBot="1">
      <c r="A38" s="5" t="s">
        <v>32</v>
      </c>
      <c r="B38" s="6" t="s">
        <v>33</v>
      </c>
      <c r="C38" s="6" t="s">
        <v>34</v>
      </c>
      <c r="D38" s="7">
        <v>1</v>
      </c>
      <c r="E38" s="7">
        <f>SUM(F4:F37)/100</f>
        <v>0</v>
      </c>
      <c r="F38" s="7">
        <f>D38*E38</f>
        <v>0</v>
      </c>
      <c r="G38" s="6">
        <v>21</v>
      </c>
    </row>
    <row r="39" spans="1:7" ht="14.25" thickBot="1" thickTop="1">
      <c r="A39" s="2"/>
      <c r="B39" s="3" t="s">
        <v>35</v>
      </c>
      <c r="C39" s="3"/>
      <c r="D39" s="4"/>
      <c r="E39" s="4"/>
      <c r="F39" s="4">
        <f>SUM(F40:F61)</f>
        <v>0</v>
      </c>
      <c r="G39" s="3"/>
    </row>
    <row r="40" spans="1:7" ht="13.5" thickTop="1">
      <c r="A40" s="8">
        <v>15615235</v>
      </c>
      <c r="B40" s="6" t="s">
        <v>36</v>
      </c>
      <c r="C40" s="6" t="s">
        <v>37</v>
      </c>
      <c r="D40" s="7">
        <v>1.55</v>
      </c>
      <c r="E40" s="7"/>
      <c r="F40" s="7">
        <f>D40*E40</f>
        <v>0</v>
      </c>
      <c r="G40" s="6">
        <v>21</v>
      </c>
    </row>
    <row r="41" spans="1:7" ht="12.75">
      <c r="A41" s="8"/>
      <c r="B41" s="9" t="s">
        <v>980</v>
      </c>
      <c r="C41" s="6"/>
      <c r="D41" s="7"/>
      <c r="E41" s="7"/>
      <c r="F41" s="7"/>
      <c r="G41" s="6"/>
    </row>
    <row r="42" spans="1:7" ht="12.75">
      <c r="A42" s="8">
        <v>24621580</v>
      </c>
      <c r="B42" s="6" t="s">
        <v>38</v>
      </c>
      <c r="C42" s="6" t="s">
        <v>39</v>
      </c>
      <c r="D42" s="7">
        <v>1</v>
      </c>
      <c r="E42" s="7"/>
      <c r="F42" s="7">
        <f aca="true" t="shared" si="3" ref="F42:F61">D42*E42</f>
        <v>0</v>
      </c>
      <c r="G42" s="6">
        <v>21</v>
      </c>
    </row>
    <row r="43" spans="1:7" ht="12.75">
      <c r="A43" s="8">
        <v>24621724</v>
      </c>
      <c r="B43" s="6" t="s">
        <v>40</v>
      </c>
      <c r="C43" s="6" t="s">
        <v>39</v>
      </c>
      <c r="D43" s="7">
        <v>1</v>
      </c>
      <c r="E43" s="7"/>
      <c r="F43" s="7">
        <f t="shared" si="3"/>
        <v>0</v>
      </c>
      <c r="G43" s="6">
        <v>21</v>
      </c>
    </row>
    <row r="44" spans="1:7" ht="12.75">
      <c r="A44" s="8">
        <v>24642030</v>
      </c>
      <c r="B44" s="6" t="s">
        <v>41</v>
      </c>
      <c r="C44" s="6" t="s">
        <v>39</v>
      </c>
      <c r="D44" s="7">
        <v>1</v>
      </c>
      <c r="E44" s="7"/>
      <c r="F44" s="7">
        <f t="shared" si="3"/>
        <v>0</v>
      </c>
      <c r="G44" s="6">
        <v>21</v>
      </c>
    </row>
    <row r="45" spans="1:7" ht="12.75">
      <c r="A45" s="8">
        <v>34111610</v>
      </c>
      <c r="B45" s="6" t="s">
        <v>970</v>
      </c>
      <c r="C45" s="6" t="s">
        <v>1066</v>
      </c>
      <c r="D45" s="7">
        <v>6</v>
      </c>
      <c r="E45" s="7"/>
      <c r="F45" s="7">
        <f t="shared" si="3"/>
        <v>0</v>
      </c>
      <c r="G45" s="6">
        <v>21</v>
      </c>
    </row>
    <row r="46" spans="1:7" ht="12.75">
      <c r="A46" s="8">
        <v>34142160</v>
      </c>
      <c r="B46" s="6" t="s">
        <v>971</v>
      </c>
      <c r="C46" s="6" t="s">
        <v>1066</v>
      </c>
      <c r="D46" s="7">
        <v>6</v>
      </c>
      <c r="E46" s="7"/>
      <c r="F46" s="7">
        <f t="shared" si="3"/>
        <v>0</v>
      </c>
      <c r="G46" s="6">
        <v>21</v>
      </c>
    </row>
    <row r="47" spans="1:7" ht="13.5" thickBot="1">
      <c r="A47" s="8">
        <v>34561345</v>
      </c>
      <c r="B47" s="6" t="s">
        <v>972</v>
      </c>
      <c r="C47" s="6" t="s">
        <v>1071</v>
      </c>
      <c r="D47" s="7">
        <v>1</v>
      </c>
      <c r="E47" s="7"/>
      <c r="F47" s="7">
        <f t="shared" si="3"/>
        <v>0</v>
      </c>
      <c r="G47" s="6">
        <v>21</v>
      </c>
    </row>
    <row r="48" spans="1:7" ht="14.25" thickBot="1" thickTop="1">
      <c r="A48" s="2" t="s">
        <v>1056</v>
      </c>
      <c r="B48" s="3" t="s">
        <v>1057</v>
      </c>
      <c r="C48" s="3" t="s">
        <v>1058</v>
      </c>
      <c r="D48" s="3" t="s">
        <v>1059</v>
      </c>
      <c r="E48" s="3" t="s">
        <v>1060</v>
      </c>
      <c r="F48" s="3" t="s">
        <v>1061</v>
      </c>
      <c r="G48" s="3" t="s">
        <v>1062</v>
      </c>
    </row>
    <row r="49" spans="1:7" ht="13.5" thickTop="1">
      <c r="A49" s="8">
        <v>34572271</v>
      </c>
      <c r="B49" s="6" t="s">
        <v>973</v>
      </c>
      <c r="C49" s="6" t="s">
        <v>1066</v>
      </c>
      <c r="D49" s="7">
        <v>0.5</v>
      </c>
      <c r="E49" s="7"/>
      <c r="F49" s="7">
        <f t="shared" si="3"/>
        <v>0</v>
      </c>
      <c r="G49" s="6">
        <v>21</v>
      </c>
    </row>
    <row r="50" spans="1:7" ht="12.75">
      <c r="A50" s="8">
        <v>35441996</v>
      </c>
      <c r="B50" s="6" t="s">
        <v>51</v>
      </c>
      <c r="C50" s="6" t="s">
        <v>1071</v>
      </c>
      <c r="D50" s="7">
        <v>2</v>
      </c>
      <c r="E50" s="7"/>
      <c r="F50" s="7">
        <f t="shared" si="3"/>
        <v>0</v>
      </c>
      <c r="G50" s="6">
        <v>21</v>
      </c>
    </row>
    <row r="51" spans="1:7" ht="12.75">
      <c r="A51" s="8">
        <v>35822407</v>
      </c>
      <c r="B51" s="6" t="s">
        <v>974</v>
      </c>
      <c r="C51" s="6" t="s">
        <v>1071</v>
      </c>
      <c r="D51" s="7">
        <v>1</v>
      </c>
      <c r="E51" s="7"/>
      <c r="F51" s="7">
        <f t="shared" si="3"/>
        <v>0</v>
      </c>
      <c r="G51" s="6">
        <v>21</v>
      </c>
    </row>
    <row r="52" spans="1:7" ht="12.75">
      <c r="A52" s="8">
        <v>58761523</v>
      </c>
      <c r="B52" s="6" t="s">
        <v>902</v>
      </c>
      <c r="C52" s="6" t="s">
        <v>1071</v>
      </c>
      <c r="D52" s="7">
        <v>3</v>
      </c>
      <c r="E52" s="7"/>
      <c r="F52" s="7">
        <f t="shared" si="3"/>
        <v>0</v>
      </c>
      <c r="G52" s="6">
        <v>21</v>
      </c>
    </row>
    <row r="53" spans="1:7" ht="12.75">
      <c r="A53" s="8">
        <v>73534530</v>
      </c>
      <c r="B53" s="6" t="s">
        <v>683</v>
      </c>
      <c r="C53" s="6" t="s">
        <v>1071</v>
      </c>
      <c r="D53" s="7">
        <v>2</v>
      </c>
      <c r="E53" s="7"/>
      <c r="F53" s="7">
        <f t="shared" si="3"/>
        <v>0</v>
      </c>
      <c r="G53" s="6">
        <v>21</v>
      </c>
    </row>
    <row r="54" spans="1:7" ht="12.75">
      <c r="A54" s="5" t="s">
        <v>56</v>
      </c>
      <c r="B54" s="6" t="s">
        <v>57</v>
      </c>
      <c r="C54" s="6" t="s">
        <v>1071</v>
      </c>
      <c r="D54" s="7">
        <v>1</v>
      </c>
      <c r="E54" s="7"/>
      <c r="F54" s="7">
        <f t="shared" si="3"/>
        <v>0</v>
      </c>
      <c r="G54" s="6">
        <v>21</v>
      </c>
    </row>
    <row r="55" spans="1:7" ht="12.75">
      <c r="A55" s="5" t="s">
        <v>58</v>
      </c>
      <c r="B55" s="6" t="s">
        <v>59</v>
      </c>
      <c r="C55" s="6" t="s">
        <v>1071</v>
      </c>
      <c r="D55" s="7">
        <v>2</v>
      </c>
      <c r="E55" s="7"/>
      <c r="F55" s="7">
        <f t="shared" si="3"/>
        <v>0</v>
      </c>
      <c r="G55" s="6">
        <v>21</v>
      </c>
    </row>
    <row r="56" spans="1:7" ht="12.75">
      <c r="A56" s="5" t="s">
        <v>60</v>
      </c>
      <c r="B56" s="6" t="s">
        <v>61</v>
      </c>
      <c r="C56" s="6" t="s">
        <v>1066</v>
      </c>
      <c r="D56" s="7">
        <v>6</v>
      </c>
      <c r="E56" s="7"/>
      <c r="F56" s="7">
        <f t="shared" si="3"/>
        <v>0</v>
      </c>
      <c r="G56" s="6">
        <v>21</v>
      </c>
    </row>
    <row r="57" spans="1:7" ht="12.75">
      <c r="A57" s="5" t="s">
        <v>98</v>
      </c>
      <c r="B57" s="6" t="s">
        <v>99</v>
      </c>
      <c r="C57" s="6" t="s">
        <v>1071</v>
      </c>
      <c r="D57" s="7">
        <v>2</v>
      </c>
      <c r="E57" s="7"/>
      <c r="F57" s="7">
        <f t="shared" si="3"/>
        <v>0</v>
      </c>
      <c r="G57" s="6">
        <v>21</v>
      </c>
    </row>
    <row r="58" spans="1:7" ht="12.75">
      <c r="A58" s="5" t="s">
        <v>104</v>
      </c>
      <c r="B58" s="6" t="s">
        <v>105</v>
      </c>
      <c r="C58" s="6" t="s">
        <v>34</v>
      </c>
      <c r="D58" s="7">
        <v>3</v>
      </c>
      <c r="E58" s="7">
        <f>SUM(F40:F57)/100</f>
        <v>0</v>
      </c>
      <c r="F58" s="7">
        <f t="shared" si="3"/>
        <v>0</v>
      </c>
      <c r="G58" s="6">
        <v>21</v>
      </c>
    </row>
    <row r="59" spans="1:7" ht="12.75">
      <c r="A59" s="5" t="s">
        <v>106</v>
      </c>
      <c r="B59" s="6" t="s">
        <v>107</v>
      </c>
      <c r="C59" s="6" t="s">
        <v>34</v>
      </c>
      <c r="D59" s="7">
        <v>5</v>
      </c>
      <c r="E59" s="7">
        <f>SUM(F40:F57)/100</f>
        <v>0</v>
      </c>
      <c r="F59" s="7">
        <f t="shared" si="3"/>
        <v>0</v>
      </c>
      <c r="G59" s="6">
        <v>21</v>
      </c>
    </row>
    <row r="60" spans="1:7" ht="12.75">
      <c r="A60" s="5" t="s">
        <v>108</v>
      </c>
      <c r="B60" s="6" t="s">
        <v>109</v>
      </c>
      <c r="C60" s="6" t="s">
        <v>34</v>
      </c>
      <c r="D60" s="7">
        <v>3.6</v>
      </c>
      <c r="E60" s="7">
        <f>SUM(F40:F57)/100</f>
        <v>0</v>
      </c>
      <c r="F60" s="7">
        <f t="shared" si="3"/>
        <v>0</v>
      </c>
      <c r="G60" s="6">
        <v>21</v>
      </c>
    </row>
    <row r="61" spans="1:7" ht="13.5" thickBot="1">
      <c r="A61" s="5" t="s">
        <v>110</v>
      </c>
      <c r="B61" s="6" t="s">
        <v>111</v>
      </c>
      <c r="C61" s="6" t="s">
        <v>34</v>
      </c>
      <c r="D61" s="7">
        <v>1</v>
      </c>
      <c r="E61" s="7">
        <f>SUM(F40:F57)/100</f>
        <v>0</v>
      </c>
      <c r="F61" s="7">
        <f t="shared" si="3"/>
        <v>0</v>
      </c>
      <c r="G61" s="6">
        <v>21</v>
      </c>
    </row>
    <row r="62" spans="1:7" ht="14.25" thickBot="1" thickTop="1">
      <c r="A62" s="2"/>
      <c r="B62" s="3" t="s">
        <v>112</v>
      </c>
      <c r="C62" s="3"/>
      <c r="D62" s="4"/>
      <c r="E62" s="4"/>
      <c r="F62" s="4">
        <f>SUM(F63:F65)</f>
        <v>0</v>
      </c>
      <c r="G62" s="3"/>
    </row>
    <row r="63" spans="1:7" ht="13.5" thickTop="1">
      <c r="A63" s="5" t="s">
        <v>975</v>
      </c>
      <c r="B63" s="6" t="s">
        <v>976</v>
      </c>
      <c r="C63" s="6" t="s">
        <v>1071</v>
      </c>
      <c r="D63" s="7">
        <v>1</v>
      </c>
      <c r="E63" s="7">
        <f>RVO!J58</f>
        <v>0</v>
      </c>
      <c r="F63" s="7">
        <f>D63*E63</f>
        <v>0</v>
      </c>
      <c r="G63" s="6">
        <v>21</v>
      </c>
    </row>
    <row r="64" spans="1:7" ht="12.75">
      <c r="A64" s="5" t="s">
        <v>108</v>
      </c>
      <c r="B64" s="6" t="s">
        <v>109</v>
      </c>
      <c r="C64" s="6" t="s">
        <v>34</v>
      </c>
      <c r="D64" s="7">
        <v>3.6</v>
      </c>
      <c r="E64" s="7">
        <f>F63/100</f>
        <v>0</v>
      </c>
      <c r="F64" s="7">
        <f>D64*E64</f>
        <v>0</v>
      </c>
      <c r="G64" s="6">
        <v>21</v>
      </c>
    </row>
    <row r="65" spans="1:7" ht="13.5" thickBot="1">
      <c r="A65" s="5" t="s">
        <v>110</v>
      </c>
      <c r="B65" s="6" t="s">
        <v>111</v>
      </c>
      <c r="C65" s="6" t="s">
        <v>34</v>
      </c>
      <c r="D65" s="7">
        <v>1</v>
      </c>
      <c r="E65" s="7">
        <f>F63/100</f>
        <v>0</v>
      </c>
      <c r="F65" s="7">
        <f>D65*E65</f>
        <v>0</v>
      </c>
      <c r="G65" s="6">
        <v>21</v>
      </c>
    </row>
    <row r="66" spans="1:7" ht="14.25" thickBot="1" thickTop="1">
      <c r="A66" s="2"/>
      <c r="B66" s="3" t="s">
        <v>115</v>
      </c>
      <c r="C66" s="3"/>
      <c r="D66" s="4"/>
      <c r="E66" s="4"/>
      <c r="F66" s="4">
        <f>SUM(F67:F102)</f>
        <v>0</v>
      </c>
      <c r="G66" s="3"/>
    </row>
    <row r="67" spans="1:7" ht="13.5" thickTop="1">
      <c r="A67" s="5" t="s">
        <v>126</v>
      </c>
      <c r="B67" s="6" t="s">
        <v>127</v>
      </c>
      <c r="C67" s="6" t="s">
        <v>128</v>
      </c>
      <c r="D67" s="7">
        <v>0.01</v>
      </c>
      <c r="E67" s="7"/>
      <c r="F67" s="7">
        <f>D67*E67</f>
        <v>0</v>
      </c>
      <c r="G67" s="6">
        <v>21</v>
      </c>
    </row>
    <row r="68" spans="1:7" ht="12.75">
      <c r="A68" s="5" t="s">
        <v>129</v>
      </c>
      <c r="B68" s="6" t="s">
        <v>130</v>
      </c>
      <c r="C68" s="6" t="s">
        <v>122</v>
      </c>
      <c r="D68" s="7">
        <v>0.76</v>
      </c>
      <c r="E68" s="7"/>
      <c r="F68" s="7">
        <f>D68*E68</f>
        <v>0</v>
      </c>
      <c r="G68" s="6">
        <v>21</v>
      </c>
    </row>
    <row r="69" spans="1:7" ht="12.75">
      <c r="A69" s="5"/>
      <c r="B69" s="9" t="s">
        <v>981</v>
      </c>
      <c r="C69" s="6"/>
      <c r="D69" s="7"/>
      <c r="E69" s="7"/>
      <c r="F69" s="7"/>
      <c r="G69" s="6"/>
    </row>
    <row r="70" spans="1:7" ht="12.75">
      <c r="A70" s="5" t="s">
        <v>131</v>
      </c>
      <c r="B70" s="6" t="s">
        <v>132</v>
      </c>
      <c r="C70" s="6" t="s">
        <v>1076</v>
      </c>
      <c r="D70" s="7">
        <v>3.04</v>
      </c>
      <c r="E70" s="7"/>
      <c r="F70" s="7">
        <f>D70*E70</f>
        <v>0</v>
      </c>
      <c r="G70" s="6">
        <v>21</v>
      </c>
    </row>
    <row r="71" spans="1:7" ht="12.75">
      <c r="A71" s="5"/>
      <c r="B71" s="9" t="s">
        <v>982</v>
      </c>
      <c r="C71" s="6"/>
      <c r="D71" s="7"/>
      <c r="E71" s="7"/>
      <c r="F71" s="7"/>
      <c r="G71" s="6"/>
    </row>
    <row r="72" spans="1:7" ht="12.75">
      <c r="A72" s="5" t="s">
        <v>141</v>
      </c>
      <c r="B72" s="6" t="s">
        <v>142</v>
      </c>
      <c r="C72" s="6" t="s">
        <v>122</v>
      </c>
      <c r="D72" s="7">
        <v>0.96</v>
      </c>
      <c r="E72" s="7"/>
      <c r="F72" s="7">
        <f>D72*E72</f>
        <v>0</v>
      </c>
      <c r="G72" s="6">
        <v>21</v>
      </c>
    </row>
    <row r="73" spans="1:7" ht="12.75">
      <c r="A73" s="5"/>
      <c r="B73" s="9" t="s">
        <v>983</v>
      </c>
      <c r="C73" s="6"/>
      <c r="D73" s="7"/>
      <c r="E73" s="7"/>
      <c r="F73" s="7"/>
      <c r="G73" s="6"/>
    </row>
    <row r="74" spans="1:7" ht="12.75">
      <c r="A74" s="5" t="s">
        <v>155</v>
      </c>
      <c r="B74" s="6" t="s">
        <v>156</v>
      </c>
      <c r="C74" s="6" t="s">
        <v>122</v>
      </c>
      <c r="D74" s="7">
        <v>0.48</v>
      </c>
      <c r="E74" s="7"/>
      <c r="F74" s="7">
        <f>D74*E74</f>
        <v>0</v>
      </c>
      <c r="G74" s="6">
        <v>21</v>
      </c>
    </row>
    <row r="75" spans="1:7" ht="12.75">
      <c r="A75" s="5"/>
      <c r="B75" s="9" t="s">
        <v>984</v>
      </c>
      <c r="C75" s="6"/>
      <c r="D75" s="7"/>
      <c r="E75" s="7"/>
      <c r="F75" s="7"/>
      <c r="G75" s="6"/>
    </row>
    <row r="76" spans="1:7" ht="12.75">
      <c r="A76" s="5" t="s">
        <v>157</v>
      </c>
      <c r="B76" s="6" t="s">
        <v>158</v>
      </c>
      <c r="C76" s="6" t="s">
        <v>122</v>
      </c>
      <c r="D76" s="7">
        <v>0.48</v>
      </c>
      <c r="E76" s="7"/>
      <c r="F76" s="7">
        <f>D76*E76</f>
        <v>0</v>
      </c>
      <c r="G76" s="6">
        <v>21</v>
      </c>
    </row>
    <row r="77" spans="1:7" ht="12.75">
      <c r="A77" s="5"/>
      <c r="B77" s="9" t="s">
        <v>984</v>
      </c>
      <c r="C77" s="6"/>
      <c r="D77" s="7"/>
      <c r="E77" s="7"/>
      <c r="F77" s="7"/>
      <c r="G77" s="6"/>
    </row>
    <row r="78" spans="1:7" ht="12.75">
      <c r="A78" s="5" t="s">
        <v>159</v>
      </c>
      <c r="B78" s="6" t="s">
        <v>160</v>
      </c>
      <c r="C78" s="6" t="s">
        <v>1066</v>
      </c>
      <c r="D78" s="7">
        <v>3</v>
      </c>
      <c r="E78" s="7"/>
      <c r="F78" s="7">
        <f>D78*E78</f>
        <v>0</v>
      </c>
      <c r="G78" s="6">
        <v>21</v>
      </c>
    </row>
    <row r="79" spans="1:7" ht="12.75">
      <c r="A79" s="5" t="s">
        <v>324</v>
      </c>
      <c r="B79" s="6" t="s">
        <v>325</v>
      </c>
      <c r="C79" s="6" t="s">
        <v>122</v>
      </c>
      <c r="D79" s="7">
        <v>0.51</v>
      </c>
      <c r="E79" s="7"/>
      <c r="F79" s="7">
        <f>D79*E79</f>
        <v>0</v>
      </c>
      <c r="G79" s="6">
        <v>21</v>
      </c>
    </row>
    <row r="80" spans="1:7" ht="12.75">
      <c r="A80" s="5"/>
      <c r="B80" s="9" t="s">
        <v>985</v>
      </c>
      <c r="C80" s="6"/>
      <c r="D80" s="7"/>
      <c r="E80" s="7"/>
      <c r="F80" s="7"/>
      <c r="G80" s="6"/>
    </row>
    <row r="81" spans="1:7" ht="12.75">
      <c r="A81" s="5" t="s">
        <v>326</v>
      </c>
      <c r="B81" s="6" t="s">
        <v>327</v>
      </c>
      <c r="C81" s="6" t="s">
        <v>122</v>
      </c>
      <c r="D81" s="7">
        <v>2.43</v>
      </c>
      <c r="E81" s="7"/>
      <c r="F81" s="7">
        <f>D81*E81</f>
        <v>0</v>
      </c>
      <c r="G81" s="6">
        <v>21</v>
      </c>
    </row>
    <row r="82" spans="1:7" ht="12.75">
      <c r="A82" s="5"/>
      <c r="B82" s="9" t="s">
        <v>986</v>
      </c>
      <c r="C82" s="6"/>
      <c r="D82" s="7"/>
      <c r="E82" s="7"/>
      <c r="F82" s="7"/>
      <c r="G82" s="6"/>
    </row>
    <row r="83" spans="1:7" ht="12.75">
      <c r="A83" s="5" t="s">
        <v>330</v>
      </c>
      <c r="B83" s="6" t="s">
        <v>331</v>
      </c>
      <c r="C83" s="6" t="s">
        <v>1066</v>
      </c>
      <c r="D83" s="7">
        <v>3</v>
      </c>
      <c r="E83" s="7"/>
      <c r="F83" s="7">
        <f>D83*E83</f>
        <v>0</v>
      </c>
      <c r="G83" s="6">
        <v>21</v>
      </c>
    </row>
    <row r="84" spans="1:7" ht="12.75">
      <c r="A84" s="5" t="s">
        <v>338</v>
      </c>
      <c r="B84" s="6" t="s">
        <v>339</v>
      </c>
      <c r="C84" s="6" t="s">
        <v>1066</v>
      </c>
      <c r="D84" s="7">
        <v>3</v>
      </c>
      <c r="E84" s="7"/>
      <c r="F84" s="7">
        <f>D84*E84</f>
        <v>0</v>
      </c>
      <c r="G84" s="6">
        <v>21</v>
      </c>
    </row>
    <row r="85" spans="1:7" ht="12.75">
      <c r="A85" s="5" t="s">
        <v>342</v>
      </c>
      <c r="B85" s="6" t="s">
        <v>343</v>
      </c>
      <c r="C85" s="6" t="s">
        <v>1066</v>
      </c>
      <c r="D85" s="7">
        <v>6</v>
      </c>
      <c r="E85" s="7"/>
      <c r="F85" s="7">
        <f>D85*E85</f>
        <v>0</v>
      </c>
      <c r="G85" s="6">
        <v>21</v>
      </c>
    </row>
    <row r="86" spans="1:7" ht="12.75">
      <c r="A86" s="5" t="s">
        <v>348</v>
      </c>
      <c r="B86" s="6" t="s">
        <v>349</v>
      </c>
      <c r="C86" s="6" t="s">
        <v>122</v>
      </c>
      <c r="D86" s="7">
        <v>0.48</v>
      </c>
      <c r="E86" s="7"/>
      <c r="F86" s="7">
        <f>D86*E86</f>
        <v>0</v>
      </c>
      <c r="G86" s="6">
        <v>21</v>
      </c>
    </row>
    <row r="87" spans="1:7" ht="12.75">
      <c r="A87" s="5"/>
      <c r="B87" s="9" t="s">
        <v>984</v>
      </c>
      <c r="C87" s="6"/>
      <c r="D87" s="7"/>
      <c r="E87" s="7"/>
      <c r="F87" s="7"/>
      <c r="G87" s="6"/>
    </row>
    <row r="88" spans="1:7" ht="12.75">
      <c r="A88" s="5" t="s">
        <v>350</v>
      </c>
      <c r="B88" s="6" t="s">
        <v>351</v>
      </c>
      <c r="C88" s="6" t="s">
        <v>122</v>
      </c>
      <c r="D88" s="7">
        <v>2.88</v>
      </c>
      <c r="E88" s="7"/>
      <c r="F88" s="7">
        <f>D88*E88</f>
        <v>0</v>
      </c>
      <c r="G88" s="6">
        <v>21</v>
      </c>
    </row>
    <row r="89" spans="1:7" ht="12.75">
      <c r="A89" s="5"/>
      <c r="B89" s="9" t="s">
        <v>987</v>
      </c>
      <c r="C89" s="6"/>
      <c r="D89" s="7"/>
      <c r="E89" s="7"/>
      <c r="F89" s="7"/>
      <c r="G89" s="6"/>
    </row>
    <row r="90" spans="1:7" ht="12.75">
      <c r="A90" s="5" t="s">
        <v>352</v>
      </c>
      <c r="B90" s="6" t="s">
        <v>353</v>
      </c>
      <c r="C90" s="6" t="s">
        <v>1076</v>
      </c>
      <c r="D90" s="7">
        <v>3.04</v>
      </c>
      <c r="E90" s="7"/>
      <c r="F90" s="7">
        <f>D90*E90</f>
        <v>0</v>
      </c>
      <c r="G90" s="6">
        <v>21</v>
      </c>
    </row>
    <row r="91" spans="1:7" ht="12.75">
      <c r="A91" s="5"/>
      <c r="B91" s="9" t="s">
        <v>982</v>
      </c>
      <c r="C91" s="6"/>
      <c r="D91" s="7"/>
      <c r="E91" s="7"/>
      <c r="F91" s="7"/>
      <c r="G91" s="6"/>
    </row>
    <row r="92" spans="1:7" ht="12.75">
      <c r="A92" s="5" t="s">
        <v>354</v>
      </c>
      <c r="B92" s="6" t="s">
        <v>355</v>
      </c>
      <c r="C92" s="6" t="s">
        <v>1076</v>
      </c>
      <c r="D92" s="7">
        <v>3.04</v>
      </c>
      <c r="E92" s="7"/>
      <c r="F92" s="7">
        <f>D92*E92</f>
        <v>0</v>
      </c>
      <c r="G92" s="6">
        <v>21</v>
      </c>
    </row>
    <row r="93" spans="1:7" ht="12.75">
      <c r="A93" s="5"/>
      <c r="B93" s="9" t="s">
        <v>982</v>
      </c>
      <c r="C93" s="6"/>
      <c r="D93" s="7"/>
      <c r="E93" s="7"/>
      <c r="F93" s="7"/>
      <c r="G93" s="6"/>
    </row>
    <row r="94" spans="1:7" ht="13.5" thickBot="1">
      <c r="A94" s="5"/>
      <c r="B94" s="9"/>
      <c r="C94" s="6"/>
      <c r="D94" s="7"/>
      <c r="E94" s="7"/>
      <c r="F94" s="7"/>
      <c r="G94" s="6"/>
    </row>
    <row r="95" spans="1:7" ht="14.25" thickBot="1" thickTop="1">
      <c r="A95" s="2" t="s">
        <v>1056</v>
      </c>
      <c r="B95" s="3" t="s">
        <v>1057</v>
      </c>
      <c r="C95" s="3" t="s">
        <v>1058</v>
      </c>
      <c r="D95" s="3" t="s">
        <v>1059</v>
      </c>
      <c r="E95" s="3" t="s">
        <v>1060</v>
      </c>
      <c r="F95" s="3" t="s">
        <v>1061</v>
      </c>
      <c r="G95" s="3" t="s">
        <v>1062</v>
      </c>
    </row>
    <row r="96" spans="1:7" ht="13.5" thickTop="1">
      <c r="A96" s="5" t="s">
        <v>356</v>
      </c>
      <c r="B96" s="6" t="s">
        <v>357</v>
      </c>
      <c r="C96" s="6" t="s">
        <v>1076</v>
      </c>
      <c r="D96" s="7">
        <v>3.04</v>
      </c>
      <c r="E96" s="7"/>
      <c r="F96" s="7">
        <f>D96*E96</f>
        <v>0</v>
      </c>
      <c r="G96" s="6">
        <v>21</v>
      </c>
    </row>
    <row r="97" spans="1:7" ht="12.75">
      <c r="A97" s="5"/>
      <c r="B97" s="9" t="s">
        <v>982</v>
      </c>
      <c r="C97" s="6"/>
      <c r="D97" s="7"/>
      <c r="E97" s="7"/>
      <c r="F97" s="7"/>
      <c r="G97" s="6"/>
    </row>
    <row r="98" spans="1:7" ht="12.75">
      <c r="A98" s="5" t="s">
        <v>374</v>
      </c>
      <c r="B98" s="6" t="s">
        <v>375</v>
      </c>
      <c r="C98" s="6" t="s">
        <v>376</v>
      </c>
      <c r="D98" s="7">
        <v>0.86</v>
      </c>
      <c r="E98" s="7"/>
      <c r="F98" s="7">
        <f>D98*E98</f>
        <v>0</v>
      </c>
      <c r="G98" s="6">
        <v>21</v>
      </c>
    </row>
    <row r="99" spans="1:7" ht="12.75">
      <c r="A99" s="5"/>
      <c r="B99" s="9" t="s">
        <v>988</v>
      </c>
      <c r="C99" s="6"/>
      <c r="D99" s="7"/>
      <c r="E99" s="7"/>
      <c r="F99" s="7"/>
      <c r="G99" s="6"/>
    </row>
    <row r="100" spans="1:7" ht="12.75">
      <c r="A100" s="5" t="s">
        <v>379</v>
      </c>
      <c r="B100" s="6" t="s">
        <v>977</v>
      </c>
      <c r="C100" s="6" t="s">
        <v>1071</v>
      </c>
      <c r="D100" s="7">
        <v>1</v>
      </c>
      <c r="E100" s="7"/>
      <c r="F100" s="7">
        <f>D100*E100</f>
        <v>0</v>
      </c>
      <c r="G100" s="6">
        <v>21</v>
      </c>
    </row>
    <row r="101" spans="1:7" ht="12.75">
      <c r="A101" s="5" t="s">
        <v>384</v>
      </c>
      <c r="B101" s="6" t="s">
        <v>385</v>
      </c>
      <c r="C101" s="6" t="s">
        <v>34</v>
      </c>
      <c r="D101" s="7">
        <v>1.6</v>
      </c>
      <c r="E101" s="7">
        <f>SUM(F67:F100)/100</f>
        <v>0</v>
      </c>
      <c r="F101" s="7">
        <f>D101*E101</f>
        <v>0</v>
      </c>
      <c r="G101" s="6">
        <v>21</v>
      </c>
    </row>
    <row r="102" spans="1:7" ht="13.5" thickBot="1">
      <c r="A102" s="5" t="s">
        <v>32</v>
      </c>
      <c r="B102" s="6" t="s">
        <v>33</v>
      </c>
      <c r="C102" s="6" t="s">
        <v>34</v>
      </c>
      <c r="D102" s="7">
        <v>1</v>
      </c>
      <c r="E102" s="7">
        <f>SUM(F67:F100)/100</f>
        <v>0</v>
      </c>
      <c r="F102" s="7">
        <f>D102*E102</f>
        <v>0</v>
      </c>
      <c r="G102" s="6">
        <v>21</v>
      </c>
    </row>
    <row r="103" spans="1:7" ht="14.25" thickBot="1" thickTop="1">
      <c r="A103" s="2"/>
      <c r="B103" s="3" t="s">
        <v>386</v>
      </c>
      <c r="C103" s="3"/>
      <c r="D103" s="4"/>
      <c r="E103" s="4"/>
      <c r="F103" s="4">
        <f>SUM(F104:F105)</f>
        <v>0</v>
      </c>
      <c r="G103" s="3"/>
    </row>
    <row r="104" spans="1:7" ht="13.5" thickTop="1">
      <c r="A104" s="5">
        <v>7</v>
      </c>
      <c r="B104" s="6" t="s">
        <v>387</v>
      </c>
      <c r="C104" s="6" t="s">
        <v>34</v>
      </c>
      <c r="D104" s="7">
        <v>3.6</v>
      </c>
      <c r="E104" s="7">
        <f>(F3+F39+F62+F66)/100</f>
        <v>0</v>
      </c>
      <c r="F104" s="7">
        <f>D104*E104</f>
        <v>0</v>
      </c>
      <c r="G104" s="6">
        <v>21</v>
      </c>
    </row>
    <row r="105" spans="1:7" ht="12.75">
      <c r="A105" s="5">
        <v>218</v>
      </c>
      <c r="B105" s="6" t="s">
        <v>388</v>
      </c>
      <c r="C105" s="6" t="s">
        <v>34</v>
      </c>
      <c r="D105" s="7">
        <v>2.8</v>
      </c>
      <c r="E105" s="7">
        <f>(F3+F39+F62+F66)/100</f>
        <v>0</v>
      </c>
      <c r="F105" s="7">
        <f>D105*E105</f>
        <v>0</v>
      </c>
      <c r="G105" s="6">
        <v>21</v>
      </c>
    </row>
    <row r="106" spans="1:7" ht="12.75">
      <c r="A106" s="5"/>
      <c r="B106" s="6"/>
      <c r="C106" s="6"/>
      <c r="D106" s="7"/>
      <c r="E106" s="7"/>
      <c r="F106" s="7"/>
      <c r="G106" s="6"/>
    </row>
    <row r="107" spans="1:7" ht="12.75">
      <c r="A107" s="5"/>
      <c r="B107" s="6"/>
      <c r="C107" s="6"/>
      <c r="D107" s="7"/>
      <c r="E107" s="7"/>
      <c r="F107" s="7"/>
      <c r="G107" s="6"/>
    </row>
    <row r="108" spans="1:7" ht="12.75">
      <c r="A108" s="5"/>
      <c r="B108" s="6"/>
      <c r="C108" s="6"/>
      <c r="D108" s="7"/>
      <c r="E108" s="7"/>
      <c r="F108" s="7"/>
      <c r="G108" s="6"/>
    </row>
    <row r="109" spans="1:7" ht="12.75">
      <c r="A109" s="5"/>
      <c r="B109" s="6"/>
      <c r="C109" s="6"/>
      <c r="D109" s="7"/>
      <c r="E109" s="7"/>
      <c r="F109" s="7"/>
      <c r="G109" s="6"/>
    </row>
    <row r="110" spans="1:7" ht="12.75">
      <c r="A110" s="5"/>
      <c r="B110" s="6"/>
      <c r="C110" s="6"/>
      <c r="D110" s="7"/>
      <c r="E110" s="7"/>
      <c r="F110" s="7"/>
      <c r="G110" s="6"/>
    </row>
    <row r="111" spans="1:7" ht="12.75">
      <c r="A111" s="5"/>
      <c r="B111" s="6"/>
      <c r="C111" s="6"/>
      <c r="D111" s="7"/>
      <c r="E111" s="7"/>
      <c r="F111" s="7"/>
      <c r="G111" s="6"/>
    </row>
    <row r="112" spans="1:7" ht="12.75">
      <c r="A112" s="5"/>
      <c r="B112" s="6"/>
      <c r="C112" s="6"/>
      <c r="D112" s="7"/>
      <c r="E112" s="7"/>
      <c r="F112" s="7"/>
      <c r="G112" s="6"/>
    </row>
    <row r="113" spans="1:7" ht="12.75">
      <c r="A113" s="5"/>
      <c r="B113" s="6"/>
      <c r="C113" s="6"/>
      <c r="D113" s="7"/>
      <c r="E113" s="7"/>
      <c r="F113" s="7"/>
      <c r="G113" s="6"/>
    </row>
    <row r="114" spans="1:7" ht="12.75">
      <c r="A114" s="5"/>
      <c r="B114" s="6"/>
      <c r="C114" s="6"/>
      <c r="D114" s="7"/>
      <c r="E114" s="7"/>
      <c r="F114" s="7"/>
      <c r="G114" s="6"/>
    </row>
    <row r="115" spans="1:7" ht="12.75">
      <c r="A115" s="5"/>
      <c r="B115" s="6"/>
      <c r="C115" s="6"/>
      <c r="D115" s="7"/>
      <c r="E115" s="7"/>
      <c r="F115" s="7"/>
      <c r="G115" s="6"/>
    </row>
    <row r="116" spans="1:7" ht="12.75">
      <c r="A116" s="5"/>
      <c r="B116" s="6"/>
      <c r="C116" s="6"/>
      <c r="D116" s="7"/>
      <c r="E116" s="7"/>
      <c r="F116" s="7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</sheetData>
  <printOptions/>
  <pageMargins left="0.3937007874015748" right="0.3937007874015748" top="0.3937007874015748" bottom="0.35433070866141736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5"/>
  <sheetViews>
    <sheetView workbookViewId="0" topLeftCell="A1">
      <selection activeCell="L70" sqref="L70"/>
    </sheetView>
  </sheetViews>
  <sheetFormatPr defaultColWidth="9.00390625" defaultRowHeight="12.75"/>
  <cols>
    <col min="1" max="1" width="6.75390625" style="149" customWidth="1"/>
    <col min="2" max="2" width="1.75390625" style="149" customWidth="1"/>
    <col min="3" max="3" width="50.75390625" style="149" customWidth="1"/>
    <col min="4" max="4" width="1.75390625" style="149" customWidth="1"/>
    <col min="5" max="5" width="2.75390625" style="149" customWidth="1"/>
    <col min="6" max="6" width="2.25390625" style="149" customWidth="1"/>
    <col min="7" max="7" width="4.375" style="149" customWidth="1"/>
    <col min="8" max="8" width="1.75390625" style="149" customWidth="1"/>
    <col min="9" max="9" width="15.875" style="149" customWidth="1"/>
    <col min="10" max="10" width="19.125" style="149" customWidth="1"/>
    <col min="11" max="11" width="9.625" style="145" bestFit="1" customWidth="1"/>
    <col min="12" max="16384" width="9.125" style="145" customWidth="1"/>
  </cols>
  <sheetData>
    <row r="1" spans="1:10" ht="24" customHeight="1">
      <c r="A1" s="142" t="s">
        <v>321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5.75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8"/>
    </row>
    <row r="4" spans="2:10" ht="15">
      <c r="B4" s="150" t="s">
        <v>192</v>
      </c>
      <c r="C4" s="151"/>
      <c r="F4" s="150" t="s">
        <v>193</v>
      </c>
      <c r="G4" s="152"/>
      <c r="H4" s="152"/>
      <c r="I4" s="152"/>
      <c r="J4" s="153"/>
    </row>
    <row r="5" spans="2:10" ht="15.75">
      <c r="B5" s="154"/>
      <c r="C5" s="155" t="s">
        <v>1012</v>
      </c>
      <c r="F5" s="156" t="s">
        <v>194</v>
      </c>
      <c r="H5" s="157"/>
      <c r="I5" s="157"/>
      <c r="J5" s="155"/>
    </row>
    <row r="6" spans="2:10" ht="15">
      <c r="B6" s="158"/>
      <c r="C6" s="159" t="s">
        <v>195</v>
      </c>
      <c r="F6" s="156" t="s">
        <v>271</v>
      </c>
      <c r="J6" s="160"/>
    </row>
    <row r="7" spans="2:10" ht="15">
      <c r="B7" s="158"/>
      <c r="C7" s="160" t="s">
        <v>1014</v>
      </c>
      <c r="F7" s="156" t="s">
        <v>197</v>
      </c>
      <c r="J7" s="160"/>
    </row>
    <row r="8" spans="2:10" ht="15">
      <c r="B8" s="161"/>
      <c r="C8" s="162" t="s">
        <v>198</v>
      </c>
      <c r="F8" s="163" t="s">
        <v>199</v>
      </c>
      <c r="G8" s="164"/>
      <c r="H8" s="164"/>
      <c r="I8" s="164"/>
      <c r="J8" s="165"/>
    </row>
    <row r="9" spans="2:10" ht="15">
      <c r="B9" s="158"/>
      <c r="C9" s="160" t="s">
        <v>200</v>
      </c>
      <c r="F9" s="156" t="s">
        <v>1006</v>
      </c>
      <c r="J9" s="160"/>
    </row>
    <row r="10" spans="2:10" ht="15">
      <c r="B10" s="158"/>
      <c r="C10" s="160" t="s">
        <v>201</v>
      </c>
      <c r="F10" s="156" t="s">
        <v>202</v>
      </c>
      <c r="J10" s="160"/>
    </row>
    <row r="11" spans="2:10" ht="15.75" thickBot="1">
      <c r="B11" s="166"/>
      <c r="C11" s="167" t="s">
        <v>203</v>
      </c>
      <c r="F11" s="168" t="s">
        <v>1009</v>
      </c>
      <c r="G11" s="169"/>
      <c r="H11" s="169"/>
      <c r="I11" s="169"/>
      <c r="J11" s="167"/>
    </row>
    <row r="12" ht="15">
      <c r="C12" s="170" t="s">
        <v>204</v>
      </c>
    </row>
    <row r="13" ht="15.75" thickBot="1"/>
    <row r="14" spans="1:10" ht="42" customHeight="1" thickBot="1">
      <c r="A14" s="171" t="s">
        <v>205</v>
      </c>
      <c r="B14" s="172" t="s">
        <v>206</v>
      </c>
      <c r="C14" s="172"/>
      <c r="D14" s="172" t="s">
        <v>272</v>
      </c>
      <c r="E14" s="172"/>
      <c r="F14" s="172"/>
      <c r="G14" s="172"/>
      <c r="H14" s="172" t="s">
        <v>273</v>
      </c>
      <c r="I14" s="172"/>
      <c r="J14" s="173" t="s">
        <v>274</v>
      </c>
    </row>
    <row r="15" spans="1:10" ht="15">
      <c r="A15" s="174" t="s">
        <v>275</v>
      </c>
      <c r="B15" s="175"/>
      <c r="C15" s="175"/>
      <c r="D15" s="175"/>
      <c r="E15" s="175"/>
      <c r="F15" s="175"/>
      <c r="G15" s="175"/>
      <c r="H15" s="175"/>
      <c r="I15" s="175"/>
      <c r="J15" s="176"/>
    </row>
    <row r="16" spans="1:10" ht="25.5" customHeight="1">
      <c r="A16" s="177" t="s">
        <v>211</v>
      </c>
      <c r="B16" s="178" t="s">
        <v>276</v>
      </c>
      <c r="C16" s="179"/>
      <c r="D16" s="187"/>
      <c r="E16" s="183"/>
      <c r="F16" s="184" t="s">
        <v>211</v>
      </c>
      <c r="G16" s="185"/>
      <c r="H16" s="186"/>
      <c r="I16" s="205"/>
      <c r="J16" s="206">
        <f>F16*I16</f>
        <v>0</v>
      </c>
    </row>
    <row r="17" spans="1:10" ht="25.5" customHeight="1">
      <c r="A17" s="177" t="s">
        <v>213</v>
      </c>
      <c r="B17" s="178" t="s">
        <v>277</v>
      </c>
      <c r="C17" s="179"/>
      <c r="D17" s="187"/>
      <c r="E17" s="183"/>
      <c r="F17" s="207" t="s">
        <v>211</v>
      </c>
      <c r="G17" s="185"/>
      <c r="H17" s="186"/>
      <c r="I17" s="205"/>
      <c r="J17" s="206">
        <f>F17*I17</f>
        <v>0</v>
      </c>
    </row>
    <row r="18" spans="1:10" ht="25.5" customHeight="1">
      <c r="A18" s="177" t="s">
        <v>215</v>
      </c>
      <c r="B18" s="178" t="s">
        <v>278</v>
      </c>
      <c r="C18" s="179"/>
      <c r="D18" s="187"/>
      <c r="E18" s="184"/>
      <c r="F18" s="207" t="s">
        <v>215</v>
      </c>
      <c r="G18" s="188"/>
      <c r="H18" s="186"/>
      <c r="I18" s="205"/>
      <c r="J18" s="206">
        <f>F18*I18</f>
        <v>0</v>
      </c>
    </row>
    <row r="19" spans="1:10" ht="25.5" customHeight="1">
      <c r="A19" s="177" t="s">
        <v>217</v>
      </c>
      <c r="B19" s="178" t="s">
        <v>279</v>
      </c>
      <c r="C19" s="179"/>
      <c r="D19" s="187"/>
      <c r="E19" s="184"/>
      <c r="F19" s="207" t="s">
        <v>211</v>
      </c>
      <c r="G19" s="188"/>
      <c r="H19" s="186"/>
      <c r="I19" s="205"/>
      <c r="J19" s="206">
        <f>F19*I19</f>
        <v>0</v>
      </c>
    </row>
    <row r="20" spans="1:10" ht="25.5" customHeight="1">
      <c r="A20" s="177" t="s">
        <v>219</v>
      </c>
      <c r="B20" s="178" t="s">
        <v>320</v>
      </c>
      <c r="C20" s="179"/>
      <c r="D20" s="187"/>
      <c r="E20" s="184"/>
      <c r="F20" s="207" t="s">
        <v>211</v>
      </c>
      <c r="G20" s="188"/>
      <c r="H20" s="186"/>
      <c r="I20" s="205"/>
      <c r="J20" s="206">
        <f>F20*I20</f>
        <v>0</v>
      </c>
    </row>
    <row r="21" spans="1:10" ht="25.5" customHeight="1">
      <c r="A21" s="177" t="s">
        <v>221</v>
      </c>
      <c r="B21" s="178" t="s">
        <v>280</v>
      </c>
      <c r="C21" s="179"/>
      <c r="D21" s="187"/>
      <c r="E21" s="184"/>
      <c r="F21" s="207" t="s">
        <v>211</v>
      </c>
      <c r="G21" s="188"/>
      <c r="H21" s="186"/>
      <c r="I21" s="205"/>
      <c r="J21" s="206">
        <f>F21*I21</f>
        <v>0</v>
      </c>
    </row>
    <row r="22" spans="1:10" ht="25.5" customHeight="1">
      <c r="A22" s="177" t="s">
        <v>223</v>
      </c>
      <c r="B22" s="178" t="s">
        <v>235</v>
      </c>
      <c r="C22" s="179"/>
      <c r="D22" s="187"/>
      <c r="E22" s="184"/>
      <c r="F22" s="207" t="s">
        <v>211</v>
      </c>
      <c r="G22" s="188"/>
      <c r="H22" s="186"/>
      <c r="I22" s="205"/>
      <c r="J22" s="206">
        <f>F22*I22</f>
        <v>0</v>
      </c>
    </row>
    <row r="23" spans="1:10" ht="25.5" customHeight="1">
      <c r="A23" s="177" t="s">
        <v>225</v>
      </c>
      <c r="B23" s="178" t="s">
        <v>281</v>
      </c>
      <c r="C23" s="179"/>
      <c r="D23" s="187"/>
      <c r="E23" s="184"/>
      <c r="F23" s="207" t="s">
        <v>211</v>
      </c>
      <c r="G23" s="188"/>
      <c r="H23" s="186"/>
      <c r="I23" s="205"/>
      <c r="J23" s="206">
        <f>F23*I23</f>
        <v>0</v>
      </c>
    </row>
    <row r="24" spans="1:10" ht="25.5" customHeight="1">
      <c r="A24" s="177" t="s">
        <v>227</v>
      </c>
      <c r="B24" s="178" t="s">
        <v>282</v>
      </c>
      <c r="C24" s="179"/>
      <c r="D24" s="187"/>
      <c r="E24" s="184"/>
      <c r="F24" s="207" t="s">
        <v>213</v>
      </c>
      <c r="G24" s="188"/>
      <c r="H24" s="186"/>
      <c r="I24" s="205"/>
      <c r="J24" s="206">
        <f>F24*I24</f>
        <v>0</v>
      </c>
    </row>
    <row r="25" spans="1:10" ht="25.5" customHeight="1">
      <c r="A25" s="177" t="s">
        <v>228</v>
      </c>
      <c r="B25" s="178" t="s">
        <v>283</v>
      </c>
      <c r="C25" s="179"/>
      <c r="D25" s="187"/>
      <c r="E25" s="184"/>
      <c r="F25" s="207" t="s">
        <v>221</v>
      </c>
      <c r="G25" s="188"/>
      <c r="H25" s="186"/>
      <c r="I25" s="205"/>
      <c r="J25" s="206">
        <f>F25*I25</f>
        <v>0</v>
      </c>
    </row>
    <row r="26" spans="1:10" ht="25.5" customHeight="1">
      <c r="A26" s="177" t="s">
        <v>230</v>
      </c>
      <c r="B26" s="178" t="s">
        <v>284</v>
      </c>
      <c r="C26" s="179"/>
      <c r="D26" s="187"/>
      <c r="E26" s="184"/>
      <c r="F26" s="207" t="s">
        <v>211</v>
      </c>
      <c r="G26" s="188"/>
      <c r="H26" s="186"/>
      <c r="I26" s="205"/>
      <c r="J26" s="206">
        <f>F26*I26</f>
        <v>0</v>
      </c>
    </row>
    <row r="27" spans="1:10" ht="25.5" customHeight="1">
      <c r="A27" s="177">
        <v>12</v>
      </c>
      <c r="B27" s="180" t="s">
        <v>286</v>
      </c>
      <c r="C27" s="181"/>
      <c r="D27" s="182"/>
      <c r="E27" s="183"/>
      <c r="F27" s="184" t="s">
        <v>232</v>
      </c>
      <c r="G27" s="185"/>
      <c r="H27" s="186"/>
      <c r="I27" s="205"/>
      <c r="J27" s="206">
        <f>F27*I27</f>
        <v>0</v>
      </c>
    </row>
    <row r="28" spans="1:10" ht="25.5" customHeight="1">
      <c r="A28" s="177">
        <v>13</v>
      </c>
      <c r="B28" s="180" t="s">
        <v>287</v>
      </c>
      <c r="C28" s="181"/>
      <c r="D28" s="187"/>
      <c r="E28" s="183"/>
      <c r="F28" s="184" t="s">
        <v>288</v>
      </c>
      <c r="G28" s="185"/>
      <c r="H28" s="186"/>
      <c r="I28" s="205"/>
      <c r="J28" s="206">
        <f>F28*I28</f>
        <v>0</v>
      </c>
    </row>
    <row r="29" spans="1:10" ht="25.5" customHeight="1">
      <c r="A29" s="177">
        <v>14</v>
      </c>
      <c r="B29" s="178" t="s">
        <v>289</v>
      </c>
      <c r="C29" s="179"/>
      <c r="D29" s="187"/>
      <c r="E29" s="184"/>
      <c r="F29" s="184" t="s">
        <v>211</v>
      </c>
      <c r="G29" s="188"/>
      <c r="H29" s="186"/>
      <c r="I29" s="205"/>
      <c r="J29" s="206">
        <f>F29*I29</f>
        <v>0</v>
      </c>
    </row>
    <row r="30" spans="1:10" ht="25.5" customHeight="1">
      <c r="A30" s="177">
        <v>15</v>
      </c>
      <c r="B30" s="189" t="s">
        <v>290</v>
      </c>
      <c r="C30" s="190"/>
      <c r="D30" s="187"/>
      <c r="E30" s="184"/>
      <c r="F30" s="184" t="s">
        <v>211</v>
      </c>
      <c r="G30" s="188"/>
      <c r="H30" s="186"/>
      <c r="I30" s="205"/>
      <c r="J30" s="206">
        <f>F30*I30</f>
        <v>0</v>
      </c>
    </row>
    <row r="31" spans="1:10" ht="25.5" customHeight="1">
      <c r="A31" s="177">
        <v>16</v>
      </c>
      <c r="B31" s="191" t="s">
        <v>291</v>
      </c>
      <c r="C31" s="190"/>
      <c r="D31" s="187"/>
      <c r="E31" s="184"/>
      <c r="F31" s="184" t="s">
        <v>211</v>
      </c>
      <c r="G31" s="188"/>
      <c r="H31" s="186"/>
      <c r="I31" s="205"/>
      <c r="J31" s="206">
        <f>F31*I31</f>
        <v>0</v>
      </c>
    </row>
    <row r="32" spans="1:10" ht="25.5" customHeight="1">
      <c r="A32" s="177">
        <v>17</v>
      </c>
      <c r="B32" s="189" t="s">
        <v>292</v>
      </c>
      <c r="C32" s="190"/>
      <c r="D32" s="187"/>
      <c r="E32" s="184"/>
      <c r="F32" s="184" t="s">
        <v>211</v>
      </c>
      <c r="G32" s="188"/>
      <c r="H32" s="186"/>
      <c r="I32" s="205"/>
      <c r="J32" s="206">
        <f>F32*I32</f>
        <v>0</v>
      </c>
    </row>
    <row r="33" spans="1:10" ht="25.5" customHeight="1">
      <c r="A33" s="177">
        <v>18</v>
      </c>
      <c r="B33" s="180" t="s">
        <v>293</v>
      </c>
      <c r="C33" s="192"/>
      <c r="D33" s="187"/>
      <c r="E33" s="184"/>
      <c r="F33" s="184" t="s">
        <v>211</v>
      </c>
      <c r="G33" s="188"/>
      <c r="H33" s="186"/>
      <c r="I33" s="205"/>
      <c r="J33" s="206">
        <f>F33*I33</f>
        <v>0</v>
      </c>
    </row>
    <row r="34" spans="1:10" ht="25.5" customHeight="1">
      <c r="A34" s="177">
        <v>19</v>
      </c>
      <c r="B34" s="180" t="s">
        <v>294</v>
      </c>
      <c r="C34" s="192"/>
      <c r="D34" s="187"/>
      <c r="E34" s="184"/>
      <c r="F34" s="184" t="s">
        <v>215</v>
      </c>
      <c r="G34" s="188"/>
      <c r="H34" s="186"/>
      <c r="I34" s="205"/>
      <c r="J34" s="206">
        <f>F34*I34</f>
        <v>0</v>
      </c>
    </row>
    <row r="35" spans="1:10" ht="25.5" customHeight="1">
      <c r="A35" s="177">
        <v>20</v>
      </c>
      <c r="B35" s="191" t="s">
        <v>295</v>
      </c>
      <c r="C35" s="193"/>
      <c r="D35" s="187"/>
      <c r="E35" s="184"/>
      <c r="F35" s="184" t="s">
        <v>211</v>
      </c>
      <c r="G35" s="188"/>
      <c r="H35" s="186"/>
      <c r="I35" s="205"/>
      <c r="J35" s="206">
        <f>F35*I35</f>
        <v>0</v>
      </c>
    </row>
    <row r="36" spans="1:10" ht="25.5" customHeight="1">
      <c r="A36" s="177">
        <v>21</v>
      </c>
      <c r="B36" s="180" t="s">
        <v>296</v>
      </c>
      <c r="C36" s="192"/>
      <c r="D36" s="187"/>
      <c r="E36" s="184"/>
      <c r="F36" s="184" t="s">
        <v>211</v>
      </c>
      <c r="G36" s="188"/>
      <c r="H36" s="186"/>
      <c r="I36" s="205"/>
      <c r="J36" s="206">
        <f>F36*I36</f>
        <v>0</v>
      </c>
    </row>
    <row r="37" spans="1:10" ht="25.5" customHeight="1">
      <c r="A37" s="177">
        <v>22</v>
      </c>
      <c r="B37" s="180" t="s">
        <v>297</v>
      </c>
      <c r="C37" s="192"/>
      <c r="D37" s="187"/>
      <c r="E37" s="184"/>
      <c r="F37" s="184" t="s">
        <v>211</v>
      </c>
      <c r="G37" s="188"/>
      <c r="H37" s="186"/>
      <c r="I37" s="205"/>
      <c r="J37" s="206">
        <f>F37*I37</f>
        <v>0</v>
      </c>
    </row>
    <row r="38" spans="1:10" ht="25.5" customHeight="1">
      <c r="A38" s="177">
        <v>23</v>
      </c>
      <c r="B38" s="180" t="s">
        <v>298</v>
      </c>
      <c r="C38" s="192"/>
      <c r="D38" s="187"/>
      <c r="E38" s="184"/>
      <c r="F38" s="184" t="s">
        <v>211</v>
      </c>
      <c r="G38" s="188"/>
      <c r="H38" s="186"/>
      <c r="I38" s="205"/>
      <c r="J38" s="206">
        <f>F38*I38</f>
        <v>0</v>
      </c>
    </row>
    <row r="39" spans="1:10" ht="25.5" customHeight="1">
      <c r="A39" s="177">
        <v>24</v>
      </c>
      <c r="B39" s="180" t="s">
        <v>299</v>
      </c>
      <c r="C39" s="192"/>
      <c r="D39" s="187"/>
      <c r="E39" s="184"/>
      <c r="F39" s="184" t="s">
        <v>211</v>
      </c>
      <c r="G39" s="188"/>
      <c r="H39" s="186"/>
      <c r="I39" s="205"/>
      <c r="J39" s="206">
        <f>F39*I39</f>
        <v>0</v>
      </c>
    </row>
    <row r="40" spans="1:10" ht="25.5" customHeight="1">
      <c r="A40" s="177">
        <v>25</v>
      </c>
      <c r="B40" s="191" t="s">
        <v>300</v>
      </c>
      <c r="C40" s="194"/>
      <c r="D40" s="187"/>
      <c r="E40" s="184"/>
      <c r="F40" s="184" t="s">
        <v>211</v>
      </c>
      <c r="G40" s="188"/>
      <c r="H40" s="186"/>
      <c r="I40" s="205"/>
      <c r="J40" s="206">
        <f>F40*I40</f>
        <v>0</v>
      </c>
    </row>
    <row r="41" spans="1:10" ht="25.5" customHeight="1">
      <c r="A41" s="177">
        <v>26</v>
      </c>
      <c r="B41" s="191" t="s">
        <v>301</v>
      </c>
      <c r="C41" s="194"/>
      <c r="D41" s="187"/>
      <c r="E41" s="184"/>
      <c r="F41" s="184" t="s">
        <v>219</v>
      </c>
      <c r="G41" s="188"/>
      <c r="H41" s="186"/>
      <c r="I41" s="205"/>
      <c r="J41" s="206">
        <f>F41*I41</f>
        <v>0</v>
      </c>
    </row>
    <row r="42" spans="1:10" ht="39.75" customHeight="1">
      <c r="A42" s="177">
        <v>27</v>
      </c>
      <c r="B42" s="191" t="s">
        <v>302</v>
      </c>
      <c r="C42" s="194"/>
      <c r="D42" s="187"/>
      <c r="E42" s="184"/>
      <c r="F42" s="184" t="s">
        <v>211</v>
      </c>
      <c r="G42" s="188"/>
      <c r="H42" s="186"/>
      <c r="I42" s="205"/>
      <c r="J42" s="206">
        <f>F42*I42</f>
        <v>0</v>
      </c>
    </row>
    <row r="43" spans="1:10" ht="25.5" customHeight="1">
      <c r="A43" s="177">
        <v>28</v>
      </c>
      <c r="B43" s="191" t="s">
        <v>303</v>
      </c>
      <c r="C43" s="194"/>
      <c r="D43" s="187"/>
      <c r="E43" s="184"/>
      <c r="F43" s="184" t="s">
        <v>211</v>
      </c>
      <c r="G43" s="188"/>
      <c r="H43" s="186"/>
      <c r="I43" s="205"/>
      <c r="J43" s="206">
        <f>F43*I43</f>
        <v>0</v>
      </c>
    </row>
    <row r="44" spans="1:10" ht="25.5" customHeight="1">
      <c r="A44" s="177">
        <v>29</v>
      </c>
      <c r="B44" s="191" t="s">
        <v>304</v>
      </c>
      <c r="C44" s="194"/>
      <c r="D44" s="187"/>
      <c r="E44" s="184"/>
      <c r="F44" s="184" t="s">
        <v>211</v>
      </c>
      <c r="G44" s="188"/>
      <c r="H44" s="186"/>
      <c r="I44" s="205"/>
      <c r="J44" s="206">
        <f>F44*I44</f>
        <v>0</v>
      </c>
    </row>
    <row r="45" spans="1:10" ht="25.5" customHeight="1">
      <c r="A45" s="177">
        <v>30</v>
      </c>
      <c r="B45" s="191" t="s">
        <v>305</v>
      </c>
      <c r="C45" s="194"/>
      <c r="D45" s="187"/>
      <c r="E45" s="184"/>
      <c r="F45" s="184" t="s">
        <v>211</v>
      </c>
      <c r="G45" s="188"/>
      <c r="H45" s="186"/>
      <c r="I45" s="205"/>
      <c r="J45" s="206">
        <f>F45*I45</f>
        <v>0</v>
      </c>
    </row>
    <row r="46" spans="1:10" ht="25.5" customHeight="1">
      <c r="A46" s="177">
        <v>31</v>
      </c>
      <c r="B46" s="191" t="s">
        <v>306</v>
      </c>
      <c r="C46" s="194"/>
      <c r="D46" s="187"/>
      <c r="E46" s="184"/>
      <c r="F46" s="184" t="s">
        <v>215</v>
      </c>
      <c r="G46" s="188"/>
      <c r="H46" s="186"/>
      <c r="I46" s="205"/>
      <c r="J46" s="206">
        <f>F46*I46</f>
        <v>0</v>
      </c>
    </row>
    <row r="47" spans="1:10" ht="25.5" customHeight="1">
      <c r="A47" s="177">
        <v>32</v>
      </c>
      <c r="B47" s="201" t="s">
        <v>322</v>
      </c>
      <c r="C47" s="200"/>
      <c r="D47" s="187"/>
      <c r="E47" s="184"/>
      <c r="F47" s="184" t="s">
        <v>232</v>
      </c>
      <c r="G47" s="188"/>
      <c r="H47" s="186"/>
      <c r="I47" s="205"/>
      <c r="J47" s="206">
        <f>F47*I47</f>
        <v>0</v>
      </c>
    </row>
    <row r="48" spans="1:10" ht="25.5" customHeight="1">
      <c r="A48" s="177">
        <v>33</v>
      </c>
      <c r="B48" s="191" t="s">
        <v>307</v>
      </c>
      <c r="C48" s="194"/>
      <c r="D48" s="187"/>
      <c r="E48" s="184"/>
      <c r="F48" s="184" t="s">
        <v>211</v>
      </c>
      <c r="G48" s="188"/>
      <c r="H48" s="186"/>
      <c r="I48" s="205"/>
      <c r="J48" s="206">
        <f>F48*I48</f>
        <v>0</v>
      </c>
    </row>
    <row r="49" spans="1:10" ht="25.5" customHeight="1">
      <c r="A49" s="177">
        <v>34</v>
      </c>
      <c r="B49" s="191" t="s">
        <v>308</v>
      </c>
      <c r="C49" s="194"/>
      <c r="D49" s="187"/>
      <c r="E49" s="184"/>
      <c r="F49" s="184" t="s">
        <v>217</v>
      </c>
      <c r="G49" s="188"/>
      <c r="H49" s="186"/>
      <c r="I49" s="205"/>
      <c r="J49" s="206">
        <f>F49*I49</f>
        <v>0</v>
      </c>
    </row>
    <row r="50" spans="1:10" ht="25.5" customHeight="1">
      <c r="A50" s="177">
        <v>35</v>
      </c>
      <c r="B50" s="191" t="s">
        <v>309</v>
      </c>
      <c r="C50" s="194"/>
      <c r="D50" s="187"/>
      <c r="E50" s="184"/>
      <c r="F50" s="184" t="s">
        <v>211</v>
      </c>
      <c r="G50" s="188"/>
      <c r="H50" s="186"/>
      <c r="I50" s="205"/>
      <c r="J50" s="206">
        <f>F50*I50</f>
        <v>0</v>
      </c>
    </row>
    <row r="51" spans="1:10" ht="25.5" customHeight="1">
      <c r="A51" s="177">
        <v>36</v>
      </c>
      <c r="B51" s="178" t="s">
        <v>310</v>
      </c>
      <c r="C51" s="179"/>
      <c r="D51" s="182"/>
      <c r="E51" s="184"/>
      <c r="F51" s="183" t="s">
        <v>311</v>
      </c>
      <c r="G51" s="188"/>
      <c r="H51" s="186" t="s">
        <v>285</v>
      </c>
      <c r="I51" s="205"/>
      <c r="J51" s="206">
        <f>F51*I51</f>
        <v>0</v>
      </c>
    </row>
    <row r="52" spans="1:10" ht="25.5" customHeight="1">
      <c r="A52" s="177">
        <v>37</v>
      </c>
      <c r="B52" s="178" t="s">
        <v>312</v>
      </c>
      <c r="C52" s="179"/>
      <c r="D52" s="187"/>
      <c r="E52" s="184"/>
      <c r="F52" s="184" t="s">
        <v>313</v>
      </c>
      <c r="G52" s="188"/>
      <c r="H52" s="186" t="s">
        <v>285</v>
      </c>
      <c r="I52" s="205"/>
      <c r="J52" s="206">
        <f>F52*I52</f>
        <v>0</v>
      </c>
    </row>
    <row r="53" spans="1:10" ht="25.5" customHeight="1">
      <c r="A53" s="177">
        <v>38</v>
      </c>
      <c r="B53" s="178" t="s">
        <v>314</v>
      </c>
      <c r="C53" s="179"/>
      <c r="D53" s="182"/>
      <c r="E53" s="183"/>
      <c r="F53" s="208" t="s">
        <v>211</v>
      </c>
      <c r="G53" s="185"/>
      <c r="H53" s="186" t="s">
        <v>285</v>
      </c>
      <c r="I53" s="205"/>
      <c r="J53" s="206">
        <f>F53*I53</f>
        <v>0</v>
      </c>
    </row>
    <row r="54" spans="1:10" ht="25.5" customHeight="1">
      <c r="A54" s="177">
        <v>39</v>
      </c>
      <c r="B54" s="178" t="s">
        <v>263</v>
      </c>
      <c r="C54" s="179"/>
      <c r="D54" s="182"/>
      <c r="E54" s="183"/>
      <c r="F54" s="208" t="s">
        <v>217</v>
      </c>
      <c r="G54" s="185"/>
      <c r="H54" s="186" t="s">
        <v>285</v>
      </c>
      <c r="I54" s="205"/>
      <c r="J54" s="206">
        <f>F54*I54</f>
        <v>0</v>
      </c>
    </row>
    <row r="55" spans="1:10" ht="25.5" customHeight="1">
      <c r="A55" s="177">
        <v>40</v>
      </c>
      <c r="B55" s="191" t="s">
        <v>258</v>
      </c>
      <c r="C55" s="190"/>
      <c r="D55" s="182"/>
      <c r="E55" s="183"/>
      <c r="F55" s="183" t="s">
        <v>217</v>
      </c>
      <c r="G55" s="185"/>
      <c r="H55" s="186"/>
      <c r="I55" s="205"/>
      <c r="J55" s="206">
        <f>F55*I55</f>
        <v>0</v>
      </c>
    </row>
    <row r="56" spans="1:10" ht="25.5" customHeight="1">
      <c r="A56" s="177">
        <v>41</v>
      </c>
      <c r="B56" s="178" t="s">
        <v>264</v>
      </c>
      <c r="C56" s="179"/>
      <c r="D56" s="182"/>
      <c r="E56" s="183"/>
      <c r="F56" s="208" t="s">
        <v>211</v>
      </c>
      <c r="G56" s="185"/>
      <c r="H56" s="186" t="s">
        <v>285</v>
      </c>
      <c r="I56" s="205"/>
      <c r="J56" s="206">
        <f>F56*I56</f>
        <v>0</v>
      </c>
    </row>
    <row r="57" spans="1:11" ht="25.5" customHeight="1" thickBot="1">
      <c r="A57" s="177">
        <v>42</v>
      </c>
      <c r="B57" s="178" t="s">
        <v>315</v>
      </c>
      <c r="C57" s="179"/>
      <c r="D57" s="202"/>
      <c r="E57" s="203"/>
      <c r="F57" s="209" t="s">
        <v>211</v>
      </c>
      <c r="G57" s="204"/>
      <c r="H57" s="186"/>
      <c r="I57" s="205"/>
      <c r="J57" s="206">
        <f>F57*I57</f>
        <v>0</v>
      </c>
      <c r="K57" s="210"/>
    </row>
    <row r="58" spans="1:10" ht="15.75" thickBot="1">
      <c r="A58" s="195"/>
      <c r="B58" s="196" t="s">
        <v>316</v>
      </c>
      <c r="C58" s="197"/>
      <c r="D58" s="197"/>
      <c r="E58" s="197"/>
      <c r="F58" s="197"/>
      <c r="G58" s="197"/>
      <c r="H58" s="197"/>
      <c r="I58" s="197"/>
      <c r="J58" s="198">
        <f>SUM(J16:J57)</f>
        <v>0</v>
      </c>
    </row>
    <row r="59" spans="1:10" ht="15.75" thickBot="1">
      <c r="A59" s="195"/>
      <c r="B59" s="197" t="s">
        <v>267</v>
      </c>
      <c r="C59" s="197"/>
      <c r="D59" s="197"/>
      <c r="E59" s="197"/>
      <c r="F59" s="197"/>
      <c r="G59" s="197"/>
      <c r="H59" s="197"/>
      <c r="I59" s="197"/>
      <c r="J59" s="199">
        <f>J58*(21/100)</f>
        <v>0</v>
      </c>
    </row>
    <row r="60" spans="1:10" ht="15.75" thickBot="1">
      <c r="A60" s="195"/>
      <c r="B60" s="196" t="s">
        <v>317</v>
      </c>
      <c r="C60" s="197"/>
      <c r="D60" s="197"/>
      <c r="E60" s="197"/>
      <c r="F60" s="197"/>
      <c r="G60" s="197"/>
      <c r="H60" s="197"/>
      <c r="I60" s="197"/>
      <c r="J60" s="198">
        <f>J58+J59</f>
        <v>0</v>
      </c>
    </row>
    <row r="62" ht="15">
      <c r="A62" s="149" t="s">
        <v>318</v>
      </c>
    </row>
    <row r="63" ht="15">
      <c r="A63" s="149" t="s">
        <v>319</v>
      </c>
    </row>
    <row r="65" ht="15">
      <c r="A65" s="149" t="s">
        <v>285</v>
      </c>
    </row>
  </sheetData>
  <mergeCells count="36">
    <mergeCell ref="B48:C48"/>
    <mergeCell ref="B49:C49"/>
    <mergeCell ref="B50:C50"/>
    <mergeCell ref="B52:C52"/>
    <mergeCell ref="B43:C43"/>
    <mergeCell ref="B44:C44"/>
    <mergeCell ref="B45:C45"/>
    <mergeCell ref="B46:C46"/>
    <mergeCell ref="B35:C35"/>
    <mergeCell ref="B40:C40"/>
    <mergeCell ref="B41:C41"/>
    <mergeCell ref="B42:C42"/>
    <mergeCell ref="B14:C14"/>
    <mergeCell ref="D14:G14"/>
    <mergeCell ref="H14:I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51:C51"/>
    <mergeCell ref="B29:C29"/>
    <mergeCell ref="B30:C30"/>
    <mergeCell ref="B31:C31"/>
    <mergeCell ref="B32:C32"/>
    <mergeCell ref="B53:C53"/>
    <mergeCell ref="B54:C54"/>
    <mergeCell ref="B56:C56"/>
    <mergeCell ref="B57:C57"/>
    <mergeCell ref="B55:C55"/>
  </mergeCells>
  <printOptions/>
  <pageMargins left="0.2755905511811023" right="0.19685039370078738" top="0.5905511811023622" bottom="0.5905511811023622" header="0.2755905511811023" footer="0.2755905511811023"/>
  <pageSetup horizontalDpi="600" verticalDpi="600" orientation="portrait" paperSize="9" scale="67" r:id="rId1"/>
  <headerFooter alignWithMargins="0">
    <oddFooter>&amp;LDatum tisku  &amp;D&amp;RStrana 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66"/>
  <sheetViews>
    <sheetView zoomScale="120" zoomScaleNormal="120" workbookViewId="0" topLeftCell="A16">
      <selection activeCell="N42" sqref="N42"/>
    </sheetView>
  </sheetViews>
  <sheetFormatPr defaultColWidth="9.00390625" defaultRowHeight="12.75"/>
  <cols>
    <col min="1" max="1" width="7.625" style="71" customWidth="1"/>
    <col min="2" max="2" width="41.375" style="71" customWidth="1"/>
    <col min="3" max="3" width="3.625" style="71" customWidth="1"/>
    <col min="4" max="4" width="11.125" style="71" customWidth="1"/>
    <col min="5" max="5" width="15.00390625" style="71" customWidth="1"/>
    <col min="6" max="6" width="15.875" style="71" customWidth="1"/>
    <col min="7" max="16384" width="9.125" style="71" customWidth="1"/>
  </cols>
  <sheetData>
    <row r="1" spans="1:6" ht="20.25">
      <c r="A1" s="68" t="s">
        <v>270</v>
      </c>
      <c r="B1" s="69"/>
      <c r="C1" s="69"/>
      <c r="D1" s="69"/>
      <c r="E1" s="69"/>
      <c r="F1" s="70"/>
    </row>
    <row r="2" spans="1:6" ht="15.75" thickBot="1">
      <c r="A2" s="72"/>
      <c r="B2" s="73"/>
      <c r="C2" s="73"/>
      <c r="D2" s="73"/>
      <c r="E2" s="73"/>
      <c r="F2" s="74"/>
    </row>
    <row r="3" ht="15.75" thickBot="1"/>
    <row r="4" spans="1:6" ht="15">
      <c r="A4" s="75" t="s">
        <v>192</v>
      </c>
      <c r="B4" s="75"/>
      <c r="D4" s="76" t="s">
        <v>193</v>
      </c>
      <c r="E4" s="77"/>
      <c r="F4" s="78"/>
    </row>
    <row r="5" spans="1:6" ht="15.75">
      <c r="A5" s="79" t="s">
        <v>1012</v>
      </c>
      <c r="B5" s="79"/>
      <c r="D5" s="80" t="s">
        <v>194</v>
      </c>
      <c r="E5" s="81"/>
      <c r="F5" s="82"/>
    </row>
    <row r="6" spans="1:6" ht="15">
      <c r="A6" s="83" t="s">
        <v>195</v>
      </c>
      <c r="B6" s="83"/>
      <c r="D6" s="80" t="s">
        <v>196</v>
      </c>
      <c r="E6" s="84"/>
      <c r="F6" s="85"/>
    </row>
    <row r="7" spans="1:6" ht="15">
      <c r="A7" s="86" t="s">
        <v>1014</v>
      </c>
      <c r="B7" s="86"/>
      <c r="D7" s="80" t="s">
        <v>197</v>
      </c>
      <c r="E7" s="84"/>
      <c r="F7" s="85"/>
    </row>
    <row r="8" spans="1:6" ht="15">
      <c r="A8" s="87" t="s">
        <v>198</v>
      </c>
      <c r="B8" s="87"/>
      <c r="D8" s="88" t="s">
        <v>199</v>
      </c>
      <c r="E8" s="89"/>
      <c r="F8" s="90"/>
    </row>
    <row r="9" spans="1:6" ht="15">
      <c r="A9" s="86" t="s">
        <v>200</v>
      </c>
      <c r="B9" s="86"/>
      <c r="D9" s="80" t="s">
        <v>1006</v>
      </c>
      <c r="E9" s="84"/>
      <c r="F9" s="85"/>
    </row>
    <row r="10" spans="1:6" ht="15">
      <c r="A10" s="86" t="s">
        <v>201</v>
      </c>
      <c r="B10" s="86"/>
      <c r="D10" s="80" t="s">
        <v>202</v>
      </c>
      <c r="E10" s="84"/>
      <c r="F10" s="85"/>
    </row>
    <row r="11" spans="1:6" ht="15.75" thickBot="1">
      <c r="A11" s="91" t="s">
        <v>203</v>
      </c>
      <c r="B11" s="91"/>
      <c r="D11" s="92" t="s">
        <v>1009</v>
      </c>
      <c r="E11" s="93"/>
      <c r="F11" s="94"/>
    </row>
    <row r="12" ht="15">
      <c r="B12" s="95" t="s">
        <v>204</v>
      </c>
    </row>
    <row r="13" ht="3" customHeight="1" thickBot="1"/>
    <row r="14" spans="1:6" ht="25.5">
      <c r="A14" s="96" t="s">
        <v>205</v>
      </c>
      <c r="B14" s="97" t="s">
        <v>206</v>
      </c>
      <c r="C14" s="98"/>
      <c r="D14" s="96" t="s">
        <v>207</v>
      </c>
      <c r="E14" s="96" t="s">
        <v>208</v>
      </c>
      <c r="F14" s="99" t="s">
        <v>993</v>
      </c>
    </row>
    <row r="15" spans="1:6" ht="12.75" customHeight="1" thickBot="1">
      <c r="A15" s="100"/>
      <c r="B15" s="101"/>
      <c r="C15" s="102"/>
      <c r="D15" s="100"/>
      <c r="E15" s="100" t="s">
        <v>209</v>
      </c>
      <c r="F15" s="103" t="s">
        <v>209</v>
      </c>
    </row>
    <row r="16" spans="1:6" ht="15.75" thickBot="1">
      <c r="A16" s="104" t="s">
        <v>210</v>
      </c>
      <c r="B16" s="105"/>
      <c r="C16" s="105"/>
      <c r="D16" s="105"/>
      <c r="E16" s="105"/>
      <c r="F16" s="106"/>
    </row>
    <row r="17" spans="1:6" ht="39.75" thickTop="1">
      <c r="A17" s="107" t="s">
        <v>211</v>
      </c>
      <c r="B17" s="108" t="s">
        <v>212</v>
      </c>
      <c r="C17" s="109"/>
      <c r="D17" s="110">
        <v>1</v>
      </c>
      <c r="E17" s="111"/>
      <c r="F17" s="112">
        <f aca="true" t="shared" si="0" ref="F17:F63">D17*E17</f>
        <v>0</v>
      </c>
    </row>
    <row r="18" spans="1:6" ht="26.25">
      <c r="A18" s="113" t="s">
        <v>213</v>
      </c>
      <c r="B18" s="114" t="s">
        <v>214</v>
      </c>
      <c r="C18" s="115"/>
      <c r="D18" s="116">
        <v>1</v>
      </c>
      <c r="E18" s="117"/>
      <c r="F18" s="118">
        <f t="shared" si="0"/>
        <v>0</v>
      </c>
    </row>
    <row r="19" spans="1:6" ht="15">
      <c r="A19" s="113" t="s">
        <v>215</v>
      </c>
      <c r="B19" s="114" t="s">
        <v>216</v>
      </c>
      <c r="C19" s="115"/>
      <c r="D19" s="116">
        <v>2</v>
      </c>
      <c r="E19" s="117"/>
      <c r="F19" s="118">
        <f t="shared" si="0"/>
        <v>0</v>
      </c>
    </row>
    <row r="20" spans="1:6" ht="15">
      <c r="A20" s="113" t="s">
        <v>217</v>
      </c>
      <c r="B20" s="114" t="s">
        <v>218</v>
      </c>
      <c r="C20" s="115"/>
      <c r="D20" s="116">
        <v>2</v>
      </c>
      <c r="E20" s="117"/>
      <c r="F20" s="118">
        <f t="shared" si="0"/>
        <v>0</v>
      </c>
    </row>
    <row r="21" spans="1:6" ht="15" customHeight="1">
      <c r="A21" s="113" t="s">
        <v>219</v>
      </c>
      <c r="B21" s="114" t="s">
        <v>220</v>
      </c>
      <c r="C21" s="115"/>
      <c r="D21" s="116">
        <v>1</v>
      </c>
      <c r="E21" s="117"/>
      <c r="F21" s="118">
        <f t="shared" si="0"/>
        <v>0</v>
      </c>
    </row>
    <row r="22" spans="1:6" ht="15" customHeight="1">
      <c r="A22" s="113" t="s">
        <v>221</v>
      </c>
      <c r="B22" s="114" t="s">
        <v>222</v>
      </c>
      <c r="C22" s="115"/>
      <c r="D22" s="116">
        <v>1</v>
      </c>
      <c r="E22" s="117"/>
      <c r="F22" s="118">
        <f t="shared" si="0"/>
        <v>0</v>
      </c>
    </row>
    <row r="23" spans="1:6" ht="15">
      <c r="A23" s="113" t="s">
        <v>223</v>
      </c>
      <c r="B23" s="114" t="s">
        <v>224</v>
      </c>
      <c r="C23" s="115"/>
      <c r="D23" s="116">
        <v>3</v>
      </c>
      <c r="E23" s="117"/>
      <c r="F23" s="118">
        <f t="shared" si="0"/>
        <v>0</v>
      </c>
    </row>
    <row r="24" spans="1:6" ht="15">
      <c r="A24" s="113" t="s">
        <v>225</v>
      </c>
      <c r="B24" s="114" t="s">
        <v>226</v>
      </c>
      <c r="C24" s="115"/>
      <c r="D24" s="116">
        <v>2</v>
      </c>
      <c r="E24" s="117"/>
      <c r="F24" s="118">
        <f t="shared" si="0"/>
        <v>0</v>
      </c>
    </row>
    <row r="25" spans="1:6" ht="28.5">
      <c r="A25" s="113" t="s">
        <v>227</v>
      </c>
      <c r="B25" s="114" t="s">
        <v>269</v>
      </c>
      <c r="C25" s="115"/>
      <c r="D25" s="116">
        <v>1</v>
      </c>
      <c r="E25" s="117"/>
      <c r="F25" s="118">
        <f t="shared" si="0"/>
        <v>0</v>
      </c>
    </row>
    <row r="26" spans="1:6" ht="15">
      <c r="A26" s="113" t="s">
        <v>228</v>
      </c>
      <c r="B26" s="114" t="s">
        <v>229</v>
      </c>
      <c r="C26" s="115"/>
      <c r="D26" s="116">
        <v>1</v>
      </c>
      <c r="E26" s="117"/>
      <c r="F26" s="118">
        <f t="shared" si="0"/>
        <v>0</v>
      </c>
    </row>
    <row r="27" spans="1:6" ht="15" customHeight="1">
      <c r="A27" s="113" t="s">
        <v>230</v>
      </c>
      <c r="B27" s="114" t="s">
        <v>231</v>
      </c>
      <c r="C27" s="115"/>
      <c r="D27" s="116">
        <v>1</v>
      </c>
      <c r="E27" s="117"/>
      <c r="F27" s="118">
        <f t="shared" si="0"/>
        <v>0</v>
      </c>
    </row>
    <row r="28" spans="1:6" ht="26.25">
      <c r="A28" s="113" t="s">
        <v>232</v>
      </c>
      <c r="B28" s="114" t="s">
        <v>233</v>
      </c>
      <c r="C28" s="115"/>
      <c r="D28" s="116">
        <v>2</v>
      </c>
      <c r="E28" s="117"/>
      <c r="F28" s="118">
        <f t="shared" si="0"/>
        <v>0</v>
      </c>
    </row>
    <row r="29" spans="1:6" ht="26.25">
      <c r="A29" s="113">
        <v>13</v>
      </c>
      <c r="B29" s="114" t="s">
        <v>234</v>
      </c>
      <c r="C29" s="115"/>
      <c r="D29" s="116">
        <v>1</v>
      </c>
      <c r="E29" s="117"/>
      <c r="F29" s="118">
        <f t="shared" si="0"/>
        <v>0</v>
      </c>
    </row>
    <row r="30" spans="1:6" ht="15">
      <c r="A30" s="113">
        <v>14</v>
      </c>
      <c r="B30" s="114" t="s">
        <v>235</v>
      </c>
      <c r="C30" s="115"/>
      <c r="D30" s="116">
        <v>1</v>
      </c>
      <c r="E30" s="117"/>
      <c r="F30" s="118">
        <f t="shared" si="0"/>
        <v>0</v>
      </c>
    </row>
    <row r="31" spans="1:6" ht="15" customHeight="1">
      <c r="A31" s="113">
        <v>15</v>
      </c>
      <c r="B31" s="114" t="s">
        <v>236</v>
      </c>
      <c r="C31" s="115"/>
      <c r="D31" s="116">
        <v>1</v>
      </c>
      <c r="E31" s="117"/>
      <c r="F31" s="118">
        <f t="shared" si="0"/>
        <v>0</v>
      </c>
    </row>
    <row r="32" spans="1:6" ht="15">
      <c r="A32" s="113">
        <v>16</v>
      </c>
      <c r="B32" s="114" t="s">
        <v>237</v>
      </c>
      <c r="C32" s="115"/>
      <c r="D32" s="116">
        <v>2</v>
      </c>
      <c r="E32" s="117"/>
      <c r="F32" s="118">
        <f t="shared" si="0"/>
        <v>0</v>
      </c>
    </row>
    <row r="33" spans="1:6" ht="15">
      <c r="A33" s="113">
        <v>17</v>
      </c>
      <c r="B33" s="119" t="s">
        <v>238</v>
      </c>
      <c r="C33" s="115"/>
      <c r="D33" s="116">
        <v>1</v>
      </c>
      <c r="E33" s="117"/>
      <c r="F33" s="118">
        <f t="shared" si="0"/>
        <v>0</v>
      </c>
    </row>
    <row r="34" spans="1:6" ht="15">
      <c r="A34" s="113">
        <v>18</v>
      </c>
      <c r="B34" s="114" t="s">
        <v>239</v>
      </c>
      <c r="C34" s="115"/>
      <c r="D34" s="116">
        <v>4</v>
      </c>
      <c r="E34" s="117"/>
      <c r="F34" s="118">
        <f t="shared" si="0"/>
        <v>0</v>
      </c>
    </row>
    <row r="35" spans="1:6" ht="15">
      <c r="A35" s="113">
        <v>19</v>
      </c>
      <c r="B35" s="114" t="s">
        <v>240</v>
      </c>
      <c r="C35" s="115"/>
      <c r="D35" s="116">
        <v>2</v>
      </c>
      <c r="E35" s="117"/>
      <c r="F35" s="118">
        <f t="shared" si="0"/>
        <v>0</v>
      </c>
    </row>
    <row r="36" spans="1:6" ht="15">
      <c r="A36" s="113">
        <v>20</v>
      </c>
      <c r="B36" s="114" t="s">
        <v>241</v>
      </c>
      <c r="C36" s="115"/>
      <c r="D36" s="116">
        <v>1</v>
      </c>
      <c r="E36" s="117"/>
      <c r="F36" s="118">
        <f t="shared" si="0"/>
        <v>0</v>
      </c>
    </row>
    <row r="37" spans="1:6" ht="15" customHeight="1">
      <c r="A37" s="113">
        <v>21</v>
      </c>
      <c r="B37" s="114" t="s">
        <v>242</v>
      </c>
      <c r="C37" s="115"/>
      <c r="D37" s="116">
        <v>11</v>
      </c>
      <c r="E37" s="117"/>
      <c r="F37" s="118">
        <f t="shared" si="0"/>
        <v>0</v>
      </c>
    </row>
    <row r="38" spans="1:6" ht="15">
      <c r="A38" s="113">
        <v>22</v>
      </c>
      <c r="B38" s="114" t="s">
        <v>243</v>
      </c>
      <c r="C38" s="115"/>
      <c r="D38" s="116">
        <v>7</v>
      </c>
      <c r="E38" s="117"/>
      <c r="F38" s="118">
        <f t="shared" si="0"/>
        <v>0</v>
      </c>
    </row>
    <row r="39" spans="1:6" ht="15">
      <c r="A39" s="113">
        <v>23</v>
      </c>
      <c r="B39" s="114" t="s">
        <v>244</v>
      </c>
      <c r="C39" s="115"/>
      <c r="D39" s="116">
        <v>3</v>
      </c>
      <c r="E39" s="117"/>
      <c r="F39" s="118">
        <f t="shared" si="0"/>
        <v>0</v>
      </c>
    </row>
    <row r="40" spans="1:6" ht="26.25">
      <c r="A40" s="113">
        <v>24</v>
      </c>
      <c r="B40" s="114" t="s">
        <v>245</v>
      </c>
      <c r="C40" s="115"/>
      <c r="D40" s="116">
        <v>1</v>
      </c>
      <c r="E40" s="117"/>
      <c r="F40" s="118">
        <f t="shared" si="0"/>
        <v>0</v>
      </c>
    </row>
    <row r="41" spans="1:6" ht="26.25">
      <c r="A41" s="113">
        <v>25</v>
      </c>
      <c r="B41" s="114" t="s">
        <v>246</v>
      </c>
      <c r="C41" s="115"/>
      <c r="D41" s="116">
        <v>2</v>
      </c>
      <c r="E41" s="117"/>
      <c r="F41" s="118">
        <f t="shared" si="0"/>
        <v>0</v>
      </c>
    </row>
    <row r="42" spans="1:6" ht="26.25">
      <c r="A42" s="113">
        <v>26</v>
      </c>
      <c r="B42" s="114" t="s">
        <v>247</v>
      </c>
      <c r="C42" s="115"/>
      <c r="D42" s="116">
        <v>1</v>
      </c>
      <c r="E42" s="117"/>
      <c r="F42" s="118">
        <f t="shared" si="0"/>
        <v>0</v>
      </c>
    </row>
    <row r="43" spans="1:6" ht="15" customHeight="1">
      <c r="A43" s="113">
        <v>27</v>
      </c>
      <c r="B43" s="114" t="s">
        <v>248</v>
      </c>
      <c r="C43" s="115"/>
      <c r="D43" s="116">
        <v>1</v>
      </c>
      <c r="E43" s="117"/>
      <c r="F43" s="118">
        <f t="shared" si="0"/>
        <v>0</v>
      </c>
    </row>
    <row r="44" spans="1:6" ht="15" customHeight="1" thickBot="1">
      <c r="A44" s="113">
        <v>28</v>
      </c>
      <c r="B44" s="114" t="s">
        <v>249</v>
      </c>
      <c r="C44" s="115"/>
      <c r="D44" s="116">
        <v>1</v>
      </c>
      <c r="E44" s="117"/>
      <c r="F44" s="118">
        <f t="shared" si="0"/>
        <v>0</v>
      </c>
    </row>
    <row r="45" spans="1:6" ht="15" customHeight="1">
      <c r="A45" s="96" t="s">
        <v>205</v>
      </c>
      <c r="B45" s="97" t="s">
        <v>206</v>
      </c>
      <c r="C45" s="98"/>
      <c r="D45" s="96" t="s">
        <v>207</v>
      </c>
      <c r="E45" s="96" t="s">
        <v>208</v>
      </c>
      <c r="F45" s="99" t="s">
        <v>993</v>
      </c>
    </row>
    <row r="46" spans="1:6" ht="15" customHeight="1" thickBot="1">
      <c r="A46" s="100"/>
      <c r="B46" s="101"/>
      <c r="C46" s="102"/>
      <c r="D46" s="100"/>
      <c r="E46" s="100" t="s">
        <v>209</v>
      </c>
      <c r="F46" s="103" t="s">
        <v>209</v>
      </c>
    </row>
    <row r="47" spans="1:6" ht="15" customHeight="1" thickBot="1">
      <c r="A47" s="104" t="s">
        <v>210</v>
      </c>
      <c r="B47" s="105"/>
      <c r="C47" s="105"/>
      <c r="D47" s="105"/>
      <c r="E47" s="105"/>
      <c r="F47" s="106"/>
    </row>
    <row r="48" spans="1:6" ht="27" thickTop="1">
      <c r="A48" s="113">
        <v>29</v>
      </c>
      <c r="B48" s="114" t="s">
        <v>250</v>
      </c>
      <c r="C48" s="115"/>
      <c r="D48" s="116">
        <v>1</v>
      </c>
      <c r="E48" s="117"/>
      <c r="F48" s="118">
        <f t="shared" si="0"/>
        <v>0</v>
      </c>
    </row>
    <row r="49" spans="1:6" ht="15" customHeight="1">
      <c r="A49" s="113">
        <v>30</v>
      </c>
      <c r="B49" s="114" t="s">
        <v>251</v>
      </c>
      <c r="C49" s="115"/>
      <c r="D49" s="116">
        <v>1</v>
      </c>
      <c r="E49" s="117"/>
      <c r="F49" s="118">
        <f t="shared" si="0"/>
        <v>0</v>
      </c>
    </row>
    <row r="50" spans="1:6" ht="15" customHeight="1">
      <c r="A50" s="113">
        <v>31</v>
      </c>
      <c r="B50" s="114" t="s">
        <v>252</v>
      </c>
      <c r="C50" s="115"/>
      <c r="D50" s="116">
        <v>3</v>
      </c>
      <c r="E50" s="117"/>
      <c r="F50" s="118">
        <f t="shared" si="0"/>
        <v>0</v>
      </c>
    </row>
    <row r="51" spans="1:6" ht="15">
      <c r="A51" s="113">
        <v>32</v>
      </c>
      <c r="B51" s="114" t="s">
        <v>253</v>
      </c>
      <c r="C51" s="115"/>
      <c r="D51" s="116">
        <v>1</v>
      </c>
      <c r="E51" s="117"/>
      <c r="F51" s="118">
        <f t="shared" si="0"/>
        <v>0</v>
      </c>
    </row>
    <row r="52" spans="1:6" ht="39">
      <c r="A52" s="113">
        <v>33</v>
      </c>
      <c r="B52" s="114" t="s">
        <v>254</v>
      </c>
      <c r="C52" s="115"/>
      <c r="D52" s="116">
        <v>2</v>
      </c>
      <c r="E52" s="117"/>
      <c r="F52" s="118">
        <f t="shared" si="0"/>
        <v>0</v>
      </c>
    </row>
    <row r="53" spans="1:6" ht="26.25">
      <c r="A53" s="113">
        <v>34</v>
      </c>
      <c r="B53" s="114" t="s">
        <v>255</v>
      </c>
      <c r="C53" s="115"/>
      <c r="D53" s="116">
        <v>10</v>
      </c>
      <c r="E53" s="117"/>
      <c r="F53" s="118">
        <f t="shared" si="0"/>
        <v>0</v>
      </c>
    </row>
    <row r="54" spans="1:6" ht="15" customHeight="1">
      <c r="A54" s="113">
        <v>35</v>
      </c>
      <c r="B54" s="114" t="s">
        <v>256</v>
      </c>
      <c r="C54" s="115"/>
      <c r="D54" s="116">
        <v>1</v>
      </c>
      <c r="E54" s="117"/>
      <c r="F54" s="118">
        <f t="shared" si="0"/>
        <v>0</v>
      </c>
    </row>
    <row r="55" spans="1:6" ht="15" customHeight="1">
      <c r="A55" s="113">
        <v>36</v>
      </c>
      <c r="B55" s="114" t="s">
        <v>257</v>
      </c>
      <c r="C55" s="115"/>
      <c r="D55" s="116">
        <v>1</v>
      </c>
      <c r="E55" s="117"/>
      <c r="F55" s="118">
        <f t="shared" si="0"/>
        <v>0</v>
      </c>
    </row>
    <row r="56" spans="1:6" ht="15">
      <c r="A56" s="113">
        <v>37</v>
      </c>
      <c r="B56" s="114" t="s">
        <v>258</v>
      </c>
      <c r="C56" s="115"/>
      <c r="D56" s="116">
        <v>4</v>
      </c>
      <c r="E56" s="117"/>
      <c r="F56" s="118">
        <f t="shared" si="0"/>
        <v>0</v>
      </c>
    </row>
    <row r="57" spans="1:6" ht="15">
      <c r="A57" s="113">
        <v>38</v>
      </c>
      <c r="B57" s="114" t="s">
        <v>259</v>
      </c>
      <c r="C57" s="115"/>
      <c r="D57" s="116">
        <v>16</v>
      </c>
      <c r="E57" s="117"/>
      <c r="F57" s="118">
        <f t="shared" si="0"/>
        <v>0</v>
      </c>
    </row>
    <row r="58" spans="1:6" ht="15">
      <c r="A58" s="113">
        <v>39</v>
      </c>
      <c r="B58" s="114" t="s">
        <v>260</v>
      </c>
      <c r="C58" s="115"/>
      <c r="D58" s="116">
        <v>95</v>
      </c>
      <c r="E58" s="117"/>
      <c r="F58" s="118">
        <f t="shared" si="0"/>
        <v>0</v>
      </c>
    </row>
    <row r="59" spans="1:6" ht="15" customHeight="1">
      <c r="A59" s="113">
        <v>40</v>
      </c>
      <c r="B59" s="114" t="s">
        <v>261</v>
      </c>
      <c r="C59" s="115"/>
      <c r="D59" s="116">
        <v>45</v>
      </c>
      <c r="E59" s="117"/>
      <c r="F59" s="118">
        <f t="shared" si="0"/>
        <v>0</v>
      </c>
    </row>
    <row r="60" spans="1:6" ht="15" customHeight="1">
      <c r="A60" s="113">
        <v>41</v>
      </c>
      <c r="B60" s="114" t="s">
        <v>262</v>
      </c>
      <c r="C60" s="115"/>
      <c r="D60" s="116">
        <v>5</v>
      </c>
      <c r="E60" s="117"/>
      <c r="F60" s="118">
        <f t="shared" si="0"/>
        <v>0</v>
      </c>
    </row>
    <row r="61" spans="1:6" ht="30">
      <c r="A61" s="120">
        <v>42</v>
      </c>
      <c r="B61" s="121" t="s">
        <v>263</v>
      </c>
      <c r="C61" s="122"/>
      <c r="D61" s="116">
        <v>2</v>
      </c>
      <c r="E61" s="117"/>
      <c r="F61" s="118">
        <f t="shared" si="0"/>
        <v>0</v>
      </c>
    </row>
    <row r="62" spans="1:6" ht="15.75" thickBot="1">
      <c r="A62" s="123">
        <v>43</v>
      </c>
      <c r="B62" s="124" t="s">
        <v>264</v>
      </c>
      <c r="C62" s="125"/>
      <c r="D62" s="116">
        <v>1</v>
      </c>
      <c r="E62" s="117"/>
      <c r="F62" s="118">
        <f t="shared" si="0"/>
        <v>0</v>
      </c>
    </row>
    <row r="63" spans="1:6" ht="31.5" thickBot="1" thickTop="1">
      <c r="A63" s="123">
        <v>44</v>
      </c>
      <c r="B63" s="126" t="s">
        <v>265</v>
      </c>
      <c r="C63" s="127"/>
      <c r="D63" s="128">
        <v>1</v>
      </c>
      <c r="E63" s="129"/>
      <c r="F63" s="130">
        <f t="shared" si="0"/>
        <v>0</v>
      </c>
    </row>
    <row r="64" spans="1:6" ht="16.5" thickBot="1" thickTop="1">
      <c r="A64" s="131"/>
      <c r="B64" s="132" t="s">
        <v>266</v>
      </c>
      <c r="C64" s="132"/>
      <c r="D64" s="133"/>
      <c r="E64" s="134"/>
      <c r="F64" s="135">
        <f>SUM(F17:F63)</f>
        <v>0</v>
      </c>
    </row>
    <row r="65" spans="1:6" ht="15.75" thickBot="1">
      <c r="A65" s="136"/>
      <c r="B65" s="137" t="s">
        <v>267</v>
      </c>
      <c r="C65" s="137"/>
      <c r="D65" s="137"/>
      <c r="E65" s="137"/>
      <c r="F65" s="138">
        <f>F64*21/100</f>
        <v>0</v>
      </c>
    </row>
    <row r="66" spans="1:6" ht="15.75" thickBot="1">
      <c r="A66" s="139"/>
      <c r="B66" s="140" t="s">
        <v>268</v>
      </c>
      <c r="C66" s="140"/>
      <c r="D66" s="140"/>
      <c r="E66" s="140"/>
      <c r="F66" s="141">
        <f>F64+F65</f>
        <v>0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32" sqref="D32"/>
    </sheetView>
  </sheetViews>
  <sheetFormatPr defaultColWidth="9.00390625" defaultRowHeight="12.75"/>
  <cols>
    <col min="3" max="3" width="25.75390625" style="0" customWidth="1"/>
    <col min="4" max="4" width="30.625" style="0" customWidth="1"/>
    <col min="5" max="5" width="23.75390625" style="0" customWidth="1"/>
    <col min="6" max="6" width="28.25390625" style="0" customWidth="1"/>
    <col min="7" max="7" width="7.625" style="0" customWidth="1"/>
  </cols>
  <sheetData>
    <row r="1" spans="1:5" ht="18">
      <c r="A1" t="s">
        <v>990</v>
      </c>
      <c r="B1" s="41" t="s">
        <v>820</v>
      </c>
      <c r="C1" s="12"/>
      <c r="D1" s="12"/>
      <c r="E1" s="12"/>
    </row>
    <row r="2" spans="2:5" ht="18">
      <c r="B2" s="41" t="s">
        <v>824</v>
      </c>
      <c r="C2" s="12"/>
      <c r="D2" s="12"/>
      <c r="E2" s="12"/>
    </row>
    <row r="3" spans="2:5" ht="18">
      <c r="B3" s="23" t="s">
        <v>821</v>
      </c>
      <c r="C3" s="12"/>
      <c r="D3" s="12"/>
      <c r="E3" s="12"/>
    </row>
    <row r="4" spans="2:5" ht="18">
      <c r="B4" s="41" t="s">
        <v>822</v>
      </c>
      <c r="C4" s="12"/>
      <c r="D4" s="12"/>
      <c r="E4" s="12"/>
    </row>
    <row r="5" ht="15.75">
      <c r="B5" s="23" t="s">
        <v>823</v>
      </c>
    </row>
    <row r="6" ht="18">
      <c r="B6" s="12"/>
    </row>
    <row r="7" spans="1:11" ht="23.25">
      <c r="A7" s="65" t="s">
        <v>651</v>
      </c>
      <c r="B7" s="66"/>
      <c r="C7" s="66"/>
      <c r="D7" s="66"/>
      <c r="E7" s="66"/>
      <c r="F7" s="64"/>
      <c r="G7" s="64"/>
      <c r="H7" s="39"/>
      <c r="I7" s="39"/>
      <c r="J7" s="39"/>
      <c r="K7" s="39"/>
    </row>
    <row r="8" ht="20.25">
      <c r="A8" s="13"/>
    </row>
    <row r="9" spans="1:6" ht="15">
      <c r="A9" s="42" t="s">
        <v>643</v>
      </c>
      <c r="B9" s="42"/>
      <c r="C9" s="43"/>
      <c r="D9" s="45" t="s">
        <v>653</v>
      </c>
      <c r="E9" s="44"/>
      <c r="F9" s="44"/>
    </row>
    <row r="10" spans="1:6" ht="15">
      <c r="A10" s="45"/>
      <c r="B10" s="45"/>
      <c r="C10" s="44"/>
      <c r="D10" s="44"/>
      <c r="E10" s="44"/>
      <c r="F10" s="44"/>
    </row>
    <row r="11" spans="1:6" ht="15">
      <c r="A11" s="45" t="s">
        <v>647</v>
      </c>
      <c r="B11" s="45"/>
      <c r="C11" s="44"/>
      <c r="D11" s="44"/>
      <c r="E11" s="44"/>
      <c r="F11" s="44"/>
    </row>
    <row r="12" spans="1:7" s="6" customFormat="1" ht="15">
      <c r="A12" s="46" t="s">
        <v>639</v>
      </c>
      <c r="B12" s="46"/>
      <c r="C12" s="46"/>
      <c r="D12" s="46"/>
      <c r="E12" s="47" t="s">
        <v>642</v>
      </c>
      <c r="F12" s="47" t="s">
        <v>645</v>
      </c>
      <c r="G12" s="37"/>
    </row>
    <row r="13" spans="1:9" ht="14.25">
      <c r="A13" s="44" t="s">
        <v>824</v>
      </c>
      <c r="B13" s="48"/>
      <c r="C13" s="44"/>
      <c r="D13" s="44"/>
      <c r="E13" s="49">
        <f>ROUND(Rekapitulace_SO401!F15,0)</f>
        <v>0</v>
      </c>
      <c r="F13" s="49">
        <f>E13*1.21</f>
        <v>0</v>
      </c>
      <c r="I13" s="6"/>
    </row>
    <row r="14" spans="1:9" ht="14.25">
      <c r="A14" s="44" t="s">
        <v>821</v>
      </c>
      <c r="B14" s="48"/>
      <c r="C14" s="44"/>
      <c r="D14" s="44"/>
      <c r="E14" s="49">
        <f>ROUND(Rekapitulace_SO402!F21,0)</f>
        <v>0</v>
      </c>
      <c r="F14" s="49">
        <f>E14*1.21</f>
        <v>0</v>
      </c>
      <c r="I14" s="6"/>
    </row>
    <row r="15" spans="1:9" ht="14.25">
      <c r="A15" s="44" t="s">
        <v>822</v>
      </c>
      <c r="B15" s="48"/>
      <c r="C15" s="44"/>
      <c r="D15" s="44"/>
      <c r="E15" s="49">
        <f>ROUND(Rekapitulace_SO403!F15,0)</f>
        <v>0</v>
      </c>
      <c r="F15" s="49">
        <f>E15*1.21</f>
        <v>0</v>
      </c>
      <c r="I15" s="6"/>
    </row>
    <row r="16" spans="1:9" ht="15" thickBot="1">
      <c r="A16" s="50" t="s">
        <v>823</v>
      </c>
      <c r="B16" s="51"/>
      <c r="C16" s="50"/>
      <c r="D16" s="50"/>
      <c r="E16" s="52">
        <f>ROUND(Rekapitulace_SO404!F15,0)</f>
        <v>0</v>
      </c>
      <c r="F16" s="52">
        <f>E16*1.21</f>
        <v>0</v>
      </c>
      <c r="I16" s="6"/>
    </row>
    <row r="17" spans="1:9" ht="15.75" thickTop="1">
      <c r="A17" s="45" t="s">
        <v>641</v>
      </c>
      <c r="B17" s="48"/>
      <c r="C17" s="45"/>
      <c r="D17" s="44"/>
      <c r="E17" s="53">
        <f>SUM(E13:E16)</f>
        <v>0</v>
      </c>
      <c r="F17" s="53">
        <f>ROUND(SUM(F13:F16),0)</f>
        <v>0</v>
      </c>
      <c r="I17" s="6"/>
    </row>
    <row r="18" spans="1:6" ht="14.25">
      <c r="A18" s="44"/>
      <c r="B18" s="44"/>
      <c r="C18" s="44"/>
      <c r="D18" s="44"/>
      <c r="E18" s="44"/>
      <c r="F18" s="44"/>
    </row>
    <row r="19" spans="1:6" ht="15">
      <c r="A19" s="67" t="s">
        <v>644</v>
      </c>
      <c r="B19" s="48"/>
      <c r="C19" s="45"/>
      <c r="D19" s="44"/>
      <c r="E19" s="44"/>
      <c r="F19" s="54"/>
    </row>
    <row r="20" spans="1:6" ht="15">
      <c r="A20" s="46" t="s">
        <v>639</v>
      </c>
      <c r="B20" s="55"/>
      <c r="C20" s="55"/>
      <c r="D20" s="55"/>
      <c r="E20" s="47" t="s">
        <v>646</v>
      </c>
      <c r="F20" s="47" t="s">
        <v>648</v>
      </c>
    </row>
    <row r="21" spans="1:6" ht="14.25">
      <c r="A21" s="44" t="s">
        <v>824</v>
      </c>
      <c r="B21" s="56"/>
      <c r="C21" s="56"/>
      <c r="D21" s="56"/>
      <c r="E21" s="57">
        <f>ROUND(Rekapitulace_SO401!F18,0)</f>
        <v>0</v>
      </c>
      <c r="F21" s="49">
        <f>E21*1.21</f>
        <v>0</v>
      </c>
    </row>
    <row r="22" spans="1:6" ht="14.25">
      <c r="A22" s="44" t="s">
        <v>821</v>
      </c>
      <c r="B22" s="56"/>
      <c r="C22" s="56"/>
      <c r="D22" s="56"/>
      <c r="E22" s="57">
        <f>ROUND(Rekapitulace_SO402!F24,0)</f>
        <v>0</v>
      </c>
      <c r="F22" s="49">
        <f>E22*1.21</f>
        <v>0</v>
      </c>
    </row>
    <row r="23" spans="1:6" ht="14.25">
      <c r="A23" s="44" t="s">
        <v>822</v>
      </c>
      <c r="B23" s="56"/>
      <c r="C23" s="56"/>
      <c r="D23" s="56"/>
      <c r="E23" s="57">
        <f>ROUND(Rekapitulace_SO403!F18,0)</f>
        <v>0</v>
      </c>
      <c r="F23" s="49">
        <f>E23*1.21</f>
        <v>0</v>
      </c>
    </row>
    <row r="24" spans="1:6" ht="15" thickBot="1">
      <c r="A24" s="50" t="s">
        <v>823</v>
      </c>
      <c r="B24" s="50"/>
      <c r="C24" s="50"/>
      <c r="D24" s="50"/>
      <c r="E24" s="58">
        <f>ROUND(Rekapitulace_SO404!F18,0)</f>
        <v>0</v>
      </c>
      <c r="F24" s="52">
        <f>E24*1.21</f>
        <v>0</v>
      </c>
    </row>
    <row r="25" spans="1:6" ht="15.75" thickTop="1">
      <c r="A25" s="45" t="s">
        <v>649</v>
      </c>
      <c r="B25" s="56"/>
      <c r="C25" s="56"/>
      <c r="D25" s="56"/>
      <c r="E25" s="59">
        <f>SUM(E21:E24)</f>
        <v>0</v>
      </c>
      <c r="F25" s="60">
        <f>SUM(F21:F24)</f>
        <v>0</v>
      </c>
    </row>
    <row r="26" spans="1:6" ht="15">
      <c r="A26" s="45"/>
      <c r="B26" s="56"/>
      <c r="C26" s="56"/>
      <c r="D26" s="56"/>
      <c r="E26" s="56"/>
      <c r="F26" s="61"/>
    </row>
    <row r="27" spans="1:6" ht="15">
      <c r="A27" s="45" t="s">
        <v>640</v>
      </c>
      <c r="B27" s="44"/>
      <c r="C27" s="44"/>
      <c r="D27" s="44"/>
      <c r="E27" s="53">
        <f>E17+E25</f>
        <v>0</v>
      </c>
      <c r="F27" s="53">
        <f>ROUND(F17+F25,0)</f>
        <v>0</v>
      </c>
    </row>
    <row r="28" spans="1:6" ht="14.25">
      <c r="A28" s="44"/>
      <c r="B28" s="44"/>
      <c r="C28" s="44"/>
      <c r="D28" s="44"/>
      <c r="E28" s="44"/>
      <c r="F28" s="44"/>
    </row>
    <row r="29" spans="1:6" ht="15">
      <c r="A29" s="45" t="s">
        <v>1001</v>
      </c>
      <c r="B29" s="44"/>
      <c r="C29" s="44"/>
      <c r="D29" s="44"/>
      <c r="E29" s="44"/>
      <c r="F29" s="44"/>
    </row>
    <row r="30" spans="1:6" ht="14.25">
      <c r="A30" s="44"/>
      <c r="B30" s="44"/>
      <c r="C30" s="44"/>
      <c r="D30" s="44"/>
      <c r="E30" s="44"/>
      <c r="F30" s="44"/>
    </row>
    <row r="31" spans="1:7" ht="14.25">
      <c r="A31" s="62" t="s">
        <v>1002</v>
      </c>
      <c r="B31" s="55"/>
      <c r="C31" s="62" t="s">
        <v>1003</v>
      </c>
      <c r="D31" s="55"/>
      <c r="E31" s="55"/>
      <c r="F31" s="62" t="s">
        <v>1062</v>
      </c>
      <c r="G31" s="40"/>
    </row>
    <row r="32" spans="1:6" ht="15">
      <c r="A32" s="63">
        <v>0.21</v>
      </c>
      <c r="B32" s="44"/>
      <c r="C32" s="53">
        <f>E27</f>
        <v>0</v>
      </c>
      <c r="D32" s="44"/>
      <c r="E32" s="44"/>
      <c r="F32" s="53">
        <f>ROUND(C32*0.21,0)</f>
        <v>0</v>
      </c>
    </row>
    <row r="33" spans="1:6" ht="14.25">
      <c r="A33" s="44"/>
      <c r="B33" s="44"/>
      <c r="C33" s="44"/>
      <c r="D33" s="44"/>
      <c r="E33" s="44"/>
      <c r="F33" s="44"/>
    </row>
    <row r="34" spans="1:6" ht="14.25">
      <c r="A34" s="44"/>
      <c r="B34" s="44"/>
      <c r="C34" s="44"/>
      <c r="D34" s="44"/>
      <c r="E34" s="44"/>
      <c r="F34" s="44"/>
    </row>
    <row r="35" spans="1:6" ht="15">
      <c r="A35" s="45" t="s">
        <v>1004</v>
      </c>
      <c r="B35" s="44"/>
      <c r="C35" s="44"/>
      <c r="D35" s="44"/>
      <c r="E35" s="44"/>
      <c r="F35" s="53">
        <f>C32+F32</f>
        <v>0</v>
      </c>
    </row>
  </sheetData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20" sqref="J20"/>
    </sheetView>
  </sheetViews>
  <sheetFormatPr defaultColWidth="9.00390625" defaultRowHeight="12.75"/>
  <cols>
    <col min="3" max="3" width="17.00390625" style="0" customWidth="1"/>
    <col min="5" max="5" width="16.125" style="0" customWidth="1"/>
    <col min="6" max="6" width="19.25390625" style="0" customWidth="1"/>
    <col min="7" max="7" width="7.625" style="0" customWidth="1"/>
  </cols>
  <sheetData>
    <row r="1" spans="1:5" ht="18">
      <c r="A1" t="s">
        <v>990</v>
      </c>
      <c r="B1" s="11" t="s">
        <v>820</v>
      </c>
      <c r="C1" s="12"/>
      <c r="D1" s="12"/>
      <c r="E1" s="12"/>
    </row>
    <row r="2" spans="2:5" ht="18">
      <c r="B2" s="11" t="s">
        <v>824</v>
      </c>
      <c r="C2" s="12"/>
      <c r="D2" s="12"/>
      <c r="E2" s="12"/>
    </row>
    <row r="3" spans="2:5" ht="18">
      <c r="B3" s="12" t="s">
        <v>821</v>
      </c>
      <c r="C3" s="12"/>
      <c r="D3" s="12"/>
      <c r="E3" s="12"/>
    </row>
    <row r="4" spans="2:5" ht="18">
      <c r="B4" s="11" t="s">
        <v>822</v>
      </c>
      <c r="C4" s="12"/>
      <c r="D4" s="12"/>
      <c r="E4" s="12"/>
    </row>
    <row r="5" ht="18">
      <c r="B5" s="12" t="s">
        <v>823</v>
      </c>
    </row>
    <row r="7" ht="20.25">
      <c r="A7" s="13" t="s">
        <v>831</v>
      </c>
    </row>
    <row r="8" ht="20.25">
      <c r="A8" s="13"/>
    </row>
    <row r="9" spans="1:2" ht="12.75">
      <c r="A9" s="9"/>
      <c r="B9" s="6"/>
    </row>
    <row r="10" spans="1:7" s="6" customFormat="1" ht="12.75">
      <c r="A10" s="14" t="s">
        <v>991</v>
      </c>
      <c r="B10" s="14" t="s">
        <v>992</v>
      </c>
      <c r="C10" s="14" t="s">
        <v>1057</v>
      </c>
      <c r="D10" s="14"/>
      <c r="E10" s="14"/>
      <c r="F10" s="15" t="s">
        <v>993</v>
      </c>
      <c r="G10" s="14"/>
    </row>
    <row r="11" spans="1:9" ht="12.75">
      <c r="A11" t="s">
        <v>889</v>
      </c>
      <c r="B11" s="16" t="s">
        <v>994</v>
      </c>
      <c r="C11" s="9" t="s">
        <v>1063</v>
      </c>
      <c r="D11" s="9"/>
      <c r="E11" s="9"/>
      <c r="F11" s="17">
        <f>ROUND(SO401!F3,0)</f>
        <v>0</v>
      </c>
      <c r="I11" s="6"/>
    </row>
    <row r="12" spans="1:9" ht="12.75">
      <c r="A12" t="s">
        <v>889</v>
      </c>
      <c r="B12" s="16" t="s">
        <v>995</v>
      </c>
      <c r="C12" s="9" t="s">
        <v>35</v>
      </c>
      <c r="D12" s="9"/>
      <c r="E12" s="9"/>
      <c r="F12" s="17">
        <f>ROUND(SO401!F104,0)</f>
        <v>0</v>
      </c>
      <c r="I12" s="6"/>
    </row>
    <row r="13" spans="1:9" ht="12.75">
      <c r="A13" t="s">
        <v>889</v>
      </c>
      <c r="B13" s="16" t="s">
        <v>996</v>
      </c>
      <c r="C13" s="9" t="s">
        <v>112</v>
      </c>
      <c r="D13" s="9"/>
      <c r="E13" s="9"/>
      <c r="F13" s="17">
        <f>ROUND(SO401!F183,0)</f>
        <v>0</v>
      </c>
      <c r="I13" s="6"/>
    </row>
    <row r="14" spans="1:9" ht="13.5" thickBot="1">
      <c r="A14" s="18" t="s">
        <v>889</v>
      </c>
      <c r="B14" s="19" t="s">
        <v>1017</v>
      </c>
      <c r="C14" s="20" t="s">
        <v>115</v>
      </c>
      <c r="D14" s="20"/>
      <c r="E14" s="20"/>
      <c r="F14" s="21">
        <f>ROUND(SO401!F190,0)</f>
        <v>0</v>
      </c>
      <c r="I14" s="6"/>
    </row>
    <row r="15" spans="1:9" ht="13.5" thickTop="1">
      <c r="A15" s="6" t="s">
        <v>641</v>
      </c>
      <c r="B15" s="16"/>
      <c r="C15" s="6"/>
      <c r="F15" s="22">
        <f>ROUND(SUM(F11:F14),0)</f>
        <v>0</v>
      </c>
      <c r="I15" s="6"/>
    </row>
    <row r="17" spans="1:6" ht="12.75">
      <c r="A17" s="6"/>
      <c r="B17" s="16"/>
      <c r="C17" s="6"/>
      <c r="F17" s="31"/>
    </row>
    <row r="18" spans="1:6" ht="12.75">
      <c r="A18" s="32" t="s">
        <v>916</v>
      </c>
      <c r="B18" s="33"/>
      <c r="C18" s="32" t="s">
        <v>386</v>
      </c>
      <c r="D18" s="25"/>
      <c r="E18" s="25"/>
      <c r="F18" s="34">
        <f>ROUND(SO401!F342,0)</f>
        <v>0</v>
      </c>
    </row>
    <row r="19" spans="1:6" ht="12.75">
      <c r="A19" s="6" t="s">
        <v>640</v>
      </c>
      <c r="F19" s="22">
        <f>ROUND(F15+F18,0)</f>
        <v>0</v>
      </c>
    </row>
    <row r="21" ht="15.75">
      <c r="A21" s="23" t="s">
        <v>1001</v>
      </c>
    </row>
    <row r="23" spans="1:7" ht="12.75">
      <c r="A23" s="24" t="s">
        <v>1002</v>
      </c>
      <c r="B23" s="25"/>
      <c r="C23" s="24" t="s">
        <v>1003</v>
      </c>
      <c r="D23" s="25"/>
      <c r="E23" s="25"/>
      <c r="F23" s="24" t="s">
        <v>1062</v>
      </c>
      <c r="G23" s="26"/>
    </row>
    <row r="24" spans="1:6" ht="12.75">
      <c r="A24" s="27">
        <v>0.21</v>
      </c>
      <c r="C24" s="22">
        <f>F19</f>
        <v>0</v>
      </c>
      <c r="F24" s="22">
        <f>ROUND(C24*0.21,0)</f>
        <v>0</v>
      </c>
    </row>
    <row r="27" spans="1:6" ht="15.75">
      <c r="A27" s="23" t="s">
        <v>1004</v>
      </c>
      <c r="B27" s="28"/>
      <c r="C27" s="28"/>
      <c r="D27" s="28"/>
      <c r="F27" s="29">
        <f>F15+F24</f>
        <v>0</v>
      </c>
    </row>
  </sheetData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16" sqref="J16"/>
    </sheetView>
  </sheetViews>
  <sheetFormatPr defaultColWidth="9.00390625" defaultRowHeight="12.75"/>
  <cols>
    <col min="3" max="3" width="17.00390625" style="0" customWidth="1"/>
    <col min="5" max="5" width="16.125" style="0" customWidth="1"/>
    <col min="6" max="6" width="19.25390625" style="0" customWidth="1"/>
    <col min="7" max="7" width="7.625" style="0" customWidth="1"/>
  </cols>
  <sheetData>
    <row r="1" spans="1:5" ht="18">
      <c r="A1" t="s">
        <v>990</v>
      </c>
      <c r="B1" s="11" t="s">
        <v>820</v>
      </c>
      <c r="C1" s="12"/>
      <c r="D1" s="12"/>
      <c r="E1" s="12"/>
    </row>
    <row r="2" spans="2:5" ht="18">
      <c r="B2" s="11" t="s">
        <v>824</v>
      </c>
      <c r="C2" s="12"/>
      <c r="D2" s="12"/>
      <c r="E2" s="12"/>
    </row>
    <row r="3" spans="2:5" ht="18">
      <c r="B3" s="12" t="s">
        <v>821</v>
      </c>
      <c r="C3" s="12"/>
      <c r="D3" s="12"/>
      <c r="E3" s="12"/>
    </row>
    <row r="4" spans="2:5" ht="18">
      <c r="B4" s="11" t="s">
        <v>822</v>
      </c>
      <c r="C4" s="12"/>
      <c r="D4" s="12"/>
      <c r="E4" s="12"/>
    </row>
    <row r="5" ht="18">
      <c r="B5" s="12" t="s">
        <v>823</v>
      </c>
    </row>
    <row r="7" ht="20.25">
      <c r="A7" s="13" t="s">
        <v>827</v>
      </c>
    </row>
    <row r="8" ht="20.25">
      <c r="A8" s="13"/>
    </row>
    <row r="9" spans="1:2" ht="12.75">
      <c r="A9" s="9"/>
      <c r="B9" s="6"/>
    </row>
    <row r="10" spans="1:7" s="6" customFormat="1" ht="12.75">
      <c r="A10" s="14" t="s">
        <v>991</v>
      </c>
      <c r="B10" s="14" t="s">
        <v>992</v>
      </c>
      <c r="C10" s="14" t="s">
        <v>1057</v>
      </c>
      <c r="D10" s="14"/>
      <c r="E10" s="14"/>
      <c r="F10" s="15" t="s">
        <v>993</v>
      </c>
      <c r="G10" s="14"/>
    </row>
    <row r="11" spans="1:9" ht="12.75">
      <c r="A11" t="s">
        <v>889</v>
      </c>
      <c r="B11" s="16" t="s">
        <v>828</v>
      </c>
      <c r="C11" s="9" t="s">
        <v>497</v>
      </c>
      <c r="D11" s="9"/>
      <c r="E11" s="9"/>
      <c r="F11" s="17">
        <f>ROUND(SO402!F3,0)</f>
        <v>0</v>
      </c>
      <c r="I11" s="6"/>
    </row>
    <row r="12" spans="1:9" ht="12.75">
      <c r="A12" t="s">
        <v>889</v>
      </c>
      <c r="B12" s="16" t="s">
        <v>829</v>
      </c>
      <c r="C12" s="9" t="s">
        <v>574</v>
      </c>
      <c r="D12" s="9"/>
      <c r="E12" s="9"/>
      <c r="F12" s="17">
        <f>ROUND(SO402!F74,0)</f>
        <v>0</v>
      </c>
      <c r="I12" s="6"/>
    </row>
    <row r="13" spans="1:9" ht="12.75">
      <c r="A13" t="s">
        <v>889</v>
      </c>
      <c r="B13" s="16" t="s">
        <v>830</v>
      </c>
      <c r="C13" s="9" t="s">
        <v>617</v>
      </c>
      <c r="D13" s="9"/>
      <c r="E13" s="9"/>
      <c r="F13" s="17">
        <f>ROUND(SO402!F155,0)</f>
        <v>0</v>
      </c>
      <c r="I13" s="6"/>
    </row>
    <row r="14" spans="1:9" ht="12.75">
      <c r="A14" t="s">
        <v>889</v>
      </c>
      <c r="B14" s="16" t="s">
        <v>997</v>
      </c>
      <c r="C14" s="9" t="s">
        <v>663</v>
      </c>
      <c r="D14" s="9"/>
      <c r="E14" s="9"/>
      <c r="F14" s="17">
        <f>ROUND(SO402!F179,0)</f>
        <v>0</v>
      </c>
      <c r="I14" s="6"/>
    </row>
    <row r="15" spans="1:9" ht="12.75">
      <c r="A15" t="s">
        <v>889</v>
      </c>
      <c r="B15" s="16" t="s">
        <v>998</v>
      </c>
      <c r="C15" s="9" t="s">
        <v>682</v>
      </c>
      <c r="D15" s="9"/>
      <c r="E15" s="9"/>
      <c r="F15" s="17">
        <f>ROUND(SO402!F220,0)</f>
        <v>0</v>
      </c>
      <c r="I15" s="6"/>
    </row>
    <row r="16" spans="1:9" ht="12.75">
      <c r="A16" t="s">
        <v>889</v>
      </c>
      <c r="B16" s="16" t="s">
        <v>999</v>
      </c>
      <c r="C16" s="9" t="s">
        <v>687</v>
      </c>
      <c r="D16" s="9"/>
      <c r="E16" s="9"/>
      <c r="F16" s="17">
        <f>ROUND(SO402!F237,0)</f>
        <v>0</v>
      </c>
      <c r="I16" s="6"/>
    </row>
    <row r="17" spans="1:9" ht="12.75">
      <c r="A17" t="s">
        <v>889</v>
      </c>
      <c r="B17" s="16" t="s">
        <v>1000</v>
      </c>
      <c r="C17" s="9" t="s">
        <v>707</v>
      </c>
      <c r="D17" s="9"/>
      <c r="E17" s="9"/>
      <c r="F17" s="17">
        <f>ROUND(SO402!F256,0)</f>
        <v>0</v>
      </c>
      <c r="I17" s="6"/>
    </row>
    <row r="18" spans="1:9" ht="12.75">
      <c r="A18" t="s">
        <v>889</v>
      </c>
      <c r="B18" s="16" t="s">
        <v>1000</v>
      </c>
      <c r="C18" s="9" t="s">
        <v>745</v>
      </c>
      <c r="D18" s="9"/>
      <c r="E18" s="9"/>
      <c r="F18" s="17">
        <f>ROUND(SO402!F324,0)</f>
        <v>0</v>
      </c>
      <c r="I18" s="6"/>
    </row>
    <row r="19" spans="1:9" ht="12.75">
      <c r="A19" t="s">
        <v>889</v>
      </c>
      <c r="B19" s="35" t="s">
        <v>1000</v>
      </c>
      <c r="C19" s="36" t="s">
        <v>762</v>
      </c>
      <c r="D19" s="36"/>
      <c r="E19" s="9"/>
      <c r="F19" s="17">
        <f>ROUND(SO402!F358,0)</f>
        <v>0</v>
      </c>
      <c r="I19" s="6"/>
    </row>
    <row r="20" spans="1:9" ht="13.5" thickBot="1">
      <c r="A20" s="18" t="s">
        <v>889</v>
      </c>
      <c r="B20" s="19" t="s">
        <v>1017</v>
      </c>
      <c r="C20" s="20" t="s">
        <v>115</v>
      </c>
      <c r="D20" s="20"/>
      <c r="E20" s="20"/>
      <c r="F20" s="21">
        <f>ROUND(SO402!F384,0)</f>
        <v>0</v>
      </c>
      <c r="I20" s="6"/>
    </row>
    <row r="21" spans="1:9" ht="13.5" thickTop="1">
      <c r="A21" s="6" t="s">
        <v>641</v>
      </c>
      <c r="B21" s="16"/>
      <c r="C21" s="6"/>
      <c r="F21" s="22">
        <f>ROUND(SUM(F11:F20),0)</f>
        <v>0</v>
      </c>
      <c r="I21" s="6"/>
    </row>
    <row r="22" spans="1:9" ht="12.75">
      <c r="A22" s="6"/>
      <c r="B22" s="16"/>
      <c r="C22" s="6"/>
      <c r="F22" s="22"/>
      <c r="I22" s="6"/>
    </row>
    <row r="23" spans="1:9" ht="12.75">
      <c r="A23" s="6"/>
      <c r="B23" s="16"/>
      <c r="C23" s="6"/>
      <c r="F23" s="31"/>
      <c r="I23" s="6"/>
    </row>
    <row r="24" spans="1:9" ht="12.75">
      <c r="A24" s="32" t="s">
        <v>916</v>
      </c>
      <c r="B24" s="33"/>
      <c r="C24" s="32" t="s">
        <v>386</v>
      </c>
      <c r="D24" s="25"/>
      <c r="E24" s="25"/>
      <c r="F24" s="34">
        <f>ROUND(SO402!F520,0)</f>
        <v>0</v>
      </c>
      <c r="I24" s="6"/>
    </row>
    <row r="25" spans="1:9" ht="12.75">
      <c r="A25" s="6" t="s">
        <v>640</v>
      </c>
      <c r="F25" s="22">
        <f>ROUND(F21+F24,0)</f>
        <v>0</v>
      </c>
      <c r="I25" s="6"/>
    </row>
    <row r="26" spans="1:9" ht="12.75">
      <c r="A26" s="6"/>
      <c r="B26" s="16"/>
      <c r="C26" s="6"/>
      <c r="F26" s="22"/>
      <c r="I26" s="6"/>
    </row>
    <row r="27" ht="15.75">
      <c r="A27" s="23" t="s">
        <v>1001</v>
      </c>
    </row>
    <row r="29" spans="1:7" ht="12.75">
      <c r="A29" s="24" t="s">
        <v>1002</v>
      </c>
      <c r="B29" s="25"/>
      <c r="C29" s="24" t="s">
        <v>1003</v>
      </c>
      <c r="D29" s="25"/>
      <c r="E29" s="25"/>
      <c r="F29" s="24" t="s">
        <v>1062</v>
      </c>
      <c r="G29" s="26"/>
    </row>
    <row r="30" spans="1:6" ht="12.75">
      <c r="A30" s="27">
        <v>0.21</v>
      </c>
      <c r="C30" s="22">
        <f>F25</f>
        <v>0</v>
      </c>
      <c r="F30" s="22">
        <f>ROUND(C30*0.21,0)</f>
        <v>0</v>
      </c>
    </row>
    <row r="33" spans="1:6" ht="15.75">
      <c r="A33" s="23" t="s">
        <v>1004</v>
      </c>
      <c r="B33" s="28"/>
      <c r="C33" s="28"/>
      <c r="D33" s="28"/>
      <c r="F33" s="29">
        <f>F21+F30</f>
        <v>0</v>
      </c>
    </row>
  </sheetData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5" sqref="A15"/>
    </sheetView>
  </sheetViews>
  <sheetFormatPr defaultColWidth="9.00390625" defaultRowHeight="12.75"/>
  <cols>
    <col min="3" max="3" width="17.00390625" style="0" customWidth="1"/>
    <col min="5" max="5" width="16.125" style="0" customWidth="1"/>
    <col min="6" max="6" width="19.25390625" style="0" customWidth="1"/>
    <col min="7" max="7" width="7.625" style="0" customWidth="1"/>
  </cols>
  <sheetData>
    <row r="1" spans="1:5" ht="18">
      <c r="A1" t="s">
        <v>990</v>
      </c>
      <c r="B1" s="11" t="s">
        <v>820</v>
      </c>
      <c r="C1" s="12"/>
      <c r="D1" s="12"/>
      <c r="E1" s="12"/>
    </row>
    <row r="2" spans="2:5" ht="18">
      <c r="B2" s="11" t="s">
        <v>824</v>
      </c>
      <c r="C2" s="12"/>
      <c r="D2" s="12"/>
      <c r="E2" s="12"/>
    </row>
    <row r="3" spans="2:5" ht="18">
      <c r="B3" s="12" t="s">
        <v>821</v>
      </c>
      <c r="C3" s="12"/>
      <c r="D3" s="12"/>
      <c r="E3" s="12"/>
    </row>
    <row r="4" spans="2:5" ht="18">
      <c r="B4" s="11" t="s">
        <v>822</v>
      </c>
      <c r="C4" s="12"/>
      <c r="D4" s="12"/>
      <c r="E4" s="12"/>
    </row>
    <row r="5" ht="18">
      <c r="B5" s="12" t="s">
        <v>823</v>
      </c>
    </row>
    <row r="7" ht="20.25">
      <c r="A7" s="13" t="s">
        <v>826</v>
      </c>
    </row>
    <row r="8" ht="20.25">
      <c r="A8" s="13"/>
    </row>
    <row r="9" spans="1:2" ht="12.75">
      <c r="A9" s="9"/>
      <c r="B9" s="6"/>
    </row>
    <row r="10" spans="1:7" s="6" customFormat="1" ht="12.75">
      <c r="A10" s="14" t="s">
        <v>991</v>
      </c>
      <c r="B10" s="14" t="s">
        <v>992</v>
      </c>
      <c r="C10" s="14" t="s">
        <v>1057</v>
      </c>
      <c r="D10" s="14"/>
      <c r="E10" s="14"/>
      <c r="F10" s="15" t="s">
        <v>993</v>
      </c>
      <c r="G10" s="14"/>
    </row>
    <row r="11" spans="1:9" ht="12.75">
      <c r="A11" t="s">
        <v>889</v>
      </c>
      <c r="B11" s="16" t="s">
        <v>994</v>
      </c>
      <c r="C11" s="9" t="s">
        <v>1063</v>
      </c>
      <c r="D11" s="9"/>
      <c r="E11" s="9"/>
      <c r="F11" s="17">
        <f>ROUND(SO403!F3,0)</f>
        <v>0</v>
      </c>
      <c r="I11" s="6"/>
    </row>
    <row r="12" spans="1:9" ht="12.75">
      <c r="A12" t="s">
        <v>889</v>
      </c>
      <c r="B12" s="16" t="s">
        <v>995</v>
      </c>
      <c r="C12" s="9" t="s">
        <v>35</v>
      </c>
      <c r="D12" s="9"/>
      <c r="E12" s="9"/>
      <c r="F12" s="17">
        <f>ROUND(SO403!F44,0)</f>
        <v>0</v>
      </c>
      <c r="I12" s="6"/>
    </row>
    <row r="13" spans="1:9" ht="12.75">
      <c r="A13" t="s">
        <v>889</v>
      </c>
      <c r="B13" s="16" t="s">
        <v>996</v>
      </c>
      <c r="C13" s="9" t="s">
        <v>112</v>
      </c>
      <c r="D13" s="9"/>
      <c r="E13" s="9"/>
      <c r="F13" s="17">
        <f>ROUND(SO403!F84,0)</f>
        <v>0</v>
      </c>
      <c r="I13" s="6"/>
    </row>
    <row r="14" spans="1:9" ht="13.5" thickBot="1">
      <c r="A14" s="18" t="s">
        <v>889</v>
      </c>
      <c r="B14" s="19" t="s">
        <v>1017</v>
      </c>
      <c r="C14" s="20" t="s">
        <v>115</v>
      </c>
      <c r="D14" s="20"/>
      <c r="E14" s="20"/>
      <c r="F14" s="21">
        <f>ROUND(SO403!F89,0)</f>
        <v>0</v>
      </c>
      <c r="I14" s="6"/>
    </row>
    <row r="15" spans="1:9" ht="13.5" thickTop="1">
      <c r="A15" s="6" t="s">
        <v>641</v>
      </c>
      <c r="B15" s="16"/>
      <c r="C15" s="6"/>
      <c r="F15" s="22">
        <f>ROUND(SUM(F11:F14),0)</f>
        <v>0</v>
      </c>
      <c r="I15" s="6"/>
    </row>
    <row r="17" spans="1:6" ht="12.75">
      <c r="A17" s="6"/>
      <c r="B17" s="16"/>
      <c r="C17" s="6"/>
      <c r="F17" s="31"/>
    </row>
    <row r="18" spans="1:6" ht="12.75">
      <c r="A18" s="32" t="s">
        <v>916</v>
      </c>
      <c r="B18" s="33"/>
      <c r="C18" s="32" t="s">
        <v>386</v>
      </c>
      <c r="D18" s="25"/>
      <c r="E18" s="25"/>
      <c r="F18" s="34">
        <f>ROUND(SO403!F154,0)</f>
        <v>0</v>
      </c>
    </row>
    <row r="19" spans="1:6" ht="12.75">
      <c r="A19" s="6" t="s">
        <v>640</v>
      </c>
      <c r="F19" s="22">
        <f>ROUND(F15+F18,0)</f>
        <v>0</v>
      </c>
    </row>
    <row r="21" ht="15.75">
      <c r="A21" s="23" t="s">
        <v>1001</v>
      </c>
    </row>
    <row r="23" spans="1:7" ht="12.75">
      <c r="A23" s="24" t="s">
        <v>1002</v>
      </c>
      <c r="B23" s="25"/>
      <c r="C23" s="24" t="s">
        <v>1003</v>
      </c>
      <c r="D23" s="25"/>
      <c r="E23" s="25"/>
      <c r="F23" s="24" t="s">
        <v>1062</v>
      </c>
      <c r="G23" s="26"/>
    </row>
    <row r="24" spans="1:6" ht="12.75">
      <c r="A24" s="27">
        <v>0.21</v>
      </c>
      <c r="C24" s="22">
        <f>F19</f>
        <v>0</v>
      </c>
      <c r="F24" s="22">
        <f>ROUND(C24*0.21,0)</f>
        <v>0</v>
      </c>
    </row>
    <row r="27" spans="1:6" ht="15.75">
      <c r="A27" s="23" t="s">
        <v>1004</v>
      </c>
      <c r="B27" s="28"/>
      <c r="C27" s="28"/>
      <c r="D27" s="28"/>
      <c r="F27" s="29">
        <f>F15+F24</f>
        <v>0</v>
      </c>
    </row>
  </sheetData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11" sqref="F11"/>
    </sheetView>
  </sheetViews>
  <sheetFormatPr defaultColWidth="9.00390625" defaultRowHeight="12.75"/>
  <cols>
    <col min="3" max="3" width="17.00390625" style="0" customWidth="1"/>
    <col min="5" max="5" width="16.125" style="0" customWidth="1"/>
    <col min="6" max="6" width="19.25390625" style="0" customWidth="1"/>
    <col min="7" max="7" width="7.625" style="0" customWidth="1"/>
  </cols>
  <sheetData>
    <row r="1" spans="1:5" ht="18">
      <c r="A1" t="s">
        <v>990</v>
      </c>
      <c r="B1" s="11" t="s">
        <v>820</v>
      </c>
      <c r="C1" s="12"/>
      <c r="D1" s="12"/>
      <c r="E1" s="12"/>
    </row>
    <row r="2" spans="2:5" ht="18">
      <c r="B2" s="11" t="s">
        <v>824</v>
      </c>
      <c r="C2" s="12"/>
      <c r="D2" s="12"/>
      <c r="E2" s="12"/>
    </row>
    <row r="3" spans="2:5" ht="18">
      <c r="B3" s="12" t="s">
        <v>821</v>
      </c>
      <c r="C3" s="12"/>
      <c r="D3" s="12"/>
      <c r="E3" s="12"/>
    </row>
    <row r="4" spans="2:5" ht="18">
      <c r="B4" s="11" t="s">
        <v>822</v>
      </c>
      <c r="C4" s="12"/>
      <c r="D4" s="12"/>
      <c r="E4" s="12"/>
    </row>
    <row r="5" ht="18">
      <c r="B5" s="12" t="s">
        <v>823</v>
      </c>
    </row>
    <row r="7" ht="20.25">
      <c r="A7" s="13" t="s">
        <v>825</v>
      </c>
    </row>
    <row r="8" ht="20.25">
      <c r="A8" s="13"/>
    </row>
    <row r="9" spans="1:2" ht="12.75">
      <c r="A9" s="9"/>
      <c r="B9" s="6"/>
    </row>
    <row r="10" spans="1:7" s="6" customFormat="1" ht="12.75">
      <c r="A10" s="14" t="s">
        <v>991</v>
      </c>
      <c r="B10" s="14" t="s">
        <v>992</v>
      </c>
      <c r="C10" s="14" t="s">
        <v>1057</v>
      </c>
      <c r="D10" s="14"/>
      <c r="E10" s="14"/>
      <c r="F10" s="15" t="s">
        <v>993</v>
      </c>
      <c r="G10" s="14"/>
    </row>
    <row r="11" spans="1:9" ht="12.75">
      <c r="A11" t="s">
        <v>889</v>
      </c>
      <c r="B11" s="16" t="s">
        <v>994</v>
      </c>
      <c r="C11" s="9" t="s">
        <v>1063</v>
      </c>
      <c r="D11" s="9"/>
      <c r="E11" s="9"/>
      <c r="F11" s="17">
        <f>ROUND(SO404!F3,0)</f>
        <v>0</v>
      </c>
      <c r="I11" s="6"/>
    </row>
    <row r="12" spans="1:9" ht="12.75">
      <c r="A12" t="s">
        <v>889</v>
      </c>
      <c r="B12" s="16" t="s">
        <v>995</v>
      </c>
      <c r="C12" s="9" t="s">
        <v>35</v>
      </c>
      <c r="D12" s="9"/>
      <c r="E12" s="9"/>
      <c r="F12" s="17">
        <f>ROUND(SO404!F39,0)</f>
        <v>0</v>
      </c>
      <c r="I12" s="6"/>
    </row>
    <row r="13" spans="1:9" ht="12.75">
      <c r="A13" t="s">
        <v>889</v>
      </c>
      <c r="B13" s="16" t="s">
        <v>996</v>
      </c>
      <c r="C13" s="9" t="s">
        <v>112</v>
      </c>
      <c r="D13" s="9"/>
      <c r="E13" s="9"/>
      <c r="F13" s="17">
        <f>ROUND(SO404!F62,0)</f>
        <v>0</v>
      </c>
      <c r="I13" s="6"/>
    </row>
    <row r="14" spans="1:9" ht="13.5" thickBot="1">
      <c r="A14" s="18" t="s">
        <v>889</v>
      </c>
      <c r="B14" s="19" t="s">
        <v>1017</v>
      </c>
      <c r="C14" s="20" t="s">
        <v>115</v>
      </c>
      <c r="D14" s="20"/>
      <c r="E14" s="20"/>
      <c r="F14" s="21">
        <f>ROUND(SO404!F66,0)</f>
        <v>0</v>
      </c>
      <c r="I14" s="6"/>
    </row>
    <row r="15" spans="1:9" ht="13.5" thickTop="1">
      <c r="A15" s="6" t="s">
        <v>641</v>
      </c>
      <c r="B15" s="16"/>
      <c r="C15" s="6"/>
      <c r="F15" s="22">
        <f>ROUND(SUM(F11:F14),0)</f>
        <v>0</v>
      </c>
      <c r="I15" s="6"/>
    </row>
    <row r="17" spans="1:6" ht="12.75">
      <c r="A17" s="6"/>
      <c r="B17" s="16"/>
      <c r="C17" s="6"/>
      <c r="F17" s="31"/>
    </row>
    <row r="18" spans="1:6" ht="12.75">
      <c r="A18" s="32" t="s">
        <v>916</v>
      </c>
      <c r="B18" s="33"/>
      <c r="C18" s="32" t="s">
        <v>386</v>
      </c>
      <c r="D18" s="25"/>
      <c r="E18" s="25"/>
      <c r="F18" s="34">
        <f>ROUND(SO404!F103,0)</f>
        <v>0</v>
      </c>
    </row>
    <row r="19" spans="1:6" ht="12.75">
      <c r="A19" s="6" t="s">
        <v>640</v>
      </c>
      <c r="F19" s="22">
        <f>ROUND(F15+F18,0)</f>
        <v>0</v>
      </c>
    </row>
    <row r="22" ht="15.75">
      <c r="A22" s="23" t="s">
        <v>1001</v>
      </c>
    </row>
    <row r="24" spans="1:7" ht="12.75">
      <c r="A24" s="24" t="s">
        <v>1002</v>
      </c>
      <c r="B24" s="25"/>
      <c r="C24" s="24" t="s">
        <v>1003</v>
      </c>
      <c r="D24" s="25"/>
      <c r="E24" s="25"/>
      <c r="F24" s="24" t="s">
        <v>1062</v>
      </c>
      <c r="G24" s="26"/>
    </row>
    <row r="25" spans="1:6" ht="12.75">
      <c r="A25" s="27">
        <v>0.21</v>
      </c>
      <c r="C25" s="22">
        <f>F19</f>
        <v>0</v>
      </c>
      <c r="F25" s="22">
        <f>ROUND(C25*0.21,0)</f>
        <v>0</v>
      </c>
    </row>
    <row r="28" spans="1:6" ht="15.75">
      <c r="A28" s="23" t="s">
        <v>1004</v>
      </c>
      <c r="B28" s="28"/>
      <c r="C28" s="28"/>
      <c r="D28" s="28"/>
      <c r="F28" s="29">
        <f>F15+F25</f>
        <v>0</v>
      </c>
    </row>
  </sheetData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4"/>
  <sheetViews>
    <sheetView workbookViewId="0" topLeftCell="A1">
      <selection activeCell="E14" sqref="E14"/>
    </sheetView>
  </sheetViews>
  <sheetFormatPr defaultColWidth="9.00390625" defaultRowHeight="12.75"/>
  <cols>
    <col min="1" max="1" width="11.875" style="1" customWidth="1"/>
    <col min="2" max="2" width="99.625" style="0" customWidth="1"/>
    <col min="3" max="3" width="6.375" style="0" customWidth="1"/>
    <col min="4" max="4" width="8.75390625" style="0" customWidth="1"/>
    <col min="5" max="5" width="11.625" style="0" customWidth="1"/>
    <col min="6" max="6" width="10.625" style="0" bestFit="1" customWidth="1"/>
    <col min="7" max="7" width="5.25390625" style="0" customWidth="1"/>
  </cols>
  <sheetData>
    <row r="1" ht="13.5" thickBot="1">
      <c r="B1" s="6" t="s">
        <v>824</v>
      </c>
    </row>
    <row r="2" spans="1:7" ht="14.25" thickBot="1" thickTop="1">
      <c r="A2" s="2" t="s">
        <v>1056</v>
      </c>
      <c r="B2" s="3" t="s">
        <v>1057</v>
      </c>
      <c r="C2" s="3" t="s">
        <v>1058</v>
      </c>
      <c r="D2" s="3" t="s">
        <v>652</v>
      </c>
      <c r="E2" s="3" t="s">
        <v>1060</v>
      </c>
      <c r="F2" s="3" t="s">
        <v>1061</v>
      </c>
      <c r="G2" s="3" t="s">
        <v>1062</v>
      </c>
    </row>
    <row r="3" spans="1:7" ht="14.25" thickBot="1" thickTop="1">
      <c r="A3" s="2"/>
      <c r="B3" s="3" t="s">
        <v>1063</v>
      </c>
      <c r="C3" s="3"/>
      <c r="D3" s="4"/>
      <c r="E3" s="4"/>
      <c r="F3" s="4">
        <f>SUM(F4:F103)</f>
        <v>0</v>
      </c>
      <c r="G3" s="3"/>
    </row>
    <row r="4" spans="1:7" ht="13.5" thickTop="1">
      <c r="A4" s="5" t="s">
        <v>1064</v>
      </c>
      <c r="B4" s="6" t="s">
        <v>1065</v>
      </c>
      <c r="C4" s="6" t="s">
        <v>1066</v>
      </c>
      <c r="D4" s="7">
        <v>138</v>
      </c>
      <c r="E4" s="7"/>
      <c r="F4" s="7">
        <f>D4*E4</f>
        <v>0</v>
      </c>
      <c r="G4" s="6">
        <v>21</v>
      </c>
    </row>
    <row r="5" spans="1:7" ht="12.75">
      <c r="A5" s="5"/>
      <c r="B5" s="9" t="s">
        <v>389</v>
      </c>
      <c r="C5" s="6"/>
      <c r="D5" s="7"/>
      <c r="E5" s="7"/>
      <c r="F5" s="7"/>
      <c r="G5" s="6"/>
    </row>
    <row r="6" spans="1:7" ht="12.75">
      <c r="A6" s="5"/>
      <c r="B6" s="9" t="s">
        <v>390</v>
      </c>
      <c r="C6" s="6"/>
      <c r="D6" s="7"/>
      <c r="E6" s="7"/>
      <c r="F6" s="7"/>
      <c r="G6" s="6"/>
    </row>
    <row r="7" spans="1:7" ht="12.75">
      <c r="A7" s="5" t="s">
        <v>1067</v>
      </c>
      <c r="B7" s="6" t="s">
        <v>1068</v>
      </c>
      <c r="C7" s="6" t="s">
        <v>1066</v>
      </c>
      <c r="D7" s="7">
        <v>39.1</v>
      </c>
      <c r="E7" s="7"/>
      <c r="F7" s="7">
        <f>D7*E7</f>
        <v>0</v>
      </c>
      <c r="G7" s="6">
        <v>21</v>
      </c>
    </row>
    <row r="8" spans="1:7" ht="12.75">
      <c r="A8" s="5"/>
      <c r="B8" s="9" t="s">
        <v>391</v>
      </c>
      <c r="C8" s="6"/>
      <c r="D8" s="7"/>
      <c r="E8" s="7"/>
      <c r="F8" s="7"/>
      <c r="G8" s="6"/>
    </row>
    <row r="9" spans="1:7" ht="12.75">
      <c r="A9" s="5" t="s">
        <v>1069</v>
      </c>
      <c r="B9" s="6" t="s">
        <v>1070</v>
      </c>
      <c r="C9" s="6" t="s">
        <v>1071</v>
      </c>
      <c r="D9" s="7">
        <v>31</v>
      </c>
      <c r="E9" s="7"/>
      <c r="F9" s="7">
        <f>D9*E9</f>
        <v>0</v>
      </c>
      <c r="G9" s="6">
        <v>21</v>
      </c>
    </row>
    <row r="10" spans="1:7" ht="12.75">
      <c r="A10" s="5"/>
      <c r="B10" s="9" t="s">
        <v>392</v>
      </c>
      <c r="C10" s="6"/>
      <c r="D10" s="7"/>
      <c r="E10" s="7"/>
      <c r="F10" s="7"/>
      <c r="G10" s="6"/>
    </row>
    <row r="11" spans="1:7" ht="12.75">
      <c r="A11" s="5" t="s">
        <v>1072</v>
      </c>
      <c r="B11" s="6" t="s">
        <v>1073</v>
      </c>
      <c r="C11" s="6" t="s">
        <v>1071</v>
      </c>
      <c r="D11" s="7">
        <v>69</v>
      </c>
      <c r="E11" s="7"/>
      <c r="F11" s="7">
        <f>D11*E11</f>
        <v>0</v>
      </c>
      <c r="G11" s="6">
        <v>21</v>
      </c>
    </row>
    <row r="12" spans="1:7" ht="12.75">
      <c r="A12" s="5"/>
      <c r="B12" s="9" t="s">
        <v>393</v>
      </c>
      <c r="C12" s="6"/>
      <c r="D12" s="7"/>
      <c r="E12" s="7"/>
      <c r="F12" s="7"/>
      <c r="G12" s="6"/>
    </row>
    <row r="13" spans="1:7" ht="12.75">
      <c r="A13" s="5"/>
      <c r="B13" s="9" t="s">
        <v>394</v>
      </c>
      <c r="C13" s="6"/>
      <c r="D13" s="7"/>
      <c r="E13" s="7"/>
      <c r="F13" s="7"/>
      <c r="G13" s="6"/>
    </row>
    <row r="14" spans="1:7" ht="12.75">
      <c r="A14" s="5" t="s">
        <v>1074</v>
      </c>
      <c r="B14" s="6" t="s">
        <v>1075</v>
      </c>
      <c r="C14" s="6" t="s">
        <v>1076</v>
      </c>
      <c r="D14" s="7">
        <v>2.7</v>
      </c>
      <c r="E14" s="7"/>
      <c r="F14" s="7">
        <f>D14*E14</f>
        <v>0</v>
      </c>
      <c r="G14" s="6">
        <v>21</v>
      </c>
    </row>
    <row r="15" spans="1:7" ht="12.75">
      <c r="A15" s="5"/>
      <c r="B15" s="9" t="s">
        <v>395</v>
      </c>
      <c r="C15" s="6"/>
      <c r="D15" s="7"/>
      <c r="E15" s="7"/>
      <c r="F15" s="7"/>
      <c r="G15" s="6"/>
    </row>
    <row r="16" spans="1:7" ht="12.75">
      <c r="A16" s="5" t="s">
        <v>1077</v>
      </c>
      <c r="B16" s="6" t="s">
        <v>1078</v>
      </c>
      <c r="C16" s="6" t="s">
        <v>1076</v>
      </c>
      <c r="D16" s="7">
        <v>2.7</v>
      </c>
      <c r="E16" s="7"/>
      <c r="F16" s="7">
        <f>D16*E16</f>
        <v>0</v>
      </c>
      <c r="G16" s="6">
        <v>21</v>
      </c>
    </row>
    <row r="17" spans="1:7" ht="12.75">
      <c r="A17" s="5"/>
      <c r="B17" s="9" t="s">
        <v>395</v>
      </c>
      <c r="C17" s="6"/>
      <c r="D17" s="7"/>
      <c r="E17" s="7"/>
      <c r="F17" s="7"/>
      <c r="G17" s="6"/>
    </row>
    <row r="18" spans="1:7" ht="12.75">
      <c r="A18" s="5" t="s">
        <v>1079</v>
      </c>
      <c r="B18" s="6" t="s">
        <v>1080</v>
      </c>
      <c r="C18" s="6" t="s">
        <v>1081</v>
      </c>
      <c r="D18" s="7">
        <v>28</v>
      </c>
      <c r="E18" s="7"/>
      <c r="F18" s="7">
        <f>D18*E18</f>
        <v>0</v>
      </c>
      <c r="G18" s="6">
        <v>21</v>
      </c>
    </row>
    <row r="19" spans="1:7" ht="12.75">
      <c r="A19" s="5"/>
      <c r="B19" s="9" t="s">
        <v>396</v>
      </c>
      <c r="C19" s="6"/>
      <c r="D19" s="7"/>
      <c r="E19" s="7"/>
      <c r="F19" s="7"/>
      <c r="G19" s="6"/>
    </row>
    <row r="20" spans="1:7" ht="12.75">
      <c r="A20" s="5" t="s">
        <v>1082</v>
      </c>
      <c r="B20" s="6" t="s">
        <v>1083</v>
      </c>
      <c r="C20" s="6" t="s">
        <v>1071</v>
      </c>
      <c r="D20" s="7">
        <v>448</v>
      </c>
      <c r="E20" s="7"/>
      <c r="F20" s="7">
        <f>D20*E20</f>
        <v>0</v>
      </c>
      <c r="G20" s="6">
        <v>21</v>
      </c>
    </row>
    <row r="21" spans="1:7" ht="12.75">
      <c r="A21" s="5"/>
      <c r="B21" s="9" t="s">
        <v>397</v>
      </c>
      <c r="C21" s="6"/>
      <c r="D21" s="7"/>
      <c r="E21" s="7"/>
      <c r="F21" s="7"/>
      <c r="G21" s="6"/>
    </row>
    <row r="22" spans="1:7" ht="12.75">
      <c r="A22" s="5" t="s">
        <v>1084</v>
      </c>
      <c r="B22" s="6" t="s">
        <v>1085</v>
      </c>
      <c r="C22" s="6" t="s">
        <v>1071</v>
      </c>
      <c r="D22" s="7">
        <v>69</v>
      </c>
      <c r="E22" s="7"/>
      <c r="F22" s="7">
        <f>D22*E22</f>
        <v>0</v>
      </c>
      <c r="G22" s="6">
        <v>21</v>
      </c>
    </row>
    <row r="23" spans="1:7" ht="12.75">
      <c r="A23" s="5"/>
      <c r="B23" s="9" t="s">
        <v>393</v>
      </c>
      <c r="C23" s="6"/>
      <c r="D23" s="7"/>
      <c r="E23" s="7"/>
      <c r="F23" s="7"/>
      <c r="G23" s="6"/>
    </row>
    <row r="24" spans="1:7" ht="12.75">
      <c r="A24" s="5"/>
      <c r="B24" s="9" t="s">
        <v>394</v>
      </c>
      <c r="C24" s="6"/>
      <c r="D24" s="7"/>
      <c r="E24" s="7"/>
      <c r="F24" s="7"/>
      <c r="G24" s="6"/>
    </row>
    <row r="25" spans="1:7" ht="12.75">
      <c r="A25" s="5" t="s">
        <v>1086</v>
      </c>
      <c r="B25" s="6" t="s">
        <v>1087</v>
      </c>
      <c r="C25" s="6" t="s">
        <v>1071</v>
      </c>
      <c r="D25" s="7">
        <v>5</v>
      </c>
      <c r="E25" s="7"/>
      <c r="F25" s="7">
        <f>D25*E25</f>
        <v>0</v>
      </c>
      <c r="G25" s="6">
        <v>21</v>
      </c>
    </row>
    <row r="26" spans="1:7" ht="12.75">
      <c r="A26" s="5"/>
      <c r="B26" s="9" t="s">
        <v>398</v>
      </c>
      <c r="C26" s="6"/>
      <c r="D26" s="7"/>
      <c r="E26" s="7"/>
      <c r="F26" s="7"/>
      <c r="G26" s="6"/>
    </row>
    <row r="27" spans="1:7" ht="12.75">
      <c r="A27" s="5" t="s">
        <v>1088</v>
      </c>
      <c r="B27" s="6" t="s">
        <v>1089</v>
      </c>
      <c r="C27" s="6" t="s">
        <v>1071</v>
      </c>
      <c r="D27" s="7">
        <v>36</v>
      </c>
      <c r="E27" s="7"/>
      <c r="F27" s="7">
        <f>D27*E27</f>
        <v>0</v>
      </c>
      <c r="G27" s="6">
        <v>21</v>
      </c>
    </row>
    <row r="28" spans="1:7" ht="12.75">
      <c r="A28" s="5"/>
      <c r="B28" s="9" t="s">
        <v>399</v>
      </c>
      <c r="C28" s="6"/>
      <c r="D28" s="7"/>
      <c r="E28" s="7"/>
      <c r="F28" s="7"/>
      <c r="G28" s="6"/>
    </row>
    <row r="29" spans="1:7" ht="12.75">
      <c r="A29" s="5" t="s">
        <v>1090</v>
      </c>
      <c r="B29" s="6" t="s">
        <v>1091</v>
      </c>
      <c r="C29" s="6" t="s">
        <v>1071</v>
      </c>
      <c r="D29" s="7">
        <v>28</v>
      </c>
      <c r="E29" s="7"/>
      <c r="F29" s="7">
        <f>D29*E29</f>
        <v>0</v>
      </c>
      <c r="G29" s="6">
        <v>21</v>
      </c>
    </row>
    <row r="30" spans="1:7" ht="12.75">
      <c r="A30" s="5"/>
      <c r="B30" s="9" t="s">
        <v>396</v>
      </c>
      <c r="C30" s="6"/>
      <c r="D30" s="7"/>
      <c r="E30" s="7"/>
      <c r="F30" s="7"/>
      <c r="G30" s="6"/>
    </row>
    <row r="31" spans="1:7" ht="12.75">
      <c r="A31" s="5" t="s">
        <v>1092</v>
      </c>
      <c r="B31" s="6" t="s">
        <v>1093</v>
      </c>
      <c r="C31" s="6" t="s">
        <v>1071</v>
      </c>
      <c r="D31" s="7">
        <v>28</v>
      </c>
      <c r="E31" s="7"/>
      <c r="F31" s="7">
        <f>D31*E31</f>
        <v>0</v>
      </c>
      <c r="G31" s="6">
        <v>21</v>
      </c>
    </row>
    <row r="32" spans="1:7" ht="12.75">
      <c r="A32" s="5"/>
      <c r="B32" s="9" t="s">
        <v>396</v>
      </c>
      <c r="C32" s="6"/>
      <c r="D32" s="7"/>
      <c r="E32" s="7"/>
      <c r="F32" s="7"/>
      <c r="G32" s="6"/>
    </row>
    <row r="33" spans="1:7" ht="12.75">
      <c r="A33" s="5" t="s">
        <v>1094</v>
      </c>
      <c r="B33" s="6" t="s">
        <v>1095</v>
      </c>
      <c r="C33" s="6" t="s">
        <v>1071</v>
      </c>
      <c r="D33" s="7">
        <v>28</v>
      </c>
      <c r="E33" s="7"/>
      <c r="F33" s="7">
        <f>D33*E33</f>
        <v>0</v>
      </c>
      <c r="G33" s="6">
        <v>21</v>
      </c>
    </row>
    <row r="34" spans="1:7" ht="12.75">
      <c r="A34" s="5"/>
      <c r="B34" s="9" t="s">
        <v>396</v>
      </c>
      <c r="C34" s="6"/>
      <c r="D34" s="7"/>
      <c r="E34" s="7"/>
      <c r="F34" s="7"/>
      <c r="G34" s="6"/>
    </row>
    <row r="35" spans="1:7" ht="12.75">
      <c r="A35" s="5" t="s">
        <v>1096</v>
      </c>
      <c r="B35" s="6" t="s">
        <v>1097</v>
      </c>
      <c r="C35" s="6" t="s">
        <v>1071</v>
      </c>
      <c r="D35" s="7">
        <v>28</v>
      </c>
      <c r="E35" s="7"/>
      <c r="F35" s="7">
        <f>D35*E35</f>
        <v>0</v>
      </c>
      <c r="G35" s="6">
        <v>21</v>
      </c>
    </row>
    <row r="36" spans="1:7" ht="12.75">
      <c r="A36" s="5"/>
      <c r="B36" s="9" t="s">
        <v>396</v>
      </c>
      <c r="C36" s="6"/>
      <c r="D36" s="7"/>
      <c r="E36" s="7"/>
      <c r="F36" s="7"/>
      <c r="G36" s="6"/>
    </row>
    <row r="37" spans="1:7" ht="12.75">
      <c r="A37" s="5" t="s">
        <v>1098</v>
      </c>
      <c r="B37" s="6" t="s">
        <v>1099</v>
      </c>
      <c r="C37" s="6" t="s">
        <v>1071</v>
      </c>
      <c r="D37" s="7">
        <v>21</v>
      </c>
      <c r="E37" s="7"/>
      <c r="F37" s="7">
        <f>D37*E37</f>
        <v>0</v>
      </c>
      <c r="G37" s="6">
        <v>21</v>
      </c>
    </row>
    <row r="38" spans="1:7" ht="12.75">
      <c r="A38" s="5"/>
      <c r="B38" s="9" t="s">
        <v>400</v>
      </c>
      <c r="C38" s="6"/>
      <c r="D38" s="7"/>
      <c r="E38" s="7"/>
      <c r="F38" s="7"/>
      <c r="G38" s="6"/>
    </row>
    <row r="39" spans="1:7" ht="12.75">
      <c r="A39" s="5" t="s">
        <v>1100</v>
      </c>
      <c r="B39" s="6" t="s">
        <v>1101</v>
      </c>
      <c r="C39" s="6" t="s">
        <v>1071</v>
      </c>
      <c r="D39" s="7">
        <v>7</v>
      </c>
      <c r="E39" s="7"/>
      <c r="F39" s="7">
        <f>D39*E39</f>
        <v>0</v>
      </c>
      <c r="G39" s="6">
        <v>21</v>
      </c>
    </row>
    <row r="40" spans="1:7" ht="12.75">
      <c r="A40" s="5" t="s">
        <v>1102</v>
      </c>
      <c r="B40" s="6" t="s">
        <v>1103</v>
      </c>
      <c r="C40" s="6" t="s">
        <v>1071</v>
      </c>
      <c r="D40" s="7">
        <v>21</v>
      </c>
      <c r="E40" s="7"/>
      <c r="F40" s="7">
        <f>D40*E40</f>
        <v>0</v>
      </c>
      <c r="G40" s="6">
        <v>21</v>
      </c>
    </row>
    <row r="41" spans="1:7" ht="12.75">
      <c r="A41" s="5"/>
      <c r="B41" s="9" t="s">
        <v>400</v>
      </c>
      <c r="C41" s="6"/>
      <c r="D41" s="7"/>
      <c r="E41" s="7"/>
      <c r="F41" s="7"/>
      <c r="G41" s="6"/>
    </row>
    <row r="42" spans="1:7" ht="12.75">
      <c r="A42" s="5" t="s">
        <v>1104</v>
      </c>
      <c r="B42" s="6" t="s">
        <v>1105</v>
      </c>
      <c r="C42" s="6" t="s">
        <v>1071</v>
      </c>
      <c r="D42" s="7">
        <v>6</v>
      </c>
      <c r="E42" s="7"/>
      <c r="F42" s="7">
        <f>D42*E42</f>
        <v>0</v>
      </c>
      <c r="G42" s="6">
        <v>21</v>
      </c>
    </row>
    <row r="43" spans="1:7" ht="12.75">
      <c r="A43" s="5" t="s">
        <v>1106</v>
      </c>
      <c r="B43" s="6" t="s">
        <v>1107</v>
      </c>
      <c r="C43" s="6" t="s">
        <v>1071</v>
      </c>
      <c r="D43" s="7">
        <v>1</v>
      </c>
      <c r="E43" s="7"/>
      <c r="F43" s="7">
        <f>D43*E43</f>
        <v>0</v>
      </c>
      <c r="G43" s="6">
        <v>21</v>
      </c>
    </row>
    <row r="44" spans="1:7" ht="12.75">
      <c r="A44" s="5" t="s">
        <v>1108</v>
      </c>
      <c r="B44" s="6" t="s">
        <v>1109</v>
      </c>
      <c r="C44" s="6" t="s">
        <v>1066</v>
      </c>
      <c r="D44" s="7">
        <v>17.4</v>
      </c>
      <c r="E44" s="7"/>
      <c r="F44" s="7">
        <f>D44*E44</f>
        <v>0</v>
      </c>
      <c r="G44" s="6">
        <v>21</v>
      </c>
    </row>
    <row r="45" spans="1:7" ht="12.75">
      <c r="A45" s="5"/>
      <c r="B45" s="9" t="s">
        <v>401</v>
      </c>
      <c r="C45" s="6"/>
      <c r="D45" s="7"/>
      <c r="E45" s="7"/>
      <c r="F45" s="7"/>
      <c r="G45" s="6"/>
    </row>
    <row r="46" spans="1:7" ht="12.75">
      <c r="A46" s="5" t="s">
        <v>1110</v>
      </c>
      <c r="B46" s="6" t="s">
        <v>1111</v>
      </c>
      <c r="C46" s="6" t="s">
        <v>1066</v>
      </c>
      <c r="D46" s="7">
        <v>815.8</v>
      </c>
      <c r="E46" s="7"/>
      <c r="F46" s="7">
        <f>D46*E46</f>
        <v>0</v>
      </c>
      <c r="G46" s="6">
        <v>21</v>
      </c>
    </row>
    <row r="47" spans="1:7" ht="13.5" thickBot="1">
      <c r="A47" s="5"/>
      <c r="B47" s="9" t="s">
        <v>402</v>
      </c>
      <c r="C47" s="6"/>
      <c r="D47" s="7"/>
      <c r="E47" s="7"/>
      <c r="F47" s="7"/>
      <c r="G47" s="6"/>
    </row>
    <row r="48" spans="1:7" ht="14.25" thickBot="1" thickTop="1">
      <c r="A48" s="2" t="s">
        <v>1056</v>
      </c>
      <c r="B48" s="3" t="s">
        <v>1057</v>
      </c>
      <c r="C48" s="3" t="s">
        <v>1058</v>
      </c>
      <c r="D48" s="3" t="s">
        <v>652</v>
      </c>
      <c r="E48" s="3" t="s">
        <v>1060</v>
      </c>
      <c r="F48" s="3" t="s">
        <v>1061</v>
      </c>
      <c r="G48" s="3" t="s">
        <v>1062</v>
      </c>
    </row>
    <row r="49" spans="1:7" ht="13.5" thickTop="1">
      <c r="A49" s="5" t="s">
        <v>1112</v>
      </c>
      <c r="B49" s="6" t="s">
        <v>1113</v>
      </c>
      <c r="C49" s="6" t="s">
        <v>1066</v>
      </c>
      <c r="D49" s="7">
        <v>76.1</v>
      </c>
      <c r="E49" s="7"/>
      <c r="F49" s="7">
        <f>D49*E49</f>
        <v>0</v>
      </c>
      <c r="G49" s="6">
        <v>21</v>
      </c>
    </row>
    <row r="50" spans="1:7" ht="12.75">
      <c r="A50" s="5"/>
      <c r="B50" s="9" t="s">
        <v>403</v>
      </c>
      <c r="C50" s="6"/>
      <c r="D50" s="7"/>
      <c r="E50" s="7"/>
      <c r="F50" s="7"/>
      <c r="G50" s="6"/>
    </row>
    <row r="51" spans="1:7" ht="12.75">
      <c r="A51" s="5" t="s">
        <v>1114</v>
      </c>
      <c r="B51" s="6" t="s">
        <v>1115</v>
      </c>
      <c r="C51" s="6" t="s">
        <v>1071</v>
      </c>
      <c r="D51" s="7">
        <v>60</v>
      </c>
      <c r="E51" s="7"/>
      <c r="F51" s="7">
        <f>D51*E51</f>
        <v>0</v>
      </c>
      <c r="G51" s="6">
        <v>21</v>
      </c>
    </row>
    <row r="52" spans="1:7" ht="12.75">
      <c r="A52" s="5"/>
      <c r="B52" s="9" t="s">
        <v>404</v>
      </c>
      <c r="C52" s="6"/>
      <c r="D52" s="7"/>
      <c r="E52" s="7"/>
      <c r="F52" s="7"/>
      <c r="G52" s="6"/>
    </row>
    <row r="53" spans="1:7" ht="12.75">
      <c r="A53" s="5" t="s">
        <v>1116</v>
      </c>
      <c r="B53" s="6" t="s">
        <v>1117</v>
      </c>
      <c r="C53" s="6" t="s">
        <v>1071</v>
      </c>
      <c r="D53" s="7">
        <v>118</v>
      </c>
      <c r="E53" s="7"/>
      <c r="F53" s="7">
        <f>D53*E53</f>
        <v>0</v>
      </c>
      <c r="G53" s="6">
        <v>21</v>
      </c>
    </row>
    <row r="54" spans="1:7" ht="12.75">
      <c r="A54" s="5"/>
      <c r="B54" s="9" t="s">
        <v>405</v>
      </c>
      <c r="C54" s="6"/>
      <c r="D54" s="7"/>
      <c r="E54" s="7"/>
      <c r="F54" s="7"/>
      <c r="G54" s="6"/>
    </row>
    <row r="55" spans="1:7" ht="12.75">
      <c r="A55" s="5" t="s">
        <v>1118</v>
      </c>
      <c r="B55" s="6" t="s">
        <v>1119</v>
      </c>
      <c r="C55" s="6" t="s">
        <v>1071</v>
      </c>
      <c r="D55" s="7">
        <v>1</v>
      </c>
      <c r="E55" s="7"/>
      <c r="F55" s="7">
        <f>D55*E55</f>
        <v>0</v>
      </c>
      <c r="G55" s="6">
        <v>21</v>
      </c>
    </row>
    <row r="56" spans="1:7" ht="12.75">
      <c r="A56" s="5" t="s">
        <v>1120</v>
      </c>
      <c r="B56" s="6" t="s">
        <v>1121</v>
      </c>
      <c r="C56" s="6" t="s">
        <v>1071</v>
      </c>
      <c r="D56" s="7">
        <v>1</v>
      </c>
      <c r="E56" s="7"/>
      <c r="F56" s="7">
        <f>D56*E56</f>
        <v>0</v>
      </c>
      <c r="G56" s="6">
        <v>21</v>
      </c>
    </row>
    <row r="57" spans="1:7" ht="12.75">
      <c r="A57" s="5" t="s">
        <v>1122</v>
      </c>
      <c r="B57" s="6" t="s">
        <v>1123</v>
      </c>
      <c r="C57" s="6" t="s">
        <v>1071</v>
      </c>
      <c r="D57" s="7">
        <v>28</v>
      </c>
      <c r="E57" s="7"/>
      <c r="F57" s="7">
        <f>D57*E57</f>
        <v>0</v>
      </c>
      <c r="G57" s="6">
        <v>21</v>
      </c>
    </row>
    <row r="58" spans="1:7" ht="12.75">
      <c r="A58" s="5"/>
      <c r="B58" s="9" t="s">
        <v>396</v>
      </c>
      <c r="C58" s="6"/>
      <c r="D58" s="7"/>
      <c r="E58" s="7"/>
      <c r="F58" s="7"/>
      <c r="G58" s="6"/>
    </row>
    <row r="59" spans="1:7" ht="12.75">
      <c r="A59" s="5" t="s">
        <v>1124</v>
      </c>
      <c r="B59" s="6" t="s">
        <v>1125</v>
      </c>
      <c r="C59" s="6" t="s">
        <v>1071</v>
      </c>
      <c r="D59" s="7">
        <v>33</v>
      </c>
      <c r="E59" s="7"/>
      <c r="F59" s="7">
        <f>D59*E59</f>
        <v>0</v>
      </c>
      <c r="G59" s="6">
        <v>21</v>
      </c>
    </row>
    <row r="60" spans="1:7" ht="12.75">
      <c r="A60" s="5"/>
      <c r="B60" s="9" t="s">
        <v>406</v>
      </c>
      <c r="C60" s="6"/>
      <c r="D60" s="7"/>
      <c r="E60" s="7"/>
      <c r="F60" s="7"/>
      <c r="G60" s="6"/>
    </row>
    <row r="61" spans="1:7" ht="12.75">
      <c r="A61" s="5" t="s">
        <v>1126</v>
      </c>
      <c r="B61" s="6" t="s">
        <v>1127</v>
      </c>
      <c r="C61" s="6" t="s">
        <v>1071</v>
      </c>
      <c r="D61" s="7">
        <v>3</v>
      </c>
      <c r="E61" s="7"/>
      <c r="F61" s="7">
        <f>D61*E61</f>
        <v>0</v>
      </c>
      <c r="G61" s="6">
        <v>21</v>
      </c>
    </row>
    <row r="62" spans="1:7" ht="12.75">
      <c r="A62" s="5" t="s">
        <v>1128</v>
      </c>
      <c r="B62" s="6" t="s">
        <v>1129</v>
      </c>
      <c r="C62" s="6" t="s">
        <v>1071</v>
      </c>
      <c r="D62" s="7">
        <v>2</v>
      </c>
      <c r="E62" s="7"/>
      <c r="F62" s="7">
        <f>D62*E62</f>
        <v>0</v>
      </c>
      <c r="G62" s="6">
        <v>21</v>
      </c>
    </row>
    <row r="63" spans="1:7" ht="12.75">
      <c r="A63" s="5" t="s">
        <v>1130</v>
      </c>
      <c r="B63" s="6" t="s">
        <v>1131</v>
      </c>
      <c r="C63" s="6" t="s">
        <v>1066</v>
      </c>
      <c r="D63" s="7">
        <v>1235.25</v>
      </c>
      <c r="E63" s="7"/>
      <c r="F63" s="7">
        <f>D63*E63</f>
        <v>0</v>
      </c>
      <c r="G63" s="6">
        <v>21</v>
      </c>
    </row>
    <row r="64" spans="1:7" ht="12.75">
      <c r="A64" s="5"/>
      <c r="B64" s="9" t="s">
        <v>407</v>
      </c>
      <c r="C64" s="6"/>
      <c r="D64" s="7"/>
      <c r="E64" s="7"/>
      <c r="F64" s="7"/>
      <c r="G64" s="6"/>
    </row>
    <row r="65" spans="1:7" ht="12.75">
      <c r="A65" s="5"/>
      <c r="B65" s="9" t="s">
        <v>389</v>
      </c>
      <c r="C65" s="6"/>
      <c r="D65" s="7"/>
      <c r="E65" s="7"/>
      <c r="F65" s="7"/>
      <c r="G65" s="6"/>
    </row>
    <row r="66" spans="1:7" ht="12.75">
      <c r="A66" s="5"/>
      <c r="B66" s="9" t="s">
        <v>390</v>
      </c>
      <c r="C66" s="6"/>
      <c r="D66" s="7"/>
      <c r="E66" s="7"/>
      <c r="F66" s="7"/>
      <c r="G66" s="6"/>
    </row>
    <row r="67" spans="1:7" ht="12.75">
      <c r="A67" s="5" t="s">
        <v>1132</v>
      </c>
      <c r="B67" s="6" t="s">
        <v>1133</v>
      </c>
      <c r="C67" s="6" t="s">
        <v>1066</v>
      </c>
      <c r="D67" s="7">
        <v>28</v>
      </c>
      <c r="E67" s="7"/>
      <c r="F67" s="7">
        <f>D67*E67</f>
        <v>0</v>
      </c>
      <c r="G67" s="6">
        <v>21</v>
      </c>
    </row>
    <row r="68" spans="1:7" ht="12.75">
      <c r="A68" s="5"/>
      <c r="B68" s="9" t="s">
        <v>408</v>
      </c>
      <c r="C68" s="6"/>
      <c r="D68" s="7"/>
      <c r="E68" s="7"/>
      <c r="F68" s="7"/>
      <c r="G68" s="6"/>
    </row>
    <row r="69" spans="1:7" ht="12.75">
      <c r="A69" s="5" t="s">
        <v>1134</v>
      </c>
      <c r="B69" s="6" t="s">
        <v>1135</v>
      </c>
      <c r="C69" s="6" t="s">
        <v>1066</v>
      </c>
      <c r="D69" s="7">
        <v>431</v>
      </c>
      <c r="E69" s="7"/>
      <c r="F69" s="7">
        <f>D69*E69</f>
        <v>0</v>
      </c>
      <c r="G69" s="6">
        <v>21</v>
      </c>
    </row>
    <row r="70" spans="1:7" ht="12.75">
      <c r="A70" s="5"/>
      <c r="B70" s="9" t="s">
        <v>409</v>
      </c>
      <c r="C70" s="6"/>
      <c r="D70" s="7"/>
      <c r="E70" s="7"/>
      <c r="F70" s="7"/>
      <c r="G70" s="6"/>
    </row>
    <row r="71" spans="1:7" ht="12.75">
      <c r="A71" s="5" t="s">
        <v>1136</v>
      </c>
      <c r="B71" s="6" t="s">
        <v>1137</v>
      </c>
      <c r="C71" s="6" t="s">
        <v>1071</v>
      </c>
      <c r="D71" s="7">
        <v>69</v>
      </c>
      <c r="E71" s="7"/>
      <c r="F71" s="7">
        <f>D71*E71</f>
        <v>0</v>
      </c>
      <c r="G71" s="6">
        <v>21</v>
      </c>
    </row>
    <row r="72" spans="1:7" ht="12.75">
      <c r="A72" s="5"/>
      <c r="B72" s="9" t="s">
        <v>393</v>
      </c>
      <c r="C72" s="6"/>
      <c r="D72" s="7"/>
      <c r="E72" s="7"/>
      <c r="F72" s="7"/>
      <c r="G72" s="6"/>
    </row>
    <row r="73" spans="1:7" ht="12.75">
      <c r="A73" s="5"/>
      <c r="B73" s="9" t="s">
        <v>394</v>
      </c>
      <c r="C73" s="6"/>
      <c r="D73" s="7"/>
      <c r="E73" s="7"/>
      <c r="F73" s="7"/>
      <c r="G73" s="6"/>
    </row>
    <row r="74" spans="1:7" ht="12.75">
      <c r="A74" s="5" t="s">
        <v>1138</v>
      </c>
      <c r="B74" s="6" t="s">
        <v>1139</v>
      </c>
      <c r="C74" s="6" t="s">
        <v>1066</v>
      </c>
      <c r="D74" s="7">
        <v>459</v>
      </c>
      <c r="E74" s="7"/>
      <c r="F74" s="7">
        <f>D74*E74</f>
        <v>0</v>
      </c>
      <c r="G74" s="6">
        <v>21</v>
      </c>
    </row>
    <row r="75" spans="1:7" ht="12.75">
      <c r="A75" s="5"/>
      <c r="B75" s="9" t="s">
        <v>410</v>
      </c>
      <c r="C75" s="6"/>
      <c r="D75" s="7"/>
      <c r="E75" s="7"/>
      <c r="F75" s="7"/>
      <c r="G75" s="6"/>
    </row>
    <row r="76" spans="1:7" ht="12.75">
      <c r="A76" s="5" t="s">
        <v>1140</v>
      </c>
      <c r="B76" s="6" t="s">
        <v>0</v>
      </c>
      <c r="C76" s="6" t="s">
        <v>1066</v>
      </c>
      <c r="D76" s="7">
        <v>1235.25</v>
      </c>
      <c r="E76" s="7"/>
      <c r="F76" s="7">
        <f>D76*E76</f>
        <v>0</v>
      </c>
      <c r="G76" s="6">
        <v>21</v>
      </c>
    </row>
    <row r="77" spans="1:7" ht="12.75">
      <c r="A77" s="5" t="s">
        <v>1</v>
      </c>
      <c r="B77" s="6" t="s">
        <v>2</v>
      </c>
      <c r="C77" s="6" t="s">
        <v>1076</v>
      </c>
      <c r="D77" s="7">
        <v>2.62</v>
      </c>
      <c r="E77" s="7"/>
      <c r="F77" s="7">
        <f>D77*E77</f>
        <v>0</v>
      </c>
      <c r="G77" s="6">
        <v>21</v>
      </c>
    </row>
    <row r="78" spans="1:7" ht="12.75">
      <c r="A78" s="5"/>
      <c r="B78" s="9" t="s">
        <v>411</v>
      </c>
      <c r="C78" s="6"/>
      <c r="D78" s="7"/>
      <c r="E78" s="7"/>
      <c r="F78" s="7"/>
      <c r="G78" s="6"/>
    </row>
    <row r="79" spans="1:7" ht="12.75">
      <c r="A79" s="5" t="s">
        <v>3</v>
      </c>
      <c r="B79" s="6" t="s">
        <v>4</v>
      </c>
      <c r="C79" s="6" t="s">
        <v>1071</v>
      </c>
      <c r="D79" s="7">
        <v>209</v>
      </c>
      <c r="E79" s="7"/>
      <c r="F79" s="7">
        <f>D79*E79</f>
        <v>0</v>
      </c>
      <c r="G79" s="6">
        <v>21</v>
      </c>
    </row>
    <row r="80" spans="1:7" ht="12.75">
      <c r="A80" s="5"/>
      <c r="B80" s="9" t="s">
        <v>412</v>
      </c>
      <c r="C80" s="6"/>
      <c r="D80" s="7"/>
      <c r="E80" s="7"/>
      <c r="F80" s="7"/>
      <c r="G80" s="6"/>
    </row>
    <row r="81" spans="1:7" ht="12.75">
      <c r="A81" s="5" t="s">
        <v>5</v>
      </c>
      <c r="B81" s="6" t="s">
        <v>6</v>
      </c>
      <c r="C81" s="6" t="s">
        <v>1071</v>
      </c>
      <c r="D81" s="7">
        <v>162</v>
      </c>
      <c r="E81" s="7"/>
      <c r="F81" s="7">
        <f>D81*E81</f>
        <v>0</v>
      </c>
      <c r="G81" s="6">
        <v>21</v>
      </c>
    </row>
    <row r="82" spans="1:7" ht="12.75">
      <c r="A82" s="5"/>
      <c r="B82" s="9" t="s">
        <v>413</v>
      </c>
      <c r="C82" s="6"/>
      <c r="D82" s="7"/>
      <c r="E82" s="7"/>
      <c r="F82" s="7"/>
      <c r="G82" s="6"/>
    </row>
    <row r="83" spans="1:7" ht="12.75">
      <c r="A83" s="5" t="s">
        <v>7</v>
      </c>
      <c r="B83" s="6" t="s">
        <v>8</v>
      </c>
      <c r="C83" s="6" t="s">
        <v>1071</v>
      </c>
      <c r="D83" s="7">
        <v>160</v>
      </c>
      <c r="E83" s="7"/>
      <c r="F83" s="7">
        <f>D83*E83</f>
        <v>0</v>
      </c>
      <c r="G83" s="6">
        <v>21</v>
      </c>
    </row>
    <row r="84" spans="1:7" ht="12.75">
      <c r="A84" s="5"/>
      <c r="B84" s="9" t="s">
        <v>414</v>
      </c>
      <c r="C84" s="6"/>
      <c r="D84" s="7"/>
      <c r="E84" s="7"/>
      <c r="F84" s="7"/>
      <c r="G84" s="6"/>
    </row>
    <row r="85" spans="1:7" ht="12.75">
      <c r="A85" s="5" t="s">
        <v>9</v>
      </c>
      <c r="B85" s="6" t="s">
        <v>10</v>
      </c>
      <c r="C85" s="6" t="s">
        <v>1071</v>
      </c>
      <c r="D85" s="7">
        <v>27</v>
      </c>
      <c r="E85" s="7"/>
      <c r="F85" s="7">
        <f>D85*E85</f>
        <v>0</v>
      </c>
      <c r="G85" s="6">
        <v>21</v>
      </c>
    </row>
    <row r="86" spans="1:7" ht="12.75">
      <c r="A86" s="5"/>
      <c r="B86" s="9" t="s">
        <v>415</v>
      </c>
      <c r="C86" s="6"/>
      <c r="D86" s="7"/>
      <c r="E86" s="7"/>
      <c r="F86" s="7"/>
      <c r="G86" s="6"/>
    </row>
    <row r="87" spans="1:7" ht="12.75">
      <c r="A87" s="5" t="s">
        <v>11</v>
      </c>
      <c r="B87" s="6" t="s">
        <v>12</v>
      </c>
      <c r="C87" s="6" t="s">
        <v>1071</v>
      </c>
      <c r="D87" s="7">
        <v>20</v>
      </c>
      <c r="E87" s="7"/>
      <c r="F87" s="7">
        <f>D87*E87</f>
        <v>0</v>
      </c>
      <c r="G87" s="6">
        <v>21</v>
      </c>
    </row>
    <row r="88" spans="1:7" ht="12.75">
      <c r="A88" s="5"/>
      <c r="B88" s="9" t="s">
        <v>416</v>
      </c>
      <c r="C88" s="6"/>
      <c r="D88" s="7"/>
      <c r="E88" s="7"/>
      <c r="F88" s="7"/>
      <c r="G88" s="6"/>
    </row>
    <row r="89" spans="1:7" ht="12.75">
      <c r="A89" s="5" t="s">
        <v>13</v>
      </c>
      <c r="B89" s="6" t="s">
        <v>14</v>
      </c>
      <c r="C89" s="6" t="s">
        <v>1071</v>
      </c>
      <c r="D89" s="7">
        <v>13</v>
      </c>
      <c r="E89" s="7"/>
      <c r="F89" s="7">
        <f>D89*E89</f>
        <v>0</v>
      </c>
      <c r="G89" s="6">
        <v>21</v>
      </c>
    </row>
    <row r="90" spans="1:7" ht="12.75">
      <c r="A90" s="5" t="s">
        <v>15</v>
      </c>
      <c r="B90" s="6" t="s">
        <v>16</v>
      </c>
      <c r="C90" s="6" t="s">
        <v>1071</v>
      </c>
      <c r="D90" s="7">
        <v>7</v>
      </c>
      <c r="E90" s="7"/>
      <c r="F90" s="7">
        <f>D90*E90</f>
        <v>0</v>
      </c>
      <c r="G90" s="6">
        <v>21</v>
      </c>
    </row>
    <row r="91" spans="1:7" ht="12.75">
      <c r="A91" s="5" t="s">
        <v>17</v>
      </c>
      <c r="B91" s="6" t="s">
        <v>18</v>
      </c>
      <c r="C91" s="6" t="s">
        <v>1071</v>
      </c>
      <c r="D91" s="7">
        <v>1</v>
      </c>
      <c r="E91" s="7"/>
      <c r="F91" s="7">
        <f>D91*E91</f>
        <v>0</v>
      </c>
      <c r="G91" s="6">
        <v>21</v>
      </c>
    </row>
    <row r="92" spans="1:7" ht="12.75">
      <c r="A92" s="5" t="s">
        <v>19</v>
      </c>
      <c r="B92" s="6" t="s">
        <v>20</v>
      </c>
      <c r="C92" s="6" t="s">
        <v>1071</v>
      </c>
      <c r="D92" s="7">
        <v>7</v>
      </c>
      <c r="E92" s="7"/>
      <c r="F92" s="7">
        <f>D92*E92</f>
        <v>0</v>
      </c>
      <c r="G92" s="6">
        <v>21</v>
      </c>
    </row>
    <row r="93" spans="1:7" ht="12.75">
      <c r="A93" s="5"/>
      <c r="B93" s="6"/>
      <c r="C93" s="6"/>
      <c r="D93" s="7"/>
      <c r="E93" s="7"/>
      <c r="F93" s="7"/>
      <c r="G93" s="6"/>
    </row>
    <row r="94" spans="1:7" ht="13.5" thickBot="1">
      <c r="A94" s="5"/>
      <c r="B94" s="6"/>
      <c r="C94" s="6"/>
      <c r="D94" s="7"/>
      <c r="E94" s="7"/>
      <c r="F94" s="7"/>
      <c r="G94" s="6"/>
    </row>
    <row r="95" spans="1:7" ht="14.25" thickBot="1" thickTop="1">
      <c r="A95" s="2" t="s">
        <v>1056</v>
      </c>
      <c r="B95" s="3" t="s">
        <v>1057</v>
      </c>
      <c r="C95" s="3" t="s">
        <v>1058</v>
      </c>
      <c r="D95" s="3" t="s">
        <v>652</v>
      </c>
      <c r="E95" s="3" t="s">
        <v>1060</v>
      </c>
      <c r="F95" s="3" t="s">
        <v>1061</v>
      </c>
      <c r="G95" s="3" t="s">
        <v>1062</v>
      </c>
    </row>
    <row r="96" spans="1:7" ht="13.5" thickTop="1">
      <c r="A96" s="5" t="s">
        <v>21</v>
      </c>
      <c r="B96" s="6" t="s">
        <v>22</v>
      </c>
      <c r="C96" s="6" t="s">
        <v>23</v>
      </c>
      <c r="D96" s="7">
        <v>34.86</v>
      </c>
      <c r="E96" s="7"/>
      <c r="F96" s="7">
        <f>D96*E96</f>
        <v>0</v>
      </c>
      <c r="G96" s="6">
        <v>21</v>
      </c>
    </row>
    <row r="97" spans="1:7" ht="12.75">
      <c r="A97" s="5"/>
      <c r="B97" s="9" t="s">
        <v>417</v>
      </c>
      <c r="C97" s="6"/>
      <c r="D97" s="7"/>
      <c r="E97" s="7"/>
      <c r="F97" s="7"/>
      <c r="G97" s="6"/>
    </row>
    <row r="98" spans="1:7" ht="12.75">
      <c r="A98" s="5"/>
      <c r="B98" s="9" t="s">
        <v>418</v>
      </c>
      <c r="C98" s="6"/>
      <c r="D98" s="7"/>
      <c r="E98" s="7"/>
      <c r="F98" s="7"/>
      <c r="G98" s="6"/>
    </row>
    <row r="99" spans="1:7" ht="12.75">
      <c r="A99" s="5" t="s">
        <v>24</v>
      </c>
      <c r="B99" s="6" t="s">
        <v>25</v>
      </c>
      <c r="C99" s="6" t="s">
        <v>1071</v>
      </c>
      <c r="D99" s="7">
        <v>1</v>
      </c>
      <c r="E99" s="7"/>
      <c r="F99" s="7">
        <f>D99*E99</f>
        <v>0</v>
      </c>
      <c r="G99" s="6">
        <v>21</v>
      </c>
    </row>
    <row r="100" spans="1:7" ht="12.75">
      <c r="A100" s="5" t="s">
        <v>26</v>
      </c>
      <c r="B100" s="6" t="s">
        <v>27</v>
      </c>
      <c r="C100" s="6" t="s">
        <v>23</v>
      </c>
      <c r="D100" s="7">
        <v>16</v>
      </c>
      <c r="E100" s="7"/>
      <c r="F100" s="7">
        <f>D100*E100</f>
        <v>0</v>
      </c>
      <c r="G100" s="6">
        <v>21</v>
      </c>
    </row>
    <row r="101" spans="1:7" ht="12.75">
      <c r="A101" s="5" t="s">
        <v>28</v>
      </c>
      <c r="B101" s="6" t="s">
        <v>29</v>
      </c>
      <c r="C101" s="6" t="s">
        <v>1071</v>
      </c>
      <c r="D101" s="7">
        <v>1</v>
      </c>
      <c r="E101" s="7"/>
      <c r="F101" s="7">
        <f>D101*E101</f>
        <v>0</v>
      </c>
      <c r="G101" s="6">
        <v>21</v>
      </c>
    </row>
    <row r="102" spans="1:7" ht="12.75">
      <c r="A102" s="5" t="s">
        <v>30</v>
      </c>
      <c r="B102" s="6" t="s">
        <v>31</v>
      </c>
      <c r="C102" s="6" t="s">
        <v>1071</v>
      </c>
      <c r="D102" s="7">
        <v>1</v>
      </c>
      <c r="E102" s="7"/>
      <c r="F102" s="7">
        <f>D102*E102</f>
        <v>0</v>
      </c>
      <c r="G102" s="6">
        <v>21</v>
      </c>
    </row>
    <row r="103" spans="1:7" ht="13.5" thickBot="1">
      <c r="A103" s="5" t="s">
        <v>32</v>
      </c>
      <c r="B103" s="6" t="s">
        <v>33</v>
      </c>
      <c r="C103" s="6" t="s">
        <v>34</v>
      </c>
      <c r="D103" s="7">
        <v>1</v>
      </c>
      <c r="E103" s="7">
        <f>SUM(F4:F102)/100</f>
        <v>0</v>
      </c>
      <c r="F103" s="7">
        <f>D103*E103</f>
        <v>0</v>
      </c>
      <c r="G103" s="6">
        <v>21</v>
      </c>
    </row>
    <row r="104" spans="1:7" ht="14.25" thickBot="1" thickTop="1">
      <c r="A104" s="2"/>
      <c r="B104" s="3" t="s">
        <v>35</v>
      </c>
      <c r="C104" s="3"/>
      <c r="D104" s="4"/>
      <c r="E104" s="4"/>
      <c r="F104" s="4">
        <f>SUM(F105:F182)</f>
        <v>0</v>
      </c>
      <c r="G104" s="3"/>
    </row>
    <row r="105" spans="1:7" ht="13.5" thickTop="1">
      <c r="A105" s="8">
        <v>15615235</v>
      </c>
      <c r="B105" s="6" t="s">
        <v>36</v>
      </c>
      <c r="C105" s="6" t="s">
        <v>37</v>
      </c>
      <c r="D105" s="7">
        <v>57.97</v>
      </c>
      <c r="E105" s="7"/>
      <c r="F105" s="7">
        <f>D105*E105</f>
        <v>0</v>
      </c>
      <c r="G105" s="6">
        <v>21</v>
      </c>
    </row>
    <row r="106" spans="1:7" ht="12.75">
      <c r="A106" s="8"/>
      <c r="B106" s="9" t="s">
        <v>419</v>
      </c>
      <c r="C106" s="6"/>
      <c r="D106" s="7"/>
      <c r="E106" s="7"/>
      <c r="F106" s="7"/>
      <c r="G106" s="6"/>
    </row>
    <row r="107" spans="1:7" ht="12.75">
      <c r="A107" s="8">
        <v>24621580</v>
      </c>
      <c r="B107" s="6" t="s">
        <v>38</v>
      </c>
      <c r="C107" s="6" t="s">
        <v>39</v>
      </c>
      <c r="D107" s="7">
        <v>1</v>
      </c>
      <c r="E107" s="7"/>
      <c r="F107" s="7">
        <f>D107*E107</f>
        <v>0</v>
      </c>
      <c r="G107" s="6">
        <v>21</v>
      </c>
    </row>
    <row r="108" spans="1:7" ht="12.75">
      <c r="A108" s="8">
        <v>24621724</v>
      </c>
      <c r="B108" s="6" t="s">
        <v>40</v>
      </c>
      <c r="C108" s="6" t="s">
        <v>39</v>
      </c>
      <c r="D108" s="7">
        <v>1</v>
      </c>
      <c r="E108" s="7"/>
      <c r="F108" s="7">
        <f>D108*E108</f>
        <v>0</v>
      </c>
      <c r="G108" s="6">
        <v>21</v>
      </c>
    </row>
    <row r="109" spans="1:7" ht="12.75">
      <c r="A109" s="8">
        <v>24642030</v>
      </c>
      <c r="B109" s="6" t="s">
        <v>41</v>
      </c>
      <c r="C109" s="6" t="s">
        <v>39</v>
      </c>
      <c r="D109" s="7">
        <v>1</v>
      </c>
      <c r="E109" s="7"/>
      <c r="F109" s="7">
        <f>D109*E109</f>
        <v>0</v>
      </c>
      <c r="G109" s="6">
        <v>21</v>
      </c>
    </row>
    <row r="110" spans="1:7" ht="12.75">
      <c r="A110" s="8">
        <v>28611030</v>
      </c>
      <c r="B110" s="6" t="s">
        <v>42</v>
      </c>
      <c r="C110" s="6" t="s">
        <v>1071</v>
      </c>
      <c r="D110" s="7">
        <v>8</v>
      </c>
      <c r="E110" s="7"/>
      <c r="F110" s="7">
        <f>D110*E110</f>
        <v>0</v>
      </c>
      <c r="G110" s="6">
        <v>21</v>
      </c>
    </row>
    <row r="111" spans="1:7" ht="12.75">
      <c r="A111" s="8"/>
      <c r="B111" s="9" t="s">
        <v>420</v>
      </c>
      <c r="C111" s="6"/>
      <c r="D111" s="7"/>
      <c r="E111" s="7"/>
      <c r="F111" s="7"/>
      <c r="G111" s="6"/>
    </row>
    <row r="112" spans="1:7" ht="12.75">
      <c r="A112" s="8">
        <v>34111030</v>
      </c>
      <c r="B112" s="6" t="s">
        <v>43</v>
      </c>
      <c r="C112" s="6" t="s">
        <v>1066</v>
      </c>
      <c r="D112" s="7">
        <v>28</v>
      </c>
      <c r="E112" s="7"/>
      <c r="F112" s="7">
        <f>D112*E112</f>
        <v>0</v>
      </c>
      <c r="G112" s="6">
        <v>21</v>
      </c>
    </row>
    <row r="113" spans="1:7" ht="12.75">
      <c r="A113" s="8"/>
      <c r="B113" s="9" t="s">
        <v>408</v>
      </c>
      <c r="C113" s="6"/>
      <c r="D113" s="7"/>
      <c r="E113" s="7"/>
      <c r="F113" s="7"/>
      <c r="G113" s="6"/>
    </row>
    <row r="114" spans="1:7" ht="12.75">
      <c r="A114" s="8">
        <v>34111080</v>
      </c>
      <c r="B114" s="6" t="s">
        <v>44</v>
      </c>
      <c r="C114" s="6" t="s">
        <v>1066</v>
      </c>
      <c r="D114" s="7">
        <v>1235.25</v>
      </c>
      <c r="E114" s="7"/>
      <c r="F114" s="7">
        <f>D114*E114</f>
        <v>0</v>
      </c>
      <c r="G114" s="6">
        <v>21</v>
      </c>
    </row>
    <row r="115" spans="1:7" ht="12.75">
      <c r="A115" s="8"/>
      <c r="B115" s="9" t="s">
        <v>407</v>
      </c>
      <c r="C115" s="6"/>
      <c r="D115" s="7"/>
      <c r="E115" s="7"/>
      <c r="F115" s="7"/>
      <c r="G115" s="6"/>
    </row>
    <row r="116" spans="1:7" ht="12.75">
      <c r="A116" s="8"/>
      <c r="B116" s="9" t="s">
        <v>389</v>
      </c>
      <c r="C116" s="6"/>
      <c r="D116" s="7"/>
      <c r="E116" s="7"/>
      <c r="F116" s="7"/>
      <c r="G116" s="6"/>
    </row>
    <row r="117" spans="1:7" ht="12.75">
      <c r="A117" s="8"/>
      <c r="B117" s="9" t="s">
        <v>390</v>
      </c>
      <c r="C117" s="6"/>
      <c r="D117" s="7"/>
      <c r="E117" s="7"/>
      <c r="F117" s="7"/>
      <c r="G117" s="6"/>
    </row>
    <row r="118" spans="1:7" ht="12.75">
      <c r="A118" s="8">
        <v>34111090</v>
      </c>
      <c r="B118" s="6" t="s">
        <v>45</v>
      </c>
      <c r="C118" s="6" t="s">
        <v>1066</v>
      </c>
      <c r="D118" s="7">
        <v>431</v>
      </c>
      <c r="E118" s="7"/>
      <c r="F118" s="7">
        <f>D118*E118</f>
        <v>0</v>
      </c>
      <c r="G118" s="6">
        <v>21</v>
      </c>
    </row>
    <row r="119" spans="1:7" ht="12.75">
      <c r="A119" s="8"/>
      <c r="B119" s="9" t="s">
        <v>409</v>
      </c>
      <c r="C119" s="6"/>
      <c r="D119" s="7"/>
      <c r="E119" s="7"/>
      <c r="F119" s="7"/>
      <c r="G119" s="6"/>
    </row>
    <row r="120" spans="1:7" ht="12.75">
      <c r="A120" s="8">
        <v>34523415</v>
      </c>
      <c r="B120" s="6" t="s">
        <v>46</v>
      </c>
      <c r="C120" s="6" t="s">
        <v>1071</v>
      </c>
      <c r="D120" s="7">
        <v>36</v>
      </c>
      <c r="E120" s="7"/>
      <c r="F120" s="7">
        <f>D120*E120</f>
        <v>0</v>
      </c>
      <c r="G120" s="6">
        <v>21</v>
      </c>
    </row>
    <row r="121" spans="1:7" ht="12.75">
      <c r="A121" s="8"/>
      <c r="B121" s="9" t="s">
        <v>421</v>
      </c>
      <c r="C121" s="6"/>
      <c r="D121" s="7"/>
      <c r="E121" s="7"/>
      <c r="F121" s="7"/>
      <c r="G121" s="6"/>
    </row>
    <row r="122" spans="1:7" ht="12.75">
      <c r="A122" s="8">
        <v>35436007</v>
      </c>
      <c r="B122" s="6" t="s">
        <v>47</v>
      </c>
      <c r="C122" s="6" t="s">
        <v>1071</v>
      </c>
      <c r="D122" s="7">
        <v>5</v>
      </c>
      <c r="E122" s="7"/>
      <c r="F122" s="7">
        <f>D122*E122</f>
        <v>0</v>
      </c>
      <c r="G122" s="6">
        <v>21</v>
      </c>
    </row>
    <row r="123" spans="1:7" ht="12.75">
      <c r="A123" s="8"/>
      <c r="B123" s="9" t="s">
        <v>422</v>
      </c>
      <c r="C123" s="6"/>
      <c r="D123" s="7"/>
      <c r="E123" s="7"/>
      <c r="F123" s="7"/>
      <c r="G123" s="6"/>
    </row>
    <row r="124" spans="1:7" ht="12.75">
      <c r="A124" s="8">
        <v>35441120</v>
      </c>
      <c r="B124" s="6" t="s">
        <v>48</v>
      </c>
      <c r="C124" s="6" t="s">
        <v>37</v>
      </c>
      <c r="D124" s="7">
        <v>775.01</v>
      </c>
      <c r="E124" s="7"/>
      <c r="F124" s="7">
        <f>D124*E124</f>
        <v>0</v>
      </c>
      <c r="G124" s="6">
        <v>21</v>
      </c>
    </row>
    <row r="125" spans="1:7" ht="12.75">
      <c r="A125" s="8"/>
      <c r="B125" s="9" t="s">
        <v>423</v>
      </c>
      <c r="C125" s="6"/>
      <c r="D125" s="7"/>
      <c r="E125" s="7"/>
      <c r="F125" s="7"/>
      <c r="G125" s="6"/>
    </row>
    <row r="126" spans="1:7" ht="12.75">
      <c r="A126" s="8">
        <v>35441895</v>
      </c>
      <c r="B126" s="6" t="s">
        <v>49</v>
      </c>
      <c r="C126" s="6" t="s">
        <v>1071</v>
      </c>
      <c r="D126" s="7">
        <v>30</v>
      </c>
      <c r="E126" s="7"/>
      <c r="F126" s="7">
        <f>D126*E126</f>
        <v>0</v>
      </c>
      <c r="G126" s="6">
        <v>21</v>
      </c>
    </row>
    <row r="127" spans="1:7" ht="12.75">
      <c r="A127" s="8"/>
      <c r="B127" s="9" t="s">
        <v>424</v>
      </c>
      <c r="C127" s="6"/>
      <c r="D127" s="7"/>
      <c r="E127" s="7"/>
      <c r="F127" s="7"/>
      <c r="G127" s="6"/>
    </row>
    <row r="128" spans="1:7" ht="12.75">
      <c r="A128" s="8">
        <v>35441986</v>
      </c>
      <c r="B128" s="6" t="s">
        <v>50</v>
      </c>
      <c r="C128" s="6" t="s">
        <v>1071</v>
      </c>
      <c r="D128" s="7">
        <v>88</v>
      </c>
      <c r="E128" s="7"/>
      <c r="F128" s="7">
        <f>D128*E128</f>
        <v>0</v>
      </c>
      <c r="G128" s="6">
        <v>21</v>
      </c>
    </row>
    <row r="129" spans="1:7" ht="12.75">
      <c r="A129" s="8"/>
      <c r="B129" s="9" t="s">
        <v>425</v>
      </c>
      <c r="C129" s="6"/>
      <c r="D129" s="7"/>
      <c r="E129" s="7"/>
      <c r="F129" s="7"/>
      <c r="G129" s="6"/>
    </row>
    <row r="130" spans="1:7" ht="12.75">
      <c r="A130" s="8">
        <v>35441996</v>
      </c>
      <c r="B130" s="6" t="s">
        <v>51</v>
      </c>
      <c r="C130" s="6" t="s">
        <v>1071</v>
      </c>
      <c r="D130" s="7">
        <v>60</v>
      </c>
      <c r="E130" s="7"/>
      <c r="F130" s="7">
        <f>D130*E130</f>
        <v>0</v>
      </c>
      <c r="G130" s="6">
        <v>21</v>
      </c>
    </row>
    <row r="131" spans="1:7" ht="12.75">
      <c r="A131" s="8"/>
      <c r="B131" s="9" t="s">
        <v>404</v>
      </c>
      <c r="C131" s="6"/>
      <c r="D131" s="7"/>
      <c r="E131" s="7"/>
      <c r="F131" s="7"/>
      <c r="G131" s="6"/>
    </row>
    <row r="132" spans="1:7" ht="12.75">
      <c r="A132" s="8">
        <v>59213390</v>
      </c>
      <c r="B132" s="6" t="s">
        <v>52</v>
      </c>
      <c r="C132" s="6" t="s">
        <v>1071</v>
      </c>
      <c r="D132" s="7">
        <v>24</v>
      </c>
      <c r="E132" s="7"/>
      <c r="F132" s="7">
        <f>D132*E132</f>
        <v>0</v>
      </c>
      <c r="G132" s="6">
        <v>21</v>
      </c>
    </row>
    <row r="133" spans="1:7" ht="12.75">
      <c r="A133" s="8"/>
      <c r="B133" s="9" t="s">
        <v>426</v>
      </c>
      <c r="C133" s="6"/>
      <c r="D133" s="7"/>
      <c r="E133" s="7"/>
      <c r="F133" s="7"/>
      <c r="G133" s="6"/>
    </row>
    <row r="134" spans="1:7" ht="12.75">
      <c r="A134" s="8">
        <v>59213414</v>
      </c>
      <c r="B134" s="6" t="s">
        <v>53</v>
      </c>
      <c r="C134" s="6" t="s">
        <v>1071</v>
      </c>
      <c r="D134" s="7">
        <v>48</v>
      </c>
      <c r="E134" s="7"/>
      <c r="F134" s="7">
        <f>D134*E134</f>
        <v>0</v>
      </c>
      <c r="G134" s="6">
        <v>21</v>
      </c>
    </row>
    <row r="135" spans="1:7" ht="12.75">
      <c r="A135" s="8"/>
      <c r="B135" s="9" t="s">
        <v>427</v>
      </c>
      <c r="C135" s="6"/>
      <c r="D135" s="7"/>
      <c r="E135" s="7"/>
      <c r="F135" s="7"/>
      <c r="G135" s="6"/>
    </row>
    <row r="136" spans="1:7" ht="12.75">
      <c r="A136" s="8">
        <v>73534550</v>
      </c>
      <c r="B136" s="6" t="s">
        <v>54</v>
      </c>
      <c r="C136" s="6" t="s">
        <v>1071</v>
      </c>
      <c r="D136" s="7">
        <v>31</v>
      </c>
      <c r="E136" s="7"/>
      <c r="F136" s="7">
        <f>D136*E136</f>
        <v>0</v>
      </c>
      <c r="G136" s="6">
        <v>21</v>
      </c>
    </row>
    <row r="137" spans="1:7" ht="12.75">
      <c r="A137" s="8"/>
      <c r="B137" s="9" t="s">
        <v>392</v>
      </c>
      <c r="C137" s="6"/>
      <c r="D137" s="7"/>
      <c r="E137" s="7"/>
      <c r="F137" s="7"/>
      <c r="G137" s="6"/>
    </row>
    <row r="138" spans="1:7" ht="12.75">
      <c r="A138" s="5">
        <v>3415879666</v>
      </c>
      <c r="B138" s="6" t="s">
        <v>55</v>
      </c>
      <c r="C138" s="6" t="s">
        <v>1066</v>
      </c>
      <c r="D138" s="7">
        <v>793.8</v>
      </c>
      <c r="E138" s="7"/>
      <c r="F138" s="7">
        <f>D138*E138</f>
        <v>0</v>
      </c>
      <c r="G138" s="6">
        <v>21</v>
      </c>
    </row>
    <row r="139" spans="1:7" ht="12.75">
      <c r="A139" s="5"/>
      <c r="B139" s="9" t="s">
        <v>428</v>
      </c>
      <c r="C139" s="6"/>
      <c r="D139" s="7"/>
      <c r="E139" s="7"/>
      <c r="F139" s="7"/>
      <c r="G139" s="6"/>
    </row>
    <row r="140" spans="1:7" ht="12.75">
      <c r="A140" s="5" t="s">
        <v>56</v>
      </c>
      <c r="B140" s="6" t="s">
        <v>57</v>
      </c>
      <c r="C140" s="6" t="s">
        <v>1071</v>
      </c>
      <c r="D140" s="7">
        <v>37</v>
      </c>
      <c r="E140" s="7"/>
      <c r="F140" s="7">
        <f>D140*E140</f>
        <v>0</v>
      </c>
      <c r="G140" s="6">
        <v>21</v>
      </c>
    </row>
    <row r="141" spans="1:7" ht="13.5" thickBot="1">
      <c r="A141" s="5"/>
      <c r="B141" s="9" t="s">
        <v>429</v>
      </c>
      <c r="C141" s="6"/>
      <c r="D141" s="7"/>
      <c r="E141" s="7"/>
      <c r="F141" s="7"/>
      <c r="G141" s="6"/>
    </row>
    <row r="142" spans="1:7" ht="14.25" thickBot="1" thickTop="1">
      <c r="A142" s="2" t="s">
        <v>1056</v>
      </c>
      <c r="B142" s="3" t="s">
        <v>1057</v>
      </c>
      <c r="C142" s="3" t="s">
        <v>1058</v>
      </c>
      <c r="D142" s="3" t="s">
        <v>652</v>
      </c>
      <c r="E142" s="3" t="s">
        <v>1060</v>
      </c>
      <c r="F142" s="3" t="s">
        <v>1061</v>
      </c>
      <c r="G142" s="3" t="s">
        <v>1062</v>
      </c>
    </row>
    <row r="143" spans="1:7" ht="13.5" thickTop="1">
      <c r="A143" s="5" t="s">
        <v>58</v>
      </c>
      <c r="B143" s="6" t="s">
        <v>59</v>
      </c>
      <c r="C143" s="6" t="s">
        <v>1071</v>
      </c>
      <c r="D143" s="7">
        <v>69</v>
      </c>
      <c r="E143" s="7"/>
      <c r="F143" s="7">
        <f>D143*E143</f>
        <v>0</v>
      </c>
      <c r="G143" s="6">
        <v>21</v>
      </c>
    </row>
    <row r="144" spans="1:7" ht="12.75">
      <c r="A144" s="5"/>
      <c r="B144" s="9" t="s">
        <v>430</v>
      </c>
      <c r="C144" s="6"/>
      <c r="D144" s="7"/>
      <c r="E144" s="7"/>
      <c r="F144" s="7"/>
      <c r="G144" s="6"/>
    </row>
    <row r="145" spans="1:7" ht="12.75">
      <c r="A145" s="5"/>
      <c r="B145" s="9" t="s">
        <v>431</v>
      </c>
      <c r="C145" s="6"/>
      <c r="D145" s="7"/>
      <c r="E145" s="7"/>
      <c r="F145" s="7"/>
      <c r="G145" s="6"/>
    </row>
    <row r="146" spans="1:7" ht="12.75">
      <c r="A146" s="5" t="s">
        <v>60</v>
      </c>
      <c r="B146" s="6" t="s">
        <v>61</v>
      </c>
      <c r="C146" s="6" t="s">
        <v>1066</v>
      </c>
      <c r="D146" s="7">
        <v>1235.25</v>
      </c>
      <c r="E146" s="7"/>
      <c r="F146" s="7">
        <f>D146*E146</f>
        <v>0</v>
      </c>
      <c r="G146" s="6">
        <v>21</v>
      </c>
    </row>
    <row r="147" spans="1:7" ht="12.75">
      <c r="A147" s="5"/>
      <c r="B147" s="9" t="s">
        <v>432</v>
      </c>
      <c r="C147" s="6"/>
      <c r="D147" s="7"/>
      <c r="E147" s="7"/>
      <c r="F147" s="7"/>
      <c r="G147" s="6"/>
    </row>
    <row r="148" spans="1:7" ht="12.75">
      <c r="A148" s="5"/>
      <c r="B148" s="9" t="s">
        <v>389</v>
      </c>
      <c r="C148" s="6"/>
      <c r="D148" s="7"/>
      <c r="E148" s="7"/>
      <c r="F148" s="7"/>
      <c r="G148" s="6"/>
    </row>
    <row r="149" spans="1:7" ht="12.75">
      <c r="A149" s="5"/>
      <c r="B149" s="9" t="s">
        <v>390</v>
      </c>
      <c r="C149" s="6"/>
      <c r="D149" s="7"/>
      <c r="E149" s="7"/>
      <c r="F149" s="7"/>
      <c r="G149" s="6"/>
    </row>
    <row r="150" spans="1:7" ht="12.75">
      <c r="A150" s="5" t="s">
        <v>62</v>
      </c>
      <c r="B150" s="6" t="s">
        <v>63</v>
      </c>
      <c r="C150" s="6" t="s">
        <v>1071</v>
      </c>
      <c r="D150" s="7">
        <v>24</v>
      </c>
      <c r="E150" s="7"/>
      <c r="F150" s="7">
        <f>D150*E150</f>
        <v>0</v>
      </c>
      <c r="G150" s="6">
        <v>21</v>
      </c>
    </row>
    <row r="151" spans="1:7" ht="12.75">
      <c r="A151" s="5" t="s">
        <v>64</v>
      </c>
      <c r="B151" s="6" t="s">
        <v>65</v>
      </c>
      <c r="C151" s="6" t="s">
        <v>1071</v>
      </c>
      <c r="D151" s="7">
        <v>14</v>
      </c>
      <c r="E151" s="7"/>
      <c r="F151" s="7">
        <f>D151*E151</f>
        <v>0</v>
      </c>
      <c r="G151" s="6">
        <v>21</v>
      </c>
    </row>
    <row r="152" spans="1:7" ht="12.75">
      <c r="A152" s="5" t="s">
        <v>66</v>
      </c>
      <c r="B152" s="6" t="s">
        <v>67</v>
      </c>
      <c r="C152" s="6" t="s">
        <v>1071</v>
      </c>
      <c r="D152" s="7">
        <v>3</v>
      </c>
      <c r="E152" s="7"/>
      <c r="F152" s="7">
        <f>D152*E152</f>
        <v>0</v>
      </c>
      <c r="G152" s="6">
        <v>21</v>
      </c>
    </row>
    <row r="153" spans="1:7" ht="12.75">
      <c r="A153" s="5"/>
      <c r="B153" s="9" t="s">
        <v>433</v>
      </c>
      <c r="C153" s="6"/>
      <c r="D153" s="7"/>
      <c r="E153" s="7"/>
      <c r="F153" s="7"/>
      <c r="G153" s="6"/>
    </row>
    <row r="154" spans="1:7" ht="12.75">
      <c r="A154" s="5" t="s">
        <v>68</v>
      </c>
      <c r="B154" s="6" t="s">
        <v>69</v>
      </c>
      <c r="C154" s="6" t="s">
        <v>1071</v>
      </c>
      <c r="D154" s="7">
        <v>5</v>
      </c>
      <c r="E154" s="7"/>
      <c r="F154" s="7">
        <f>D154*E154</f>
        <v>0</v>
      </c>
      <c r="G154" s="6">
        <v>21</v>
      </c>
    </row>
    <row r="155" spans="1:7" ht="12.75">
      <c r="A155" s="5" t="s">
        <v>70</v>
      </c>
      <c r="B155" s="6" t="s">
        <v>71</v>
      </c>
      <c r="C155" s="6" t="s">
        <v>1071</v>
      </c>
      <c r="D155" s="7">
        <v>13</v>
      </c>
      <c r="E155" s="7"/>
      <c r="F155" s="7">
        <f>D155*E155</f>
        <v>0</v>
      </c>
      <c r="G155" s="6">
        <v>21</v>
      </c>
    </row>
    <row r="156" spans="1:7" ht="12.75">
      <c r="A156" s="5" t="s">
        <v>72</v>
      </c>
      <c r="B156" s="6" t="s">
        <v>73</v>
      </c>
      <c r="C156" s="6" t="s">
        <v>1071</v>
      </c>
      <c r="D156" s="7">
        <v>14</v>
      </c>
      <c r="E156" s="7"/>
      <c r="F156" s="7">
        <f>D156*E156</f>
        <v>0</v>
      </c>
      <c r="G156" s="6">
        <v>21</v>
      </c>
    </row>
    <row r="157" spans="1:7" ht="12.75">
      <c r="A157" s="5"/>
      <c r="B157" s="9" t="s">
        <v>434</v>
      </c>
      <c r="C157" s="6"/>
      <c r="D157" s="7"/>
      <c r="E157" s="7"/>
      <c r="F157" s="7"/>
      <c r="G157" s="6"/>
    </row>
    <row r="158" spans="1:7" ht="12.75">
      <c r="A158" s="5" t="s">
        <v>74</v>
      </c>
      <c r="B158" s="6" t="s">
        <v>75</v>
      </c>
      <c r="C158" s="6" t="s">
        <v>1071</v>
      </c>
      <c r="D158" s="7">
        <v>1</v>
      </c>
      <c r="E158" s="7"/>
      <c r="F158" s="7">
        <f>D158*E158</f>
        <v>0</v>
      </c>
      <c r="G158" s="6">
        <v>21</v>
      </c>
    </row>
    <row r="159" spans="1:7" ht="12.75">
      <c r="A159" s="5" t="s">
        <v>76</v>
      </c>
      <c r="B159" s="6" t="s">
        <v>77</v>
      </c>
      <c r="C159" s="6" t="s">
        <v>1071</v>
      </c>
      <c r="D159" s="7">
        <v>2</v>
      </c>
      <c r="E159" s="7"/>
      <c r="F159" s="7">
        <f>D159*E159</f>
        <v>0</v>
      </c>
      <c r="G159" s="6">
        <v>21</v>
      </c>
    </row>
    <row r="160" spans="1:7" ht="12.75">
      <c r="A160" s="5" t="s">
        <v>78</v>
      </c>
      <c r="B160" s="6" t="s">
        <v>79</v>
      </c>
      <c r="C160" s="6" t="s">
        <v>1071</v>
      </c>
      <c r="D160" s="7">
        <v>7</v>
      </c>
      <c r="E160" s="7"/>
      <c r="F160" s="7">
        <f>D160*E160</f>
        <v>0</v>
      </c>
      <c r="G160" s="6">
        <v>21</v>
      </c>
    </row>
    <row r="161" spans="1:7" ht="12.75">
      <c r="A161" s="5" t="s">
        <v>80</v>
      </c>
      <c r="B161" s="6" t="s">
        <v>81</v>
      </c>
      <c r="C161" s="6" t="s">
        <v>1071</v>
      </c>
      <c r="D161" s="7">
        <v>18</v>
      </c>
      <c r="E161" s="7"/>
      <c r="F161" s="7">
        <f>D161*E161</f>
        <v>0</v>
      </c>
      <c r="G161" s="6">
        <v>21</v>
      </c>
    </row>
    <row r="162" spans="1:7" ht="12.75">
      <c r="A162" s="5"/>
      <c r="B162" s="9" t="s">
        <v>435</v>
      </c>
      <c r="C162" s="6"/>
      <c r="D162" s="7"/>
      <c r="E162" s="7"/>
      <c r="F162" s="7"/>
      <c r="G162" s="6"/>
    </row>
    <row r="163" spans="1:7" ht="12.75">
      <c r="A163" s="5" t="s">
        <v>82</v>
      </c>
      <c r="B163" s="6" t="s">
        <v>83</v>
      </c>
      <c r="C163" s="6" t="s">
        <v>1071</v>
      </c>
      <c r="D163" s="7">
        <v>13</v>
      </c>
      <c r="E163" s="7"/>
      <c r="F163" s="7">
        <f>D163*E163</f>
        <v>0</v>
      </c>
      <c r="G163" s="6">
        <v>21</v>
      </c>
    </row>
    <row r="164" spans="1:7" ht="12.75">
      <c r="A164" s="5" t="s">
        <v>84</v>
      </c>
      <c r="B164" s="6" t="s">
        <v>85</v>
      </c>
      <c r="C164" s="6" t="s">
        <v>1071</v>
      </c>
      <c r="D164" s="7">
        <v>7</v>
      </c>
      <c r="E164" s="7"/>
      <c r="F164" s="7">
        <f>D164*E164</f>
        <v>0</v>
      </c>
      <c r="G164" s="6">
        <v>21</v>
      </c>
    </row>
    <row r="165" spans="1:7" ht="12.75">
      <c r="A165" s="5" t="s">
        <v>86</v>
      </c>
      <c r="B165" s="6" t="s">
        <v>87</v>
      </c>
      <c r="C165" s="6" t="s">
        <v>1071</v>
      </c>
      <c r="D165" s="7">
        <v>5</v>
      </c>
      <c r="E165" s="7"/>
      <c r="F165" s="7">
        <f>D165*E165</f>
        <v>0</v>
      </c>
      <c r="G165" s="6">
        <v>21</v>
      </c>
    </row>
    <row r="166" spans="1:7" ht="12.75">
      <c r="A166" s="5" t="s">
        <v>88</v>
      </c>
      <c r="B166" s="6" t="s">
        <v>89</v>
      </c>
      <c r="C166" s="6" t="s">
        <v>1071</v>
      </c>
      <c r="D166" s="7">
        <v>3</v>
      </c>
      <c r="E166" s="7"/>
      <c r="F166" s="7">
        <f>D166*E166</f>
        <v>0</v>
      </c>
      <c r="G166" s="6">
        <v>21</v>
      </c>
    </row>
    <row r="167" spans="1:7" ht="12.75">
      <c r="A167" s="5" t="s">
        <v>90</v>
      </c>
      <c r="B167" s="6" t="s">
        <v>91</v>
      </c>
      <c r="C167" s="6" t="s">
        <v>1071</v>
      </c>
      <c r="D167" s="7">
        <v>21</v>
      </c>
      <c r="E167" s="7"/>
      <c r="F167" s="7">
        <f>D167*E167</f>
        <v>0</v>
      </c>
      <c r="G167" s="6">
        <v>21</v>
      </c>
    </row>
    <row r="168" spans="1:7" ht="12.75">
      <c r="A168" s="5"/>
      <c r="B168" s="9" t="s">
        <v>400</v>
      </c>
      <c r="C168" s="6"/>
      <c r="D168" s="7"/>
      <c r="E168" s="7"/>
      <c r="F168" s="7"/>
      <c r="G168" s="6"/>
    </row>
    <row r="169" spans="1:7" ht="12.75">
      <c r="A169" s="5" t="s">
        <v>92</v>
      </c>
      <c r="B169" s="6" t="s">
        <v>93</v>
      </c>
      <c r="C169" s="6" t="s">
        <v>1071</v>
      </c>
      <c r="D169" s="7">
        <v>6</v>
      </c>
      <c r="E169" s="7"/>
      <c r="F169" s="7">
        <f>D169*E169</f>
        <v>0</v>
      </c>
      <c r="G169" s="6">
        <v>21</v>
      </c>
    </row>
    <row r="170" spans="1:7" ht="12.75">
      <c r="A170" s="5" t="s">
        <v>94</v>
      </c>
      <c r="B170" s="6" t="s">
        <v>95</v>
      </c>
      <c r="C170" s="6" t="s">
        <v>1071</v>
      </c>
      <c r="D170" s="7">
        <v>1</v>
      </c>
      <c r="E170" s="7"/>
      <c r="F170" s="7">
        <f>D170*E170</f>
        <v>0</v>
      </c>
      <c r="G170" s="6">
        <v>21</v>
      </c>
    </row>
    <row r="171" spans="1:7" ht="12.75">
      <c r="A171" s="5" t="s">
        <v>96</v>
      </c>
      <c r="B171" s="6" t="s">
        <v>97</v>
      </c>
      <c r="C171" s="6" t="s">
        <v>1071</v>
      </c>
      <c r="D171" s="7">
        <v>60</v>
      </c>
      <c r="E171" s="7"/>
      <c r="F171" s="7">
        <f>D171*E171</f>
        <v>0</v>
      </c>
      <c r="G171" s="6">
        <v>21</v>
      </c>
    </row>
    <row r="172" spans="1:7" ht="12.75">
      <c r="A172" s="5"/>
      <c r="B172" s="9" t="s">
        <v>436</v>
      </c>
      <c r="C172" s="6"/>
      <c r="D172" s="7"/>
      <c r="E172" s="7"/>
      <c r="F172" s="7"/>
      <c r="G172" s="6"/>
    </row>
    <row r="173" spans="1:7" ht="12.75">
      <c r="A173" s="5" t="s">
        <v>98</v>
      </c>
      <c r="B173" s="6" t="s">
        <v>99</v>
      </c>
      <c r="C173" s="6" t="s">
        <v>1071</v>
      </c>
      <c r="D173" s="7">
        <v>69</v>
      </c>
      <c r="E173" s="7"/>
      <c r="F173" s="7">
        <f>D173*E173</f>
        <v>0</v>
      </c>
      <c r="G173" s="6">
        <v>21</v>
      </c>
    </row>
    <row r="174" spans="1:7" ht="12.75">
      <c r="A174" s="5"/>
      <c r="B174" s="9" t="s">
        <v>393</v>
      </c>
      <c r="C174" s="6"/>
      <c r="D174" s="7"/>
      <c r="E174" s="7"/>
      <c r="F174" s="7"/>
      <c r="G174" s="6"/>
    </row>
    <row r="175" spans="1:7" ht="12.75">
      <c r="A175" s="5"/>
      <c r="B175" s="9" t="s">
        <v>394</v>
      </c>
      <c r="C175" s="6"/>
      <c r="D175" s="7"/>
      <c r="E175" s="7"/>
      <c r="F175" s="7"/>
      <c r="G175" s="6"/>
    </row>
    <row r="176" spans="1:7" ht="12.75">
      <c r="A176" s="5" t="s">
        <v>100</v>
      </c>
      <c r="B176" s="6" t="s">
        <v>101</v>
      </c>
      <c r="C176" s="6" t="s">
        <v>1071</v>
      </c>
      <c r="D176" s="7">
        <v>16</v>
      </c>
      <c r="E176" s="7"/>
      <c r="F176" s="7">
        <f>D176*E176</f>
        <v>0</v>
      </c>
      <c r="G176" s="6">
        <v>21</v>
      </c>
    </row>
    <row r="177" spans="1:7" ht="12.75">
      <c r="A177" s="5" t="s">
        <v>102</v>
      </c>
      <c r="B177" s="6" t="s">
        <v>103</v>
      </c>
      <c r="C177" s="6" t="s">
        <v>1071</v>
      </c>
      <c r="D177" s="7">
        <v>28</v>
      </c>
      <c r="E177" s="7"/>
      <c r="F177" s="7">
        <f>D177*E177</f>
        <v>0</v>
      </c>
      <c r="G177" s="6">
        <v>21</v>
      </c>
    </row>
    <row r="178" spans="1:7" ht="12.75">
      <c r="A178" s="5"/>
      <c r="B178" s="9" t="s">
        <v>396</v>
      </c>
      <c r="C178" s="6"/>
      <c r="D178" s="7"/>
      <c r="E178" s="7"/>
      <c r="F178" s="7"/>
      <c r="G178" s="6"/>
    </row>
    <row r="179" spans="1:7" ht="12.75">
      <c r="A179" s="5" t="s">
        <v>104</v>
      </c>
      <c r="B179" s="6" t="s">
        <v>105</v>
      </c>
      <c r="C179" s="6" t="s">
        <v>34</v>
      </c>
      <c r="D179" s="7">
        <v>3</v>
      </c>
      <c r="E179" s="7">
        <f>SUM(F105:F178)/100</f>
        <v>0</v>
      </c>
      <c r="F179" s="7">
        <f>D179*E179</f>
        <v>0</v>
      </c>
      <c r="G179" s="6">
        <v>21</v>
      </c>
    </row>
    <row r="180" spans="1:7" ht="12.75">
      <c r="A180" s="5" t="s">
        <v>106</v>
      </c>
      <c r="B180" s="6" t="s">
        <v>107</v>
      </c>
      <c r="C180" s="6" t="s">
        <v>34</v>
      </c>
      <c r="D180" s="7">
        <v>5</v>
      </c>
      <c r="E180" s="7">
        <f>SUM(F105:F178)/100</f>
        <v>0</v>
      </c>
      <c r="F180" s="7">
        <f>D180*E180</f>
        <v>0</v>
      </c>
      <c r="G180" s="6">
        <v>21</v>
      </c>
    </row>
    <row r="181" spans="1:7" ht="12.75">
      <c r="A181" s="5" t="s">
        <v>108</v>
      </c>
      <c r="B181" s="6" t="s">
        <v>109</v>
      </c>
      <c r="C181" s="6" t="s">
        <v>34</v>
      </c>
      <c r="D181" s="7">
        <v>3.6</v>
      </c>
      <c r="E181" s="7">
        <f>SUM(F105:F178)/100</f>
        <v>0</v>
      </c>
      <c r="F181" s="7">
        <f>D181*E181</f>
        <v>0</v>
      </c>
      <c r="G181" s="6">
        <v>21</v>
      </c>
    </row>
    <row r="182" spans="1:7" ht="13.5" thickBot="1">
      <c r="A182" s="5" t="s">
        <v>110</v>
      </c>
      <c r="B182" s="6" t="s">
        <v>111</v>
      </c>
      <c r="C182" s="6" t="s">
        <v>34</v>
      </c>
      <c r="D182" s="7">
        <v>1</v>
      </c>
      <c r="E182" s="7">
        <f>SUM(F105:F178)/100</f>
        <v>0</v>
      </c>
      <c r="F182" s="7">
        <f>D182*E182</f>
        <v>0</v>
      </c>
      <c r="G182" s="6">
        <v>21</v>
      </c>
    </row>
    <row r="183" spans="1:7" ht="14.25" thickBot="1" thickTop="1">
      <c r="A183" s="2"/>
      <c r="B183" s="3" t="s">
        <v>112</v>
      </c>
      <c r="C183" s="3"/>
      <c r="D183" s="4"/>
      <c r="E183" s="4"/>
      <c r="F183" s="4">
        <f>SUM(F184:F187)</f>
        <v>0</v>
      </c>
      <c r="G183" s="3"/>
    </row>
    <row r="184" spans="1:7" ht="13.5" thickTop="1">
      <c r="A184" s="5" t="s">
        <v>113</v>
      </c>
      <c r="B184" s="6" t="s">
        <v>114</v>
      </c>
      <c r="C184" s="6" t="s">
        <v>1071</v>
      </c>
      <c r="D184" s="7">
        <v>28</v>
      </c>
      <c r="E184" s="7"/>
      <c r="F184" s="7">
        <f>D184*E184</f>
        <v>0</v>
      </c>
      <c r="G184" s="6">
        <v>21</v>
      </c>
    </row>
    <row r="185" spans="1:7" ht="12.75">
      <c r="A185" s="5"/>
      <c r="B185" s="9" t="s">
        <v>396</v>
      </c>
      <c r="C185" s="6"/>
      <c r="D185" s="7"/>
      <c r="E185" s="7"/>
      <c r="F185" s="7"/>
      <c r="G185" s="6"/>
    </row>
    <row r="186" spans="1:7" ht="12.75">
      <c r="A186" s="5" t="s">
        <v>108</v>
      </c>
      <c r="B186" s="6" t="s">
        <v>109</v>
      </c>
      <c r="C186" s="6" t="s">
        <v>34</v>
      </c>
      <c r="D186" s="7">
        <v>3.6</v>
      </c>
      <c r="E186" s="7">
        <f>SUM(F184:F185)/100</f>
        <v>0</v>
      </c>
      <c r="F186" s="7">
        <f>D186*E186</f>
        <v>0</v>
      </c>
      <c r="G186" s="6">
        <v>21</v>
      </c>
    </row>
    <row r="187" spans="1:7" ht="12.75">
      <c r="A187" s="5" t="s">
        <v>110</v>
      </c>
      <c r="B187" s="6" t="s">
        <v>111</v>
      </c>
      <c r="C187" s="6" t="s">
        <v>34</v>
      </c>
      <c r="D187" s="7">
        <v>1</v>
      </c>
      <c r="E187" s="7">
        <f>SUM(F184:F185)/100</f>
        <v>0</v>
      </c>
      <c r="F187" s="7">
        <f>D187*E187</f>
        <v>0</v>
      </c>
      <c r="G187" s="6">
        <v>21</v>
      </c>
    </row>
    <row r="188" spans="1:7" ht="13.5" thickBot="1">
      <c r="A188" s="5"/>
      <c r="B188" s="6"/>
      <c r="C188" s="6"/>
      <c r="D188" s="7"/>
      <c r="E188" s="7"/>
      <c r="F188" s="7"/>
      <c r="G188" s="6"/>
    </row>
    <row r="189" spans="1:7" ht="14.25" thickBot="1" thickTop="1">
      <c r="A189" s="2" t="s">
        <v>1056</v>
      </c>
      <c r="B189" s="3" t="s">
        <v>1057</v>
      </c>
      <c r="C189" s="3" t="s">
        <v>1058</v>
      </c>
      <c r="D189" s="3" t="s">
        <v>652</v>
      </c>
      <c r="E189" s="3" t="s">
        <v>1060</v>
      </c>
      <c r="F189" s="3" t="s">
        <v>1061</v>
      </c>
      <c r="G189" s="3" t="s">
        <v>1062</v>
      </c>
    </row>
    <row r="190" spans="1:7" ht="14.25" thickBot="1" thickTop="1">
      <c r="A190" s="2"/>
      <c r="B190" s="3" t="s">
        <v>115</v>
      </c>
      <c r="C190" s="3"/>
      <c r="D190" s="4"/>
      <c r="E190" s="4"/>
      <c r="F190" s="4">
        <f>SUM(F191:F341)</f>
        <v>0</v>
      </c>
      <c r="G190" s="3"/>
    </row>
    <row r="191" spans="1:7" ht="13.5" thickTop="1">
      <c r="A191" s="8">
        <v>58337331</v>
      </c>
      <c r="B191" s="6" t="s">
        <v>116</v>
      </c>
      <c r="C191" s="6" t="s">
        <v>117</v>
      </c>
      <c r="D191" s="7">
        <v>142.74</v>
      </c>
      <c r="E191" s="7"/>
      <c r="F191" s="7">
        <f>D191*E191</f>
        <v>0</v>
      </c>
      <c r="G191" s="6">
        <v>21</v>
      </c>
    </row>
    <row r="192" spans="1:7" ht="12.75">
      <c r="A192" s="8"/>
      <c r="B192" s="9" t="s">
        <v>437</v>
      </c>
      <c r="C192" s="6"/>
      <c r="D192" s="7"/>
      <c r="E192" s="7"/>
      <c r="F192" s="7"/>
      <c r="G192" s="6"/>
    </row>
    <row r="193" spans="1:7" ht="12.75">
      <c r="A193" s="8"/>
      <c r="B193" s="9" t="s">
        <v>438</v>
      </c>
      <c r="C193" s="6"/>
      <c r="D193" s="7"/>
      <c r="E193" s="7"/>
      <c r="F193" s="7"/>
      <c r="G193" s="6"/>
    </row>
    <row r="194" spans="1:7" ht="12.75">
      <c r="A194" s="8">
        <v>58337344</v>
      </c>
      <c r="B194" s="6" t="s">
        <v>118</v>
      </c>
      <c r="C194" s="6" t="s">
        <v>117</v>
      </c>
      <c r="D194" s="7">
        <v>88.15</v>
      </c>
      <c r="E194" s="7"/>
      <c r="F194" s="7">
        <f>D194*E194</f>
        <v>0</v>
      </c>
      <c r="G194" s="6">
        <v>21</v>
      </c>
    </row>
    <row r="195" spans="1:7" ht="12.75">
      <c r="A195" s="8"/>
      <c r="B195" s="9" t="s">
        <v>439</v>
      </c>
      <c r="C195" s="6"/>
      <c r="D195" s="7"/>
      <c r="E195" s="7"/>
      <c r="F195" s="7"/>
      <c r="G195" s="6"/>
    </row>
    <row r="196" spans="1:7" ht="12.75">
      <c r="A196" s="8"/>
      <c r="B196" s="9" t="s">
        <v>440</v>
      </c>
      <c r="C196" s="6"/>
      <c r="D196" s="7"/>
      <c r="E196" s="7"/>
      <c r="F196" s="7"/>
      <c r="G196" s="6"/>
    </row>
    <row r="197" spans="1:7" ht="12.75">
      <c r="A197" s="8">
        <v>58344121</v>
      </c>
      <c r="B197" s="6" t="s">
        <v>119</v>
      </c>
      <c r="C197" s="6" t="s">
        <v>117</v>
      </c>
      <c r="D197" s="7">
        <v>22.84</v>
      </c>
      <c r="E197" s="7"/>
      <c r="F197" s="7">
        <f>D197*E197</f>
        <v>0</v>
      </c>
      <c r="G197" s="6">
        <v>21</v>
      </c>
    </row>
    <row r="198" spans="1:7" ht="12.75">
      <c r="A198" s="8"/>
      <c r="B198" s="9" t="s">
        <v>441</v>
      </c>
      <c r="C198" s="6"/>
      <c r="D198" s="7"/>
      <c r="E198" s="7"/>
      <c r="F198" s="7"/>
      <c r="G198" s="6"/>
    </row>
    <row r="199" spans="1:7" ht="12.75">
      <c r="A199" s="8"/>
      <c r="B199" s="9" t="s">
        <v>442</v>
      </c>
      <c r="C199" s="6"/>
      <c r="D199" s="7"/>
      <c r="E199" s="7"/>
      <c r="F199" s="7"/>
      <c r="G199" s="6"/>
    </row>
    <row r="200" spans="1:7" ht="12.75">
      <c r="A200" s="8">
        <v>58344169</v>
      </c>
      <c r="B200" s="6" t="s">
        <v>120</v>
      </c>
      <c r="C200" s="6" t="s">
        <v>117</v>
      </c>
      <c r="D200" s="7">
        <v>22.23</v>
      </c>
      <c r="E200" s="7"/>
      <c r="F200" s="7">
        <f>D200*E200</f>
        <v>0</v>
      </c>
      <c r="G200" s="6">
        <v>21</v>
      </c>
    </row>
    <row r="201" spans="1:7" ht="12.75">
      <c r="A201" s="8"/>
      <c r="B201" s="9" t="s">
        <v>443</v>
      </c>
      <c r="C201" s="6"/>
      <c r="D201" s="7"/>
      <c r="E201" s="7"/>
      <c r="F201" s="7"/>
      <c r="G201" s="6"/>
    </row>
    <row r="202" spans="1:7" ht="12.75">
      <c r="A202" s="8">
        <v>58931963</v>
      </c>
      <c r="B202" s="6" t="s">
        <v>121</v>
      </c>
      <c r="C202" s="6" t="s">
        <v>122</v>
      </c>
      <c r="D202" s="7">
        <v>9.88</v>
      </c>
      <c r="E202" s="7"/>
      <c r="F202" s="7">
        <f>D202*E202</f>
        <v>0</v>
      </c>
      <c r="G202" s="6">
        <v>21</v>
      </c>
    </row>
    <row r="203" spans="1:7" ht="12.75">
      <c r="A203" s="8"/>
      <c r="B203" s="9" t="s">
        <v>444</v>
      </c>
      <c r="C203" s="6"/>
      <c r="D203" s="7"/>
      <c r="E203" s="7"/>
      <c r="F203" s="7"/>
      <c r="G203" s="6"/>
    </row>
    <row r="204" spans="1:7" ht="12.75">
      <c r="A204" s="8">
        <v>58932563</v>
      </c>
      <c r="B204" s="6" t="s">
        <v>123</v>
      </c>
      <c r="C204" s="6" t="s">
        <v>122</v>
      </c>
      <c r="D204" s="7">
        <v>26.68</v>
      </c>
      <c r="E204" s="7"/>
      <c r="F204" s="7">
        <f>D204*E204</f>
        <v>0</v>
      </c>
      <c r="G204" s="6">
        <v>21</v>
      </c>
    </row>
    <row r="205" spans="1:7" ht="12.75">
      <c r="A205" s="8"/>
      <c r="B205" s="9" t="s">
        <v>445</v>
      </c>
      <c r="C205" s="6"/>
      <c r="D205" s="7"/>
      <c r="E205" s="7"/>
      <c r="F205" s="7"/>
      <c r="G205" s="6"/>
    </row>
    <row r="206" spans="1:7" ht="12.75">
      <c r="A206" s="8">
        <v>58942406</v>
      </c>
      <c r="B206" s="6" t="s">
        <v>124</v>
      </c>
      <c r="C206" s="6" t="s">
        <v>117</v>
      </c>
      <c r="D206" s="7">
        <v>3.63</v>
      </c>
      <c r="E206" s="7"/>
      <c r="F206" s="7">
        <f>D206*E206</f>
        <v>0</v>
      </c>
      <c r="G206" s="6">
        <v>21</v>
      </c>
    </row>
    <row r="207" spans="1:7" ht="12.75">
      <c r="A207" s="8"/>
      <c r="B207" s="9" t="s">
        <v>446</v>
      </c>
      <c r="C207" s="6"/>
      <c r="D207" s="7"/>
      <c r="E207" s="7"/>
      <c r="F207" s="7"/>
      <c r="G207" s="6"/>
    </row>
    <row r="208" spans="1:7" ht="12.75">
      <c r="A208" s="8">
        <v>58943115</v>
      </c>
      <c r="B208" s="6" t="s">
        <v>125</v>
      </c>
      <c r="C208" s="6" t="s">
        <v>117</v>
      </c>
      <c r="D208" s="7">
        <v>7.26</v>
      </c>
      <c r="E208" s="7"/>
      <c r="F208" s="7">
        <f>D208*E208</f>
        <v>0</v>
      </c>
      <c r="G208" s="6">
        <v>21</v>
      </c>
    </row>
    <row r="209" spans="1:7" ht="12.75">
      <c r="A209" s="8"/>
      <c r="B209" s="9" t="s">
        <v>447</v>
      </c>
      <c r="C209" s="6"/>
      <c r="D209" s="7"/>
      <c r="E209" s="7"/>
      <c r="F209" s="7"/>
      <c r="G209" s="6"/>
    </row>
    <row r="210" spans="1:7" ht="12.75">
      <c r="A210" s="5" t="s">
        <v>126</v>
      </c>
      <c r="B210" s="6" t="s">
        <v>127</v>
      </c>
      <c r="C210" s="6" t="s">
        <v>128</v>
      </c>
      <c r="D210" s="7">
        <v>0.77</v>
      </c>
      <c r="E210" s="7"/>
      <c r="F210" s="7">
        <f>D210*E210</f>
        <v>0</v>
      </c>
      <c r="G210" s="6">
        <v>21</v>
      </c>
    </row>
    <row r="211" spans="1:7" ht="12.75">
      <c r="A211" s="5"/>
      <c r="B211" s="9" t="s">
        <v>448</v>
      </c>
      <c r="C211" s="6"/>
      <c r="D211" s="7"/>
      <c r="E211" s="7"/>
      <c r="F211" s="7"/>
      <c r="G211" s="6"/>
    </row>
    <row r="212" spans="1:7" ht="12.75">
      <c r="A212" s="5" t="s">
        <v>129</v>
      </c>
      <c r="B212" s="6" t="s">
        <v>130</v>
      </c>
      <c r="C212" s="6" t="s">
        <v>122</v>
      </c>
      <c r="D212" s="7">
        <v>71.88</v>
      </c>
      <c r="E212" s="7"/>
      <c r="F212" s="7">
        <f>D212*E212</f>
        <v>0</v>
      </c>
      <c r="G212" s="6">
        <v>21</v>
      </c>
    </row>
    <row r="213" spans="1:7" ht="12.75">
      <c r="A213" s="5"/>
      <c r="B213" s="9" t="s">
        <v>449</v>
      </c>
      <c r="C213" s="6"/>
      <c r="D213" s="7"/>
      <c r="E213" s="7"/>
      <c r="F213" s="7"/>
      <c r="G213" s="6"/>
    </row>
    <row r="214" spans="1:7" ht="12.75">
      <c r="A214" s="5" t="s">
        <v>131</v>
      </c>
      <c r="B214" s="6" t="s">
        <v>132</v>
      </c>
      <c r="C214" s="6" t="s">
        <v>1076</v>
      </c>
      <c r="D214" s="7">
        <v>365.4</v>
      </c>
      <c r="E214" s="7"/>
      <c r="F214" s="7">
        <f>D214*E214</f>
        <v>0</v>
      </c>
      <c r="G214" s="6">
        <v>21</v>
      </c>
    </row>
    <row r="215" spans="1:7" ht="12.75">
      <c r="A215" s="5"/>
      <c r="B215" s="9" t="s">
        <v>450</v>
      </c>
      <c r="C215" s="6"/>
      <c r="D215" s="7"/>
      <c r="E215" s="7"/>
      <c r="F215" s="7"/>
      <c r="G215" s="6"/>
    </row>
    <row r="216" spans="1:7" ht="12.75">
      <c r="A216" s="5" t="s">
        <v>133</v>
      </c>
      <c r="B216" s="6" t="s">
        <v>134</v>
      </c>
      <c r="C216" s="6" t="s">
        <v>1066</v>
      </c>
      <c r="D216" s="7">
        <v>20</v>
      </c>
      <c r="E216" s="7"/>
      <c r="F216" s="7">
        <f>D216*E216</f>
        <v>0</v>
      </c>
      <c r="G216" s="6">
        <v>21</v>
      </c>
    </row>
    <row r="217" spans="1:7" ht="12.75">
      <c r="A217" s="5"/>
      <c r="B217" s="9" t="s">
        <v>451</v>
      </c>
      <c r="C217" s="6"/>
      <c r="D217" s="7"/>
      <c r="E217" s="7"/>
      <c r="F217" s="7"/>
      <c r="G217" s="6"/>
    </row>
    <row r="218" spans="1:7" ht="12.75">
      <c r="A218" s="5" t="s">
        <v>135</v>
      </c>
      <c r="B218" s="6" t="s">
        <v>136</v>
      </c>
      <c r="C218" s="6" t="s">
        <v>1076</v>
      </c>
      <c r="D218" s="7">
        <v>190.4</v>
      </c>
      <c r="E218" s="7"/>
      <c r="F218" s="7">
        <f>D218*E218</f>
        <v>0</v>
      </c>
      <c r="G218" s="6">
        <v>21</v>
      </c>
    </row>
    <row r="219" spans="1:7" ht="12.75">
      <c r="A219" s="5"/>
      <c r="B219" s="9" t="s">
        <v>452</v>
      </c>
      <c r="C219" s="6"/>
      <c r="D219" s="7"/>
      <c r="E219" s="7"/>
      <c r="F219" s="7"/>
      <c r="G219" s="6"/>
    </row>
    <row r="220" spans="1:7" ht="12.75">
      <c r="A220" s="5"/>
      <c r="B220" s="9" t="s">
        <v>453</v>
      </c>
      <c r="C220" s="6"/>
      <c r="D220" s="7"/>
      <c r="E220" s="7"/>
      <c r="F220" s="7"/>
      <c r="G220" s="6"/>
    </row>
    <row r="221" spans="1:7" ht="12.75">
      <c r="A221" s="5" t="s">
        <v>137</v>
      </c>
      <c r="B221" s="6" t="s">
        <v>138</v>
      </c>
      <c r="C221" s="6" t="s">
        <v>1076</v>
      </c>
      <c r="D221" s="7">
        <v>133.8</v>
      </c>
      <c r="E221" s="7"/>
      <c r="F221" s="7">
        <f>D221*E221</f>
        <v>0</v>
      </c>
      <c r="G221" s="6">
        <v>21</v>
      </c>
    </row>
    <row r="222" spans="1:7" ht="12.75">
      <c r="A222" s="5"/>
      <c r="B222" s="9" t="s">
        <v>453</v>
      </c>
      <c r="C222" s="6"/>
      <c r="D222" s="7"/>
      <c r="E222" s="7"/>
      <c r="F222" s="7"/>
      <c r="G222" s="6"/>
    </row>
    <row r="223" spans="1:7" ht="12.75">
      <c r="A223" s="5"/>
      <c r="B223" s="9" t="s">
        <v>454</v>
      </c>
      <c r="C223" s="6"/>
      <c r="D223" s="7"/>
      <c r="E223" s="7"/>
      <c r="F223" s="7"/>
      <c r="G223" s="6"/>
    </row>
    <row r="224" spans="1:7" ht="12.75">
      <c r="A224" s="5" t="s">
        <v>139</v>
      </c>
      <c r="B224" s="6" t="s">
        <v>140</v>
      </c>
      <c r="C224" s="6" t="s">
        <v>1066</v>
      </c>
      <c r="D224" s="7">
        <v>299.6</v>
      </c>
      <c r="E224" s="7"/>
      <c r="F224" s="7">
        <f>D224*E224</f>
        <v>0</v>
      </c>
      <c r="G224" s="6">
        <v>21</v>
      </c>
    </row>
    <row r="225" spans="1:7" ht="12.75">
      <c r="A225" s="5"/>
      <c r="B225" s="9" t="s">
        <v>455</v>
      </c>
      <c r="C225" s="6"/>
      <c r="D225" s="7"/>
      <c r="E225" s="7"/>
      <c r="F225" s="7"/>
      <c r="G225" s="6"/>
    </row>
    <row r="226" spans="1:7" ht="12.75">
      <c r="A226" s="5" t="s">
        <v>141</v>
      </c>
      <c r="B226" s="6" t="s">
        <v>142</v>
      </c>
      <c r="C226" s="6" t="s">
        <v>122</v>
      </c>
      <c r="D226" s="7">
        <v>97.8</v>
      </c>
      <c r="E226" s="7"/>
      <c r="F226" s="7">
        <f>D226*E226</f>
        <v>0</v>
      </c>
      <c r="G226" s="6">
        <v>21</v>
      </c>
    </row>
    <row r="227" spans="1:7" ht="12.75">
      <c r="A227" s="5"/>
      <c r="B227" s="9" t="s">
        <v>456</v>
      </c>
      <c r="C227" s="6"/>
      <c r="D227" s="7"/>
      <c r="E227" s="7"/>
      <c r="F227" s="7"/>
      <c r="G227" s="6"/>
    </row>
    <row r="228" spans="1:7" ht="12.75">
      <c r="A228" s="5"/>
      <c r="B228" s="9" t="s">
        <v>457</v>
      </c>
      <c r="C228" s="6"/>
      <c r="D228" s="7"/>
      <c r="E228" s="7"/>
      <c r="F228" s="7"/>
      <c r="G228" s="6"/>
    </row>
    <row r="229" spans="1:7" ht="12.75">
      <c r="A229" s="5" t="s">
        <v>143</v>
      </c>
      <c r="B229" s="6" t="s">
        <v>144</v>
      </c>
      <c r="C229" s="6" t="s">
        <v>122</v>
      </c>
      <c r="D229" s="7">
        <v>9.88</v>
      </c>
      <c r="E229" s="7"/>
      <c r="F229" s="7">
        <f>D229*E229</f>
        <v>0</v>
      </c>
      <c r="G229" s="6">
        <v>21</v>
      </c>
    </row>
    <row r="230" spans="1:7" ht="12.75">
      <c r="A230" s="5"/>
      <c r="B230" s="9" t="s">
        <v>444</v>
      </c>
      <c r="C230" s="6"/>
      <c r="D230" s="7"/>
      <c r="E230" s="7"/>
      <c r="F230" s="7"/>
      <c r="G230" s="6"/>
    </row>
    <row r="231" spans="1:7" ht="12.75">
      <c r="A231" s="5" t="s">
        <v>145</v>
      </c>
      <c r="B231" s="6" t="s">
        <v>146</v>
      </c>
      <c r="C231" s="6" t="s">
        <v>122</v>
      </c>
      <c r="D231" s="7">
        <v>26.68</v>
      </c>
      <c r="E231" s="7"/>
      <c r="F231" s="7">
        <f>D231*E231</f>
        <v>0</v>
      </c>
      <c r="G231" s="6">
        <v>21</v>
      </c>
    </row>
    <row r="232" spans="1:7" ht="12.75">
      <c r="A232" s="5"/>
      <c r="B232" s="9" t="s">
        <v>445</v>
      </c>
      <c r="C232" s="6"/>
      <c r="D232" s="7"/>
      <c r="E232" s="7"/>
      <c r="F232" s="7"/>
      <c r="G232" s="6"/>
    </row>
    <row r="233" spans="1:7" ht="12.75">
      <c r="A233" s="5" t="s">
        <v>147</v>
      </c>
      <c r="B233" s="6" t="s">
        <v>148</v>
      </c>
      <c r="C233" s="6" t="s">
        <v>122</v>
      </c>
      <c r="D233" s="7">
        <v>21.76</v>
      </c>
      <c r="E233" s="7"/>
      <c r="F233" s="7">
        <f>D233*E233</f>
        <v>0</v>
      </c>
      <c r="G233" s="6">
        <v>21</v>
      </c>
    </row>
    <row r="234" spans="1:7" ht="12.75">
      <c r="A234" s="5"/>
      <c r="B234" s="9" t="s">
        <v>458</v>
      </c>
      <c r="C234" s="6"/>
      <c r="D234" s="7"/>
      <c r="E234" s="7"/>
      <c r="F234" s="7"/>
      <c r="G234" s="6"/>
    </row>
    <row r="235" spans="1:7" ht="13.5" thickBot="1">
      <c r="A235" s="5"/>
      <c r="B235" s="9"/>
      <c r="C235" s="6"/>
      <c r="D235" s="7"/>
      <c r="E235" s="7"/>
      <c r="F235" s="7"/>
      <c r="G235" s="6"/>
    </row>
    <row r="236" spans="1:7" ht="14.25" thickBot="1" thickTop="1">
      <c r="A236" s="2" t="s">
        <v>1056</v>
      </c>
      <c r="B236" s="3" t="s">
        <v>1057</v>
      </c>
      <c r="C236" s="3" t="s">
        <v>1058</v>
      </c>
      <c r="D236" s="3" t="s">
        <v>652</v>
      </c>
      <c r="E236" s="3" t="s">
        <v>1060</v>
      </c>
      <c r="F236" s="3" t="s">
        <v>1061</v>
      </c>
      <c r="G236" s="3" t="s">
        <v>1062</v>
      </c>
    </row>
    <row r="237" spans="1:7" ht="13.5" thickTop="1">
      <c r="A237" s="5" t="s">
        <v>149</v>
      </c>
      <c r="B237" s="6" t="s">
        <v>150</v>
      </c>
      <c r="C237" s="6" t="s">
        <v>1076</v>
      </c>
      <c r="D237" s="7">
        <v>144.56</v>
      </c>
      <c r="E237" s="7"/>
      <c r="F237" s="7">
        <f>D237*E237</f>
        <v>0</v>
      </c>
      <c r="G237" s="6">
        <v>21</v>
      </c>
    </row>
    <row r="238" spans="1:7" ht="12.75">
      <c r="A238" s="5"/>
      <c r="B238" s="9" t="s">
        <v>459</v>
      </c>
      <c r="C238" s="6"/>
      <c r="D238" s="7"/>
      <c r="E238" s="7"/>
      <c r="F238" s="7"/>
      <c r="G238" s="6"/>
    </row>
    <row r="239" spans="1:7" ht="12.75">
      <c r="A239" s="5" t="s">
        <v>151</v>
      </c>
      <c r="B239" s="6" t="s">
        <v>152</v>
      </c>
      <c r="C239" s="6" t="s">
        <v>1076</v>
      </c>
      <c r="D239" s="7">
        <v>31.32</v>
      </c>
      <c r="E239" s="7"/>
      <c r="F239" s="7">
        <f>D239*E239</f>
        <v>0</v>
      </c>
      <c r="G239" s="6">
        <v>21</v>
      </c>
    </row>
    <row r="240" spans="1:7" ht="12.75">
      <c r="A240" s="5"/>
      <c r="B240" s="9" t="s">
        <v>460</v>
      </c>
      <c r="C240" s="6"/>
      <c r="D240" s="7"/>
      <c r="E240" s="7"/>
      <c r="F240" s="7"/>
      <c r="G240" s="6"/>
    </row>
    <row r="241" spans="1:7" ht="12.75">
      <c r="A241" s="5" t="s">
        <v>153</v>
      </c>
      <c r="B241" s="6" t="s">
        <v>154</v>
      </c>
      <c r="C241" s="6" t="s">
        <v>1076</v>
      </c>
      <c r="D241" s="7">
        <v>144.56</v>
      </c>
      <c r="E241" s="7"/>
      <c r="F241" s="7">
        <f>D241*E241</f>
        <v>0</v>
      </c>
      <c r="G241" s="6">
        <v>21</v>
      </c>
    </row>
    <row r="242" spans="1:7" ht="12.75">
      <c r="A242" s="5"/>
      <c r="B242" s="9" t="s">
        <v>459</v>
      </c>
      <c r="C242" s="6"/>
      <c r="D242" s="7"/>
      <c r="E242" s="7"/>
      <c r="F242" s="7"/>
      <c r="G242" s="6"/>
    </row>
    <row r="243" spans="1:7" ht="12.75">
      <c r="A243" s="5" t="s">
        <v>155</v>
      </c>
      <c r="B243" s="6" t="s">
        <v>156</v>
      </c>
      <c r="C243" s="6" t="s">
        <v>122</v>
      </c>
      <c r="D243" s="7">
        <v>268.25</v>
      </c>
      <c r="E243" s="7"/>
      <c r="F243" s="7">
        <f>D243*E243</f>
        <v>0</v>
      </c>
      <c r="G243" s="6">
        <v>21</v>
      </c>
    </row>
    <row r="244" spans="1:7" ht="12.75">
      <c r="A244" s="5"/>
      <c r="B244" s="9" t="s">
        <v>461</v>
      </c>
      <c r="C244" s="6"/>
      <c r="D244" s="7"/>
      <c r="E244" s="7"/>
      <c r="F244" s="7"/>
      <c r="G244" s="6"/>
    </row>
    <row r="245" spans="1:7" ht="12.75">
      <c r="A245" s="5"/>
      <c r="B245" s="9" t="s">
        <v>462</v>
      </c>
      <c r="C245" s="6"/>
      <c r="D245" s="7"/>
      <c r="E245" s="7"/>
      <c r="F245" s="7"/>
      <c r="G245" s="6"/>
    </row>
    <row r="246" spans="1:7" ht="12.75">
      <c r="A246" s="5"/>
      <c r="B246" s="9" t="s">
        <v>463</v>
      </c>
      <c r="C246" s="6"/>
      <c r="D246" s="7"/>
      <c r="E246" s="7"/>
      <c r="F246" s="7"/>
      <c r="G246" s="6"/>
    </row>
    <row r="247" spans="1:7" ht="12.75">
      <c r="A247" s="5"/>
      <c r="B247" s="9" t="s">
        <v>464</v>
      </c>
      <c r="C247" s="6"/>
      <c r="D247" s="7"/>
      <c r="E247" s="7"/>
      <c r="F247" s="7"/>
      <c r="G247" s="6"/>
    </row>
    <row r="248" spans="1:7" ht="12.75">
      <c r="A248" s="5" t="s">
        <v>157</v>
      </c>
      <c r="B248" s="6" t="s">
        <v>158</v>
      </c>
      <c r="C248" s="6" t="s">
        <v>122</v>
      </c>
      <c r="D248" s="7">
        <v>268.25</v>
      </c>
      <c r="E248" s="7"/>
      <c r="F248" s="7">
        <f>D248*E248</f>
        <v>0</v>
      </c>
      <c r="G248" s="6">
        <v>21</v>
      </c>
    </row>
    <row r="249" spans="1:7" ht="12.75">
      <c r="A249" s="5"/>
      <c r="B249" s="9" t="s">
        <v>461</v>
      </c>
      <c r="C249" s="6"/>
      <c r="D249" s="7"/>
      <c r="E249" s="7"/>
      <c r="F249" s="7"/>
      <c r="G249" s="6"/>
    </row>
    <row r="250" spans="1:7" ht="12.75">
      <c r="A250" s="5"/>
      <c r="B250" s="9" t="s">
        <v>462</v>
      </c>
      <c r="C250" s="6"/>
      <c r="D250" s="7"/>
      <c r="E250" s="7"/>
      <c r="F250" s="7"/>
      <c r="G250" s="6"/>
    </row>
    <row r="251" spans="1:7" ht="12.75">
      <c r="A251" s="5"/>
      <c r="B251" s="9" t="s">
        <v>463</v>
      </c>
      <c r="C251" s="6"/>
      <c r="D251" s="7"/>
      <c r="E251" s="7"/>
      <c r="F251" s="7"/>
      <c r="G251" s="6"/>
    </row>
    <row r="252" spans="1:7" ht="12.75">
      <c r="A252" s="5"/>
      <c r="B252" s="9" t="s">
        <v>464</v>
      </c>
      <c r="C252" s="6"/>
      <c r="D252" s="7"/>
      <c r="E252" s="7"/>
      <c r="F252" s="7"/>
      <c r="G252" s="6"/>
    </row>
    <row r="253" spans="1:7" ht="12.75">
      <c r="A253" s="5" t="s">
        <v>159</v>
      </c>
      <c r="B253" s="6" t="s">
        <v>160</v>
      </c>
      <c r="C253" s="6" t="s">
        <v>1066</v>
      </c>
      <c r="D253" s="7">
        <v>287</v>
      </c>
      <c r="E253" s="7"/>
      <c r="F253" s="7">
        <f>D253*E253</f>
        <v>0</v>
      </c>
      <c r="G253" s="6">
        <v>21</v>
      </c>
    </row>
    <row r="254" spans="1:7" ht="12.75">
      <c r="A254" s="5"/>
      <c r="B254" s="9" t="s">
        <v>465</v>
      </c>
      <c r="C254" s="6"/>
      <c r="D254" s="7"/>
      <c r="E254" s="7"/>
      <c r="F254" s="7"/>
      <c r="G254" s="6"/>
    </row>
    <row r="255" spans="1:7" ht="12.75">
      <c r="A255" s="5"/>
      <c r="B255" s="9" t="s">
        <v>466</v>
      </c>
      <c r="C255" s="6"/>
      <c r="D255" s="7"/>
      <c r="E255" s="7"/>
      <c r="F255" s="7"/>
      <c r="G255" s="6"/>
    </row>
    <row r="256" spans="1:7" ht="12.75">
      <c r="A256" s="5" t="s">
        <v>161</v>
      </c>
      <c r="B256" s="6" t="s">
        <v>162</v>
      </c>
      <c r="C256" s="6" t="s">
        <v>1066</v>
      </c>
      <c r="D256" s="7">
        <v>25</v>
      </c>
      <c r="E256" s="7"/>
      <c r="F256" s="7">
        <f>D256*E256</f>
        <v>0</v>
      </c>
      <c r="G256" s="6">
        <v>21</v>
      </c>
    </row>
    <row r="257" spans="1:7" ht="12.75">
      <c r="A257" s="5"/>
      <c r="B257" s="9" t="s">
        <v>467</v>
      </c>
      <c r="C257" s="6"/>
      <c r="D257" s="7"/>
      <c r="E257" s="7"/>
      <c r="F257" s="7"/>
      <c r="G257" s="6"/>
    </row>
    <row r="258" spans="1:7" ht="12.75">
      <c r="A258" s="5" t="s">
        <v>163</v>
      </c>
      <c r="B258" s="6" t="s">
        <v>164</v>
      </c>
      <c r="C258" s="6" t="s">
        <v>1066</v>
      </c>
      <c r="D258" s="7">
        <v>139</v>
      </c>
      <c r="E258" s="7"/>
      <c r="F258" s="7">
        <f>D258*E258</f>
        <v>0</v>
      </c>
      <c r="G258" s="6">
        <v>21</v>
      </c>
    </row>
    <row r="259" spans="1:7" ht="12.75">
      <c r="A259" s="5"/>
      <c r="B259" s="9" t="s">
        <v>468</v>
      </c>
      <c r="C259" s="6"/>
      <c r="D259" s="7"/>
      <c r="E259" s="7"/>
      <c r="F259" s="7"/>
      <c r="G259" s="6"/>
    </row>
    <row r="260" spans="1:7" ht="12.75">
      <c r="A260" s="5"/>
      <c r="B260" s="9" t="s">
        <v>469</v>
      </c>
      <c r="C260" s="6"/>
      <c r="D260" s="7"/>
      <c r="E260" s="7"/>
      <c r="F260" s="7"/>
      <c r="G260" s="6"/>
    </row>
    <row r="261" spans="1:7" ht="12.75">
      <c r="A261" s="5" t="s">
        <v>165</v>
      </c>
      <c r="B261" s="6" t="s">
        <v>166</v>
      </c>
      <c r="C261" s="6" t="s">
        <v>1066</v>
      </c>
      <c r="D261" s="7">
        <v>6</v>
      </c>
      <c r="E261" s="7"/>
      <c r="F261" s="7">
        <f>D261*E261</f>
        <v>0</v>
      </c>
      <c r="G261" s="6">
        <v>21</v>
      </c>
    </row>
    <row r="262" spans="1:7" ht="12.75">
      <c r="A262" s="5"/>
      <c r="B262" s="9" t="s">
        <v>470</v>
      </c>
      <c r="C262" s="6"/>
      <c r="D262" s="7"/>
      <c r="E262" s="7"/>
      <c r="F262" s="7"/>
      <c r="G262" s="6"/>
    </row>
    <row r="263" spans="1:7" ht="12.75">
      <c r="A263" s="5" t="s">
        <v>167</v>
      </c>
      <c r="B263" s="6" t="s">
        <v>168</v>
      </c>
      <c r="C263" s="6" t="s">
        <v>1066</v>
      </c>
      <c r="D263" s="7">
        <v>224</v>
      </c>
      <c r="E263" s="7"/>
      <c r="F263" s="7">
        <f>D263*E263</f>
        <v>0</v>
      </c>
      <c r="G263" s="6">
        <v>21</v>
      </c>
    </row>
    <row r="264" spans="1:7" ht="12.75">
      <c r="A264" s="5"/>
      <c r="B264" s="9" t="s">
        <v>471</v>
      </c>
      <c r="C264" s="6"/>
      <c r="D264" s="7"/>
      <c r="E264" s="7"/>
      <c r="F264" s="7"/>
      <c r="G264" s="6"/>
    </row>
    <row r="265" spans="1:7" ht="12.75">
      <c r="A265" s="5"/>
      <c r="B265" s="9" t="s">
        <v>472</v>
      </c>
      <c r="C265" s="6"/>
      <c r="D265" s="7"/>
      <c r="E265" s="7"/>
      <c r="F265" s="7"/>
      <c r="G265" s="6"/>
    </row>
    <row r="266" spans="1:7" ht="12.75">
      <c r="A266" s="5" t="s">
        <v>169</v>
      </c>
      <c r="B266" s="6" t="s">
        <v>170</v>
      </c>
      <c r="C266" s="6" t="s">
        <v>1066</v>
      </c>
      <c r="D266" s="7">
        <v>12</v>
      </c>
      <c r="E266" s="7"/>
      <c r="F266" s="7">
        <f>D266*E266</f>
        <v>0</v>
      </c>
      <c r="G266" s="6">
        <v>21</v>
      </c>
    </row>
    <row r="267" spans="1:7" ht="12.75">
      <c r="A267" s="5"/>
      <c r="B267" s="9" t="s">
        <v>473</v>
      </c>
      <c r="C267" s="6"/>
      <c r="D267" s="7"/>
      <c r="E267" s="7"/>
      <c r="F267" s="7"/>
      <c r="G267" s="6"/>
    </row>
    <row r="268" spans="1:7" ht="12.75">
      <c r="A268" s="5" t="s">
        <v>171</v>
      </c>
      <c r="B268" s="6" t="s">
        <v>172</v>
      </c>
      <c r="C268" s="6" t="s">
        <v>1066</v>
      </c>
      <c r="D268" s="7">
        <v>48</v>
      </c>
      <c r="E268" s="7"/>
      <c r="F268" s="7">
        <f>D268*E268</f>
        <v>0</v>
      </c>
      <c r="G268" s="6">
        <v>21</v>
      </c>
    </row>
    <row r="269" spans="1:7" ht="12.75">
      <c r="A269" s="5"/>
      <c r="B269" s="9" t="s">
        <v>474</v>
      </c>
      <c r="C269" s="6"/>
      <c r="D269" s="7"/>
      <c r="E269" s="7"/>
      <c r="F269" s="7"/>
      <c r="G269" s="6"/>
    </row>
    <row r="270" spans="1:7" ht="12.75">
      <c r="A270" s="5"/>
      <c r="B270" s="9" t="s">
        <v>475</v>
      </c>
      <c r="C270" s="6"/>
      <c r="D270" s="7"/>
      <c r="E270" s="7"/>
      <c r="F270" s="7"/>
      <c r="G270" s="6"/>
    </row>
    <row r="271" spans="1:7" ht="12.75">
      <c r="A271" s="5" t="s">
        <v>173</v>
      </c>
      <c r="B271" s="6" t="s">
        <v>174</v>
      </c>
      <c r="C271" s="6" t="s">
        <v>1066</v>
      </c>
      <c r="D271" s="7">
        <v>7</v>
      </c>
      <c r="E271" s="7"/>
      <c r="F271" s="7">
        <f>D271*E271</f>
        <v>0</v>
      </c>
      <c r="G271" s="6">
        <v>21</v>
      </c>
    </row>
    <row r="272" spans="1:7" ht="12.75">
      <c r="A272" s="5"/>
      <c r="B272" s="9" t="s">
        <v>476</v>
      </c>
      <c r="C272" s="6"/>
      <c r="D272" s="7"/>
      <c r="E272" s="7"/>
      <c r="F272" s="7"/>
      <c r="G272" s="6"/>
    </row>
    <row r="273" spans="1:7" ht="12.75">
      <c r="A273" s="5" t="s">
        <v>175</v>
      </c>
      <c r="B273" s="6" t="s">
        <v>323</v>
      </c>
      <c r="C273" s="6" t="s">
        <v>1071</v>
      </c>
      <c r="D273" s="7">
        <v>5</v>
      </c>
      <c r="E273" s="7"/>
      <c r="F273" s="7">
        <f>D273*E273</f>
        <v>0</v>
      </c>
      <c r="G273" s="6">
        <v>21</v>
      </c>
    </row>
    <row r="274" spans="1:7" ht="12.75">
      <c r="A274" s="5" t="s">
        <v>324</v>
      </c>
      <c r="B274" s="6" t="s">
        <v>325</v>
      </c>
      <c r="C274" s="6" t="s">
        <v>122</v>
      </c>
      <c r="D274" s="7">
        <v>44.88</v>
      </c>
      <c r="E274" s="7"/>
      <c r="F274" s="7">
        <f>D274*E274</f>
        <v>0</v>
      </c>
      <c r="G274" s="6">
        <v>21</v>
      </c>
    </row>
    <row r="275" spans="1:7" ht="12.75">
      <c r="A275" s="5"/>
      <c r="B275" s="9" t="s">
        <v>477</v>
      </c>
      <c r="C275" s="6"/>
      <c r="D275" s="7"/>
      <c r="E275" s="7"/>
      <c r="F275" s="7"/>
      <c r="G275" s="6"/>
    </row>
    <row r="276" spans="1:7" ht="12.75">
      <c r="A276" s="5" t="s">
        <v>326</v>
      </c>
      <c r="B276" s="6" t="s">
        <v>327</v>
      </c>
      <c r="C276" s="6" t="s">
        <v>122</v>
      </c>
      <c r="D276" s="7">
        <v>622.84</v>
      </c>
      <c r="E276" s="7"/>
      <c r="F276" s="7">
        <f>D276*E276</f>
        <v>0</v>
      </c>
      <c r="G276" s="6">
        <v>21</v>
      </c>
    </row>
    <row r="277" spans="1:7" ht="12.75">
      <c r="A277" s="5"/>
      <c r="B277" s="9" t="s">
        <v>478</v>
      </c>
      <c r="C277" s="6"/>
      <c r="D277" s="7"/>
      <c r="E277" s="7"/>
      <c r="F277" s="7"/>
      <c r="G277" s="6"/>
    </row>
    <row r="278" spans="1:7" ht="12.75">
      <c r="A278" s="5"/>
      <c r="B278" s="9" t="s">
        <v>479</v>
      </c>
      <c r="C278" s="6"/>
      <c r="D278" s="7"/>
      <c r="E278" s="7"/>
      <c r="F278" s="7"/>
      <c r="G278" s="6"/>
    </row>
    <row r="279" spans="1:7" ht="12.75">
      <c r="A279" s="5"/>
      <c r="B279" s="9" t="s">
        <v>480</v>
      </c>
      <c r="C279" s="6"/>
      <c r="D279" s="7"/>
      <c r="E279" s="7"/>
      <c r="F279" s="7"/>
      <c r="G279" s="6"/>
    </row>
    <row r="280" spans="1:7" ht="12.75">
      <c r="A280" s="5"/>
      <c r="B280" s="9" t="s">
        <v>481</v>
      </c>
      <c r="C280" s="6"/>
      <c r="D280" s="7"/>
      <c r="E280" s="7"/>
      <c r="F280" s="7"/>
      <c r="G280" s="6"/>
    </row>
    <row r="281" spans="1:7" ht="12.75">
      <c r="A281" s="5" t="s">
        <v>328</v>
      </c>
      <c r="B281" s="6" t="s">
        <v>329</v>
      </c>
      <c r="C281" s="6" t="s">
        <v>1066</v>
      </c>
      <c r="D281" s="7">
        <v>9</v>
      </c>
      <c r="E281" s="7"/>
      <c r="F281" s="7">
        <f>D281*E281</f>
        <v>0</v>
      </c>
      <c r="G281" s="6">
        <v>21</v>
      </c>
    </row>
    <row r="282" spans="1:7" ht="13.5" thickBot="1">
      <c r="A282" s="5"/>
      <c r="B282" s="6"/>
      <c r="C282" s="6"/>
      <c r="D282" s="7"/>
      <c r="E282" s="7"/>
      <c r="F282" s="7"/>
      <c r="G282" s="6"/>
    </row>
    <row r="283" spans="1:7" ht="14.25" thickBot="1" thickTop="1">
      <c r="A283" s="2" t="s">
        <v>1056</v>
      </c>
      <c r="B283" s="3" t="s">
        <v>1057</v>
      </c>
      <c r="C283" s="3" t="s">
        <v>1058</v>
      </c>
      <c r="D283" s="3" t="s">
        <v>652</v>
      </c>
      <c r="E283" s="3" t="s">
        <v>1060</v>
      </c>
      <c r="F283" s="3" t="s">
        <v>1061</v>
      </c>
      <c r="G283" s="3" t="s">
        <v>1062</v>
      </c>
    </row>
    <row r="284" spans="1:7" ht="13.5" thickTop="1">
      <c r="A284" s="5" t="s">
        <v>330</v>
      </c>
      <c r="B284" s="6" t="s">
        <v>331</v>
      </c>
      <c r="C284" s="6" t="s">
        <v>1066</v>
      </c>
      <c r="D284" s="7">
        <v>1292</v>
      </c>
      <c r="E284" s="7"/>
      <c r="F284" s="7">
        <f>D284*E284</f>
        <v>0</v>
      </c>
      <c r="G284" s="6">
        <v>21</v>
      </c>
    </row>
    <row r="285" spans="1:7" ht="12.75">
      <c r="A285" s="5"/>
      <c r="B285" s="9" t="s">
        <v>482</v>
      </c>
      <c r="C285" s="6"/>
      <c r="D285" s="7"/>
      <c r="E285" s="7"/>
      <c r="F285" s="7"/>
      <c r="G285" s="6"/>
    </row>
    <row r="286" spans="1:7" ht="12.75">
      <c r="A286" s="5" t="s">
        <v>332</v>
      </c>
      <c r="B286" s="6" t="s">
        <v>333</v>
      </c>
      <c r="C286" s="6" t="s">
        <v>1066</v>
      </c>
      <c r="D286" s="7">
        <v>38</v>
      </c>
      <c r="E286" s="7"/>
      <c r="F286" s="7">
        <f>D286*E286</f>
        <v>0</v>
      </c>
      <c r="G286" s="6">
        <v>21</v>
      </c>
    </row>
    <row r="287" spans="1:7" ht="12.75">
      <c r="A287" s="5" t="s">
        <v>334</v>
      </c>
      <c r="B287" s="6" t="s">
        <v>335</v>
      </c>
      <c r="C287" s="6" t="s">
        <v>1066</v>
      </c>
      <c r="D287" s="7">
        <v>33</v>
      </c>
      <c r="E287" s="7"/>
      <c r="F287" s="7">
        <f>D287*E287</f>
        <v>0</v>
      </c>
      <c r="G287" s="6">
        <v>21</v>
      </c>
    </row>
    <row r="288" spans="1:7" ht="12.75">
      <c r="A288" s="5" t="s">
        <v>336</v>
      </c>
      <c r="B288" s="6" t="s">
        <v>337</v>
      </c>
      <c r="C288" s="6" t="s">
        <v>1066</v>
      </c>
      <c r="D288" s="7">
        <v>211</v>
      </c>
      <c r="E288" s="7"/>
      <c r="F288" s="7">
        <f>D288*E288</f>
        <v>0</v>
      </c>
      <c r="G288" s="6">
        <v>21</v>
      </c>
    </row>
    <row r="289" spans="1:7" ht="12.75">
      <c r="A289" s="5"/>
      <c r="B289" s="9" t="s">
        <v>483</v>
      </c>
      <c r="C289" s="6"/>
      <c r="D289" s="7"/>
      <c r="E289" s="7"/>
      <c r="F289" s="7"/>
      <c r="G289" s="6"/>
    </row>
    <row r="290" spans="1:7" ht="12.75">
      <c r="A290" s="5" t="s">
        <v>338</v>
      </c>
      <c r="B290" s="6" t="s">
        <v>339</v>
      </c>
      <c r="C290" s="6" t="s">
        <v>1066</v>
      </c>
      <c r="D290" s="7">
        <v>805.35</v>
      </c>
      <c r="E290" s="7"/>
      <c r="F290" s="7">
        <f>D290*E290</f>
        <v>0</v>
      </c>
      <c r="G290" s="6">
        <v>21</v>
      </c>
    </row>
    <row r="291" spans="1:7" ht="12.75">
      <c r="A291" s="5"/>
      <c r="B291" s="9" t="s">
        <v>484</v>
      </c>
      <c r="C291" s="6"/>
      <c r="D291" s="7"/>
      <c r="E291" s="7"/>
      <c r="F291" s="7"/>
      <c r="G291" s="6"/>
    </row>
    <row r="292" spans="1:7" ht="12.75">
      <c r="A292" s="5" t="s">
        <v>340</v>
      </c>
      <c r="B292" s="6" t="s">
        <v>341</v>
      </c>
      <c r="C292" s="6" t="s">
        <v>1071</v>
      </c>
      <c r="D292" s="7">
        <v>5</v>
      </c>
      <c r="E292" s="7"/>
      <c r="F292" s="7">
        <f>D292*E292</f>
        <v>0</v>
      </c>
      <c r="G292" s="6">
        <v>21</v>
      </c>
    </row>
    <row r="293" spans="1:7" ht="12.75">
      <c r="A293" s="5" t="s">
        <v>342</v>
      </c>
      <c r="B293" s="6" t="s">
        <v>343</v>
      </c>
      <c r="C293" s="6" t="s">
        <v>1066</v>
      </c>
      <c r="D293" s="7">
        <v>1034.25</v>
      </c>
      <c r="E293" s="7"/>
      <c r="F293" s="7">
        <f>D293*E293</f>
        <v>0</v>
      </c>
      <c r="G293" s="6">
        <v>21</v>
      </c>
    </row>
    <row r="294" spans="1:7" ht="12.75">
      <c r="A294" s="5"/>
      <c r="B294" s="9" t="s">
        <v>485</v>
      </c>
      <c r="C294" s="6"/>
      <c r="D294" s="7"/>
      <c r="E294" s="7"/>
      <c r="F294" s="7"/>
      <c r="G294" s="6"/>
    </row>
    <row r="295" spans="1:7" ht="12.75">
      <c r="A295" s="5" t="s">
        <v>344</v>
      </c>
      <c r="B295" s="6" t="s">
        <v>345</v>
      </c>
      <c r="C295" s="6" t="s">
        <v>1066</v>
      </c>
      <c r="D295" s="7">
        <v>63</v>
      </c>
      <c r="E295" s="7"/>
      <c r="F295" s="7">
        <f>D295*E295</f>
        <v>0</v>
      </c>
      <c r="G295" s="6">
        <v>21</v>
      </c>
    </row>
    <row r="296" spans="1:7" ht="12.75">
      <c r="A296" s="5"/>
      <c r="B296" s="9" t="s">
        <v>486</v>
      </c>
      <c r="C296" s="6"/>
      <c r="D296" s="7"/>
      <c r="E296" s="7"/>
      <c r="F296" s="7"/>
      <c r="G296" s="6"/>
    </row>
    <row r="297" spans="1:7" ht="12.75">
      <c r="A297" s="5" t="s">
        <v>346</v>
      </c>
      <c r="B297" s="6" t="s">
        <v>347</v>
      </c>
      <c r="C297" s="6" t="s">
        <v>1066</v>
      </c>
      <c r="D297" s="7">
        <v>24</v>
      </c>
      <c r="E297" s="7"/>
      <c r="F297" s="7">
        <f>D297*E297</f>
        <v>0</v>
      </c>
      <c r="G297" s="6">
        <v>21</v>
      </c>
    </row>
    <row r="298" spans="1:7" ht="12.75">
      <c r="A298" s="5"/>
      <c r="B298" s="9" t="s">
        <v>426</v>
      </c>
      <c r="C298" s="6"/>
      <c r="D298" s="7"/>
      <c r="E298" s="7"/>
      <c r="F298" s="7"/>
      <c r="G298" s="6"/>
    </row>
    <row r="299" spans="1:7" ht="12.75">
      <c r="A299" s="5" t="s">
        <v>348</v>
      </c>
      <c r="B299" s="6" t="s">
        <v>349</v>
      </c>
      <c r="C299" s="6" t="s">
        <v>122</v>
      </c>
      <c r="D299" s="7">
        <v>268.25</v>
      </c>
      <c r="E299" s="7"/>
      <c r="F299" s="7">
        <f>D299*E299</f>
        <v>0</v>
      </c>
      <c r="G299" s="6">
        <v>21</v>
      </c>
    </row>
    <row r="300" spans="1:7" ht="12.75">
      <c r="A300" s="5"/>
      <c r="B300" s="9" t="s">
        <v>461</v>
      </c>
      <c r="C300" s="6"/>
      <c r="D300" s="7"/>
      <c r="E300" s="7"/>
      <c r="F300" s="7"/>
      <c r="G300" s="6"/>
    </row>
    <row r="301" spans="1:7" ht="12.75">
      <c r="A301" s="5"/>
      <c r="B301" s="9" t="s">
        <v>462</v>
      </c>
      <c r="C301" s="6"/>
      <c r="D301" s="7"/>
      <c r="E301" s="7"/>
      <c r="F301" s="7"/>
      <c r="G301" s="6"/>
    </row>
    <row r="302" spans="1:7" ht="12.75">
      <c r="A302" s="5"/>
      <c r="B302" s="9" t="s">
        <v>463</v>
      </c>
      <c r="C302" s="6"/>
      <c r="D302" s="7"/>
      <c r="E302" s="7"/>
      <c r="F302" s="7"/>
      <c r="G302" s="6"/>
    </row>
    <row r="303" spans="1:7" ht="12.75">
      <c r="A303" s="5"/>
      <c r="B303" s="9" t="s">
        <v>464</v>
      </c>
      <c r="C303" s="6"/>
      <c r="D303" s="7"/>
      <c r="E303" s="7"/>
      <c r="F303" s="7"/>
      <c r="G303" s="6"/>
    </row>
    <row r="304" spans="1:7" ht="12.75">
      <c r="A304" s="5" t="s">
        <v>350</v>
      </c>
      <c r="B304" s="6" t="s">
        <v>351</v>
      </c>
      <c r="C304" s="6" t="s">
        <v>122</v>
      </c>
      <c r="D304" s="7">
        <v>1609.5</v>
      </c>
      <c r="E304" s="7"/>
      <c r="F304" s="7">
        <f>D304*E304</f>
        <v>0</v>
      </c>
      <c r="G304" s="6">
        <v>21</v>
      </c>
    </row>
    <row r="305" spans="1:7" ht="12.75">
      <c r="A305" s="5"/>
      <c r="B305" s="9" t="s">
        <v>487</v>
      </c>
      <c r="C305" s="6"/>
      <c r="D305" s="7"/>
      <c r="E305" s="7"/>
      <c r="F305" s="7"/>
      <c r="G305" s="6"/>
    </row>
    <row r="306" spans="1:7" ht="12.75">
      <c r="A306" s="5" t="s">
        <v>352</v>
      </c>
      <c r="B306" s="6" t="s">
        <v>353</v>
      </c>
      <c r="C306" s="6" t="s">
        <v>1076</v>
      </c>
      <c r="D306" s="7">
        <v>365.4</v>
      </c>
      <c r="E306" s="7"/>
      <c r="F306" s="7">
        <f>D306*E306</f>
        <v>0</v>
      </c>
      <c r="G306" s="6">
        <v>21</v>
      </c>
    </row>
    <row r="307" spans="1:7" ht="12.75">
      <c r="A307" s="5"/>
      <c r="B307" s="9" t="s">
        <v>450</v>
      </c>
      <c r="C307" s="6"/>
      <c r="D307" s="7"/>
      <c r="E307" s="7"/>
      <c r="F307" s="7"/>
      <c r="G307" s="6"/>
    </row>
    <row r="308" spans="1:7" ht="12.75">
      <c r="A308" s="5" t="s">
        <v>354</v>
      </c>
      <c r="B308" s="6" t="s">
        <v>355</v>
      </c>
      <c r="C308" s="6" t="s">
        <v>1076</v>
      </c>
      <c r="D308" s="7">
        <v>365.4</v>
      </c>
      <c r="E308" s="7"/>
      <c r="F308" s="7">
        <f>D308*E308</f>
        <v>0</v>
      </c>
      <c r="G308" s="6">
        <v>21</v>
      </c>
    </row>
    <row r="309" spans="1:7" ht="12.75">
      <c r="A309" s="5"/>
      <c r="B309" s="9" t="s">
        <v>450</v>
      </c>
      <c r="C309" s="6"/>
      <c r="D309" s="7"/>
      <c r="E309" s="7"/>
      <c r="F309" s="7"/>
      <c r="G309" s="6"/>
    </row>
    <row r="310" spans="1:7" ht="12.75">
      <c r="A310" s="5" t="s">
        <v>356</v>
      </c>
      <c r="B310" s="6" t="s">
        <v>357</v>
      </c>
      <c r="C310" s="6" t="s">
        <v>1076</v>
      </c>
      <c r="D310" s="7">
        <v>365.4</v>
      </c>
      <c r="E310" s="7"/>
      <c r="F310" s="7">
        <f>D310*E310</f>
        <v>0</v>
      </c>
      <c r="G310" s="6">
        <v>21</v>
      </c>
    </row>
    <row r="311" spans="1:7" ht="12.75">
      <c r="A311" s="5"/>
      <c r="B311" s="9" t="s">
        <v>488</v>
      </c>
      <c r="C311" s="6"/>
      <c r="D311" s="7"/>
      <c r="E311" s="7"/>
      <c r="F311" s="7"/>
      <c r="G311" s="6"/>
    </row>
    <row r="312" spans="1:7" ht="12.75">
      <c r="A312" s="5" t="s">
        <v>358</v>
      </c>
      <c r="B312" s="6" t="s">
        <v>359</v>
      </c>
      <c r="C312" s="6" t="s">
        <v>122</v>
      </c>
      <c r="D312" s="7">
        <v>19.7</v>
      </c>
      <c r="E312" s="7"/>
      <c r="F312" s="7">
        <f>D312*E312</f>
        <v>0</v>
      </c>
      <c r="G312" s="6">
        <v>21</v>
      </c>
    </row>
    <row r="313" spans="1:7" ht="12.75">
      <c r="A313" s="5"/>
      <c r="B313" s="9" t="s">
        <v>489</v>
      </c>
      <c r="C313" s="6"/>
      <c r="D313" s="7"/>
      <c r="E313" s="7"/>
      <c r="F313" s="7"/>
      <c r="G313" s="6"/>
    </row>
    <row r="314" spans="1:7" ht="12.75">
      <c r="A314" s="5"/>
      <c r="B314" s="9" t="s">
        <v>490</v>
      </c>
      <c r="C314" s="6"/>
      <c r="D314" s="7"/>
      <c r="E314" s="7"/>
      <c r="F314" s="7"/>
      <c r="G314" s="6"/>
    </row>
    <row r="315" spans="1:7" ht="12.75">
      <c r="A315" s="5" t="s">
        <v>360</v>
      </c>
      <c r="B315" s="6" t="s">
        <v>361</v>
      </c>
      <c r="C315" s="6" t="s">
        <v>1076</v>
      </c>
      <c r="D315" s="7">
        <v>369.5</v>
      </c>
      <c r="E315" s="7"/>
      <c r="F315" s="7">
        <f>D315*E315</f>
        <v>0</v>
      </c>
      <c r="G315" s="6">
        <v>21</v>
      </c>
    </row>
    <row r="316" spans="1:7" ht="12.75">
      <c r="A316" s="5"/>
      <c r="B316" s="9" t="s">
        <v>491</v>
      </c>
      <c r="C316" s="6"/>
      <c r="D316" s="7"/>
      <c r="E316" s="7"/>
      <c r="F316" s="7"/>
      <c r="G316" s="6"/>
    </row>
    <row r="317" spans="1:7" ht="12.75">
      <c r="A317" s="5"/>
      <c r="B317" s="9" t="s">
        <v>492</v>
      </c>
      <c r="C317" s="6"/>
      <c r="D317" s="7"/>
      <c r="E317" s="7"/>
      <c r="F317" s="7"/>
      <c r="G317" s="6"/>
    </row>
    <row r="318" spans="1:7" ht="12.75">
      <c r="A318" s="5" t="s">
        <v>362</v>
      </c>
      <c r="B318" s="6" t="s">
        <v>363</v>
      </c>
      <c r="C318" s="6" t="s">
        <v>1076</v>
      </c>
      <c r="D318" s="7">
        <v>49.4</v>
      </c>
      <c r="E318" s="7"/>
      <c r="F318" s="7">
        <f>D318*E318</f>
        <v>0</v>
      </c>
      <c r="G318" s="6">
        <v>21</v>
      </c>
    </row>
    <row r="319" spans="1:7" ht="12.75">
      <c r="A319" s="5"/>
      <c r="B319" s="9" t="s">
        <v>493</v>
      </c>
      <c r="C319" s="6"/>
      <c r="D319" s="7"/>
      <c r="E319" s="7"/>
      <c r="F319" s="7"/>
      <c r="G319" s="6"/>
    </row>
    <row r="320" spans="1:7" ht="12.75">
      <c r="A320" s="5" t="s">
        <v>364</v>
      </c>
      <c r="B320" s="6" t="s">
        <v>365</v>
      </c>
      <c r="C320" s="6" t="s">
        <v>1076</v>
      </c>
      <c r="D320" s="7">
        <v>49.4</v>
      </c>
      <c r="E320" s="7"/>
      <c r="F320" s="7">
        <f>D320*E320</f>
        <v>0</v>
      </c>
      <c r="G320" s="6">
        <v>21</v>
      </c>
    </row>
    <row r="321" spans="1:7" ht="12.75">
      <c r="A321" s="5"/>
      <c r="B321" s="9" t="s">
        <v>493</v>
      </c>
      <c r="C321" s="6"/>
      <c r="D321" s="7"/>
      <c r="E321" s="7"/>
      <c r="F321" s="7"/>
      <c r="G321" s="6"/>
    </row>
    <row r="322" spans="1:7" ht="12.75">
      <c r="A322" s="5" t="s">
        <v>366</v>
      </c>
      <c r="B322" s="6" t="s">
        <v>367</v>
      </c>
      <c r="C322" s="6" t="s">
        <v>1076</v>
      </c>
      <c r="D322" s="7">
        <v>85.4</v>
      </c>
      <c r="E322" s="7"/>
      <c r="F322" s="7">
        <f>D322*E322</f>
        <v>0</v>
      </c>
      <c r="G322" s="6">
        <v>21</v>
      </c>
    </row>
    <row r="323" spans="1:7" ht="12.75">
      <c r="A323" s="5"/>
      <c r="B323" s="9" t="s">
        <v>492</v>
      </c>
      <c r="C323" s="6"/>
      <c r="D323" s="7"/>
      <c r="E323" s="7"/>
      <c r="F323" s="7"/>
      <c r="G323" s="6"/>
    </row>
    <row r="324" spans="1:7" ht="12.75">
      <c r="A324" s="5" t="s">
        <v>368</v>
      </c>
      <c r="B324" s="6" t="s">
        <v>369</v>
      </c>
      <c r="C324" s="6" t="s">
        <v>1066</v>
      </c>
      <c r="D324" s="7">
        <v>20</v>
      </c>
      <c r="E324" s="7"/>
      <c r="F324" s="7">
        <f>D324*E324</f>
        <v>0</v>
      </c>
      <c r="G324" s="6">
        <v>21</v>
      </c>
    </row>
    <row r="325" spans="1:7" ht="12.75">
      <c r="A325" s="5"/>
      <c r="B325" s="9" t="s">
        <v>451</v>
      </c>
      <c r="C325" s="6"/>
      <c r="D325" s="7"/>
      <c r="E325" s="7"/>
      <c r="F325" s="7"/>
      <c r="G325" s="6"/>
    </row>
    <row r="326" spans="1:7" ht="12.75">
      <c r="A326" s="5" t="s">
        <v>370</v>
      </c>
      <c r="B326" s="6" t="s">
        <v>371</v>
      </c>
      <c r="C326" s="6" t="s">
        <v>1066</v>
      </c>
      <c r="D326" s="7">
        <v>20</v>
      </c>
      <c r="E326" s="7"/>
      <c r="F326" s="7">
        <f>D326*E326</f>
        <v>0</v>
      </c>
      <c r="G326" s="6">
        <v>21</v>
      </c>
    </row>
    <row r="327" spans="1:7" ht="12.75">
      <c r="A327" s="5"/>
      <c r="B327" s="9" t="s">
        <v>451</v>
      </c>
      <c r="C327" s="6"/>
      <c r="D327" s="7"/>
      <c r="E327" s="7"/>
      <c r="F327" s="7"/>
      <c r="G327" s="6"/>
    </row>
    <row r="328" spans="1:7" ht="12.75">
      <c r="A328" s="5"/>
      <c r="B328" s="9"/>
      <c r="C328" s="6"/>
      <c r="D328" s="7"/>
      <c r="E328" s="7"/>
      <c r="F328" s="7"/>
      <c r="G328" s="6"/>
    </row>
    <row r="329" spans="1:7" ht="13.5" thickBot="1">
      <c r="A329" s="5"/>
      <c r="B329" s="9"/>
      <c r="C329" s="6"/>
      <c r="D329" s="7"/>
      <c r="E329" s="7"/>
      <c r="F329" s="7"/>
      <c r="G329" s="6"/>
    </row>
    <row r="330" spans="1:7" ht="14.25" thickBot="1" thickTop="1">
      <c r="A330" s="2" t="s">
        <v>1056</v>
      </c>
      <c r="B330" s="3" t="s">
        <v>1057</v>
      </c>
      <c r="C330" s="3" t="s">
        <v>1058</v>
      </c>
      <c r="D330" s="3" t="s">
        <v>652</v>
      </c>
      <c r="E330" s="3" t="s">
        <v>1060</v>
      </c>
      <c r="F330" s="3" t="s">
        <v>1061</v>
      </c>
      <c r="G330" s="3" t="s">
        <v>1062</v>
      </c>
    </row>
    <row r="331" spans="1:7" ht="13.5" thickTop="1">
      <c r="A331" s="5" t="s">
        <v>372</v>
      </c>
      <c r="B331" s="6" t="s">
        <v>373</v>
      </c>
      <c r="C331" s="6" t="s">
        <v>1076</v>
      </c>
      <c r="D331" s="7">
        <v>225.8</v>
      </c>
      <c r="E331" s="7"/>
      <c r="F331" s="7">
        <f>D331*E331</f>
        <v>0</v>
      </c>
      <c r="G331" s="6">
        <v>21</v>
      </c>
    </row>
    <row r="332" spans="1:7" ht="12.75">
      <c r="A332" s="5"/>
      <c r="B332" s="9" t="s">
        <v>494</v>
      </c>
      <c r="C332" s="6"/>
      <c r="D332" s="7"/>
      <c r="E332" s="7"/>
      <c r="F332" s="7"/>
      <c r="G332" s="6"/>
    </row>
    <row r="333" spans="1:7" ht="12.75">
      <c r="A333" s="5"/>
      <c r="B333" s="9" t="s">
        <v>492</v>
      </c>
      <c r="C333" s="6"/>
      <c r="D333" s="7"/>
      <c r="E333" s="7"/>
      <c r="F333" s="7"/>
      <c r="G333" s="6"/>
    </row>
    <row r="334" spans="1:7" ht="12.75">
      <c r="A334" s="5" t="s">
        <v>374</v>
      </c>
      <c r="B334" s="6" t="s">
        <v>375</v>
      </c>
      <c r="C334" s="6" t="s">
        <v>376</v>
      </c>
      <c r="D334" s="7">
        <v>482.85</v>
      </c>
      <c r="E334" s="7"/>
      <c r="F334" s="7">
        <f>D334*E334</f>
        <v>0</v>
      </c>
      <c r="G334" s="6">
        <v>21</v>
      </c>
    </row>
    <row r="335" spans="1:7" ht="12.75">
      <c r="A335" s="5"/>
      <c r="B335" s="9" t="s">
        <v>495</v>
      </c>
      <c r="C335" s="6"/>
      <c r="D335" s="7"/>
      <c r="E335" s="7"/>
      <c r="F335" s="7"/>
      <c r="G335" s="6"/>
    </row>
    <row r="336" spans="1:7" ht="12.75">
      <c r="A336" s="5" t="s">
        <v>377</v>
      </c>
      <c r="B336" s="6" t="s">
        <v>378</v>
      </c>
      <c r="C336" s="6" t="s">
        <v>1071</v>
      </c>
      <c r="D336" s="7">
        <v>12</v>
      </c>
      <c r="E336" s="7"/>
      <c r="F336" s="7">
        <f>D336*E336</f>
        <v>0</v>
      </c>
      <c r="G336" s="6">
        <v>21</v>
      </c>
    </row>
    <row r="337" spans="1:7" ht="12.75">
      <c r="A337" s="5" t="s">
        <v>379</v>
      </c>
      <c r="B337" s="6" t="s">
        <v>380</v>
      </c>
      <c r="C337" s="6" t="s">
        <v>1066</v>
      </c>
      <c r="D337" s="7">
        <v>767</v>
      </c>
      <c r="E337" s="7"/>
      <c r="F337" s="7">
        <f>D337*E337</f>
        <v>0</v>
      </c>
      <c r="G337" s="6">
        <v>21</v>
      </c>
    </row>
    <row r="338" spans="1:7" ht="12.75">
      <c r="A338" s="5"/>
      <c r="B338" s="9" t="s">
        <v>496</v>
      </c>
      <c r="C338" s="6"/>
      <c r="D338" s="7"/>
      <c r="E338" s="7"/>
      <c r="F338" s="7"/>
      <c r="G338" s="6"/>
    </row>
    <row r="339" spans="1:7" ht="12.75">
      <c r="A339" s="5" t="s">
        <v>381</v>
      </c>
      <c r="B339" s="6" t="s">
        <v>382</v>
      </c>
      <c r="C339" s="6" t="s">
        <v>383</v>
      </c>
      <c r="D339" s="7">
        <v>86</v>
      </c>
      <c r="E339" s="7"/>
      <c r="F339" s="7">
        <f>D339*E339</f>
        <v>0</v>
      </c>
      <c r="G339" s="6">
        <v>21</v>
      </c>
    </row>
    <row r="340" spans="1:7" ht="12.75">
      <c r="A340" s="5" t="s">
        <v>384</v>
      </c>
      <c r="B340" s="6" t="s">
        <v>385</v>
      </c>
      <c r="C340" s="6" t="s">
        <v>34</v>
      </c>
      <c r="D340" s="7">
        <v>1.6</v>
      </c>
      <c r="E340" s="7">
        <f>SUM(F191:F339)/100</f>
        <v>0</v>
      </c>
      <c r="F340" s="7">
        <f>D340*E340</f>
        <v>0</v>
      </c>
      <c r="G340" s="6">
        <v>21</v>
      </c>
    </row>
    <row r="341" spans="1:7" ht="13.5" thickBot="1">
      <c r="A341" s="5" t="s">
        <v>32</v>
      </c>
      <c r="B341" s="6" t="s">
        <v>33</v>
      </c>
      <c r="C341" s="6" t="s">
        <v>34</v>
      </c>
      <c r="D341" s="7">
        <v>1</v>
      </c>
      <c r="E341" s="7">
        <f>SUM(F191:F339)/100</f>
        <v>0</v>
      </c>
      <c r="F341" s="7">
        <f>D341*E341</f>
        <v>0</v>
      </c>
      <c r="G341" s="6">
        <v>21</v>
      </c>
    </row>
    <row r="342" spans="1:7" ht="14.25" thickBot="1" thickTop="1">
      <c r="A342" s="2"/>
      <c r="B342" s="3" t="s">
        <v>386</v>
      </c>
      <c r="C342" s="3"/>
      <c r="D342" s="4"/>
      <c r="E342" s="4"/>
      <c r="F342" s="4">
        <f>SUM(F343:F344)</f>
        <v>0</v>
      </c>
      <c r="G342" s="3"/>
    </row>
    <row r="343" spans="1:7" ht="13.5" thickTop="1">
      <c r="A343" s="5">
        <v>107</v>
      </c>
      <c r="B343" s="6" t="s">
        <v>387</v>
      </c>
      <c r="C343" s="6" t="s">
        <v>34</v>
      </c>
      <c r="D343" s="7">
        <v>3.6</v>
      </c>
      <c r="E343" s="7">
        <f>(F3+F104+F183+F190)/100</f>
        <v>0</v>
      </c>
      <c r="F343" s="7">
        <f>D343*E343</f>
        <v>0</v>
      </c>
      <c r="G343" s="6">
        <v>21</v>
      </c>
    </row>
    <row r="344" spans="1:7" ht="12.75">
      <c r="A344" s="5">
        <v>217</v>
      </c>
      <c r="B344" s="6" t="s">
        <v>388</v>
      </c>
      <c r="C344" s="6" t="s">
        <v>34</v>
      </c>
      <c r="D344" s="7">
        <v>2.8</v>
      </c>
      <c r="E344" s="7">
        <f>(F3+F104+F183+F190)/100</f>
        <v>0</v>
      </c>
      <c r="F344" s="7">
        <f>D344*E344</f>
        <v>0</v>
      </c>
      <c r="G344" s="6">
        <v>21</v>
      </c>
    </row>
  </sheetData>
  <printOptions/>
  <pageMargins left="0.3937007874015748" right="0.3937007874015748" top="0.3937007874015748" bottom="0.35433070866141736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5"/>
  <sheetViews>
    <sheetView workbookViewId="0" topLeftCell="A1">
      <selection activeCell="H523" sqref="H523"/>
    </sheetView>
  </sheetViews>
  <sheetFormatPr defaultColWidth="9.00390625" defaultRowHeight="12.75"/>
  <cols>
    <col min="1" max="1" width="11.875" style="1" customWidth="1"/>
    <col min="2" max="2" width="99.625" style="0" customWidth="1"/>
    <col min="3" max="3" width="5.00390625" style="0" customWidth="1"/>
    <col min="4" max="4" width="9.25390625" style="0" bestFit="1" customWidth="1"/>
    <col min="5" max="5" width="10.75390625" style="0" customWidth="1"/>
    <col min="6" max="6" width="9.625" style="0" bestFit="1" customWidth="1"/>
    <col min="7" max="7" width="5.75390625" style="0" customWidth="1"/>
  </cols>
  <sheetData>
    <row r="1" ht="13.5" thickBot="1">
      <c r="B1" s="6" t="s">
        <v>821</v>
      </c>
    </row>
    <row r="2" spans="1:7" ht="14.25" thickBot="1" thickTop="1">
      <c r="A2" s="2" t="s">
        <v>1056</v>
      </c>
      <c r="B2" s="3" t="s">
        <v>1057</v>
      </c>
      <c r="C2" s="3" t="s">
        <v>1058</v>
      </c>
      <c r="D2" s="3" t="s">
        <v>652</v>
      </c>
      <c r="E2" s="3" t="s">
        <v>1060</v>
      </c>
      <c r="F2" s="3" t="s">
        <v>1061</v>
      </c>
      <c r="G2" s="3" t="s">
        <v>1062</v>
      </c>
    </row>
    <row r="3" spans="1:7" ht="14.25" thickBot="1" thickTop="1">
      <c r="A3" s="2"/>
      <c r="B3" s="3" t="s">
        <v>497</v>
      </c>
      <c r="C3" s="3"/>
      <c r="D3" s="4"/>
      <c r="E3" s="4"/>
      <c r="F3" s="4">
        <f>SUM(F4:F73)</f>
        <v>0</v>
      </c>
      <c r="G3" s="3"/>
    </row>
    <row r="4" spans="1:7" ht="13.5" thickTop="1">
      <c r="A4" s="5" t="s">
        <v>498</v>
      </c>
      <c r="B4" s="6" t="s">
        <v>499</v>
      </c>
      <c r="C4" s="6" t="s">
        <v>1071</v>
      </c>
      <c r="D4" s="7">
        <v>2</v>
      </c>
      <c r="E4" s="7"/>
      <c r="F4" s="7">
        <f>D4*E4</f>
        <v>0</v>
      </c>
      <c r="G4" s="6">
        <v>21</v>
      </c>
    </row>
    <row r="5" spans="1:7" ht="12.75">
      <c r="A5" s="5" t="s">
        <v>500</v>
      </c>
      <c r="B5" s="6" t="s">
        <v>501</v>
      </c>
      <c r="C5" s="6" t="s">
        <v>1071</v>
      </c>
      <c r="D5" s="7">
        <v>5</v>
      </c>
      <c r="E5" s="7"/>
      <c r="F5" s="7">
        <f>D5*E5</f>
        <v>0</v>
      </c>
      <c r="G5" s="6">
        <v>21</v>
      </c>
    </row>
    <row r="6" spans="1:7" ht="12.75">
      <c r="A6" s="5" t="s">
        <v>176</v>
      </c>
      <c r="B6" s="6" t="s">
        <v>177</v>
      </c>
      <c r="C6" s="6" t="s">
        <v>1071</v>
      </c>
      <c r="D6" s="7">
        <v>6</v>
      </c>
      <c r="E6" s="7"/>
      <c r="F6" s="7">
        <f>D6*E6</f>
        <v>0</v>
      </c>
      <c r="G6" s="6">
        <v>21</v>
      </c>
    </row>
    <row r="7" spans="1:7" ht="12.75">
      <c r="A7" s="5"/>
      <c r="B7" s="9" t="s">
        <v>836</v>
      </c>
      <c r="C7" s="6"/>
      <c r="D7" s="7"/>
      <c r="E7" s="7"/>
      <c r="F7" s="7"/>
      <c r="G7" s="6"/>
    </row>
    <row r="8" spans="1:7" ht="12.75">
      <c r="A8" s="5" t="s">
        <v>181</v>
      </c>
      <c r="B8" s="6" t="s">
        <v>182</v>
      </c>
      <c r="C8" s="6" t="s">
        <v>1071</v>
      </c>
      <c r="D8" s="7">
        <v>1</v>
      </c>
      <c r="E8" s="7"/>
      <c r="F8" s="7">
        <f>D8*E8</f>
        <v>0</v>
      </c>
      <c r="G8" s="6">
        <v>21</v>
      </c>
    </row>
    <row r="9" spans="1:7" ht="12.75">
      <c r="A9" s="5" t="s">
        <v>178</v>
      </c>
      <c r="B9" s="6" t="s">
        <v>179</v>
      </c>
      <c r="C9" s="6" t="s">
        <v>1066</v>
      </c>
      <c r="D9" s="7">
        <v>89.25</v>
      </c>
      <c r="E9" s="7"/>
      <c r="F9" s="7">
        <f>D9*E9</f>
        <v>0</v>
      </c>
      <c r="G9" s="6">
        <v>21</v>
      </c>
    </row>
    <row r="10" spans="1:7" ht="12.75">
      <c r="A10" s="5"/>
      <c r="B10" s="9" t="s">
        <v>180</v>
      </c>
      <c r="C10" s="6"/>
      <c r="D10" s="7"/>
      <c r="E10" s="7"/>
      <c r="F10" s="7"/>
      <c r="G10" s="6"/>
    </row>
    <row r="11" spans="1:7" ht="12.75">
      <c r="A11" s="5" t="s">
        <v>502</v>
      </c>
      <c r="B11" s="6" t="s">
        <v>503</v>
      </c>
      <c r="C11" s="6" t="s">
        <v>1071</v>
      </c>
      <c r="D11" s="7">
        <v>10</v>
      </c>
      <c r="E11" s="7"/>
      <c r="F11" s="7">
        <f>D11*E11</f>
        <v>0</v>
      </c>
      <c r="G11" s="6">
        <v>21</v>
      </c>
    </row>
    <row r="12" spans="1:7" ht="12.75">
      <c r="A12" s="5"/>
      <c r="B12" s="9" t="s">
        <v>797</v>
      </c>
      <c r="C12" s="6"/>
      <c r="D12" s="7"/>
      <c r="E12" s="7"/>
      <c r="F12" s="7"/>
      <c r="G12" s="6"/>
    </row>
    <row r="13" spans="1:7" ht="12.75">
      <c r="A13" s="5" t="s">
        <v>504</v>
      </c>
      <c r="B13" s="6" t="s">
        <v>505</v>
      </c>
      <c r="C13" s="6" t="s">
        <v>1071</v>
      </c>
      <c r="D13" s="7">
        <v>1</v>
      </c>
      <c r="E13" s="7"/>
      <c r="F13" s="7">
        <f>D13*E13</f>
        <v>0</v>
      </c>
      <c r="G13" s="6">
        <v>21</v>
      </c>
    </row>
    <row r="14" spans="1:7" ht="12.75">
      <c r="A14" s="5" t="s">
        <v>506</v>
      </c>
      <c r="B14" s="6" t="s">
        <v>507</v>
      </c>
      <c r="C14" s="6" t="s">
        <v>1071</v>
      </c>
      <c r="D14" s="7">
        <v>1</v>
      </c>
      <c r="E14" s="7"/>
      <c r="F14" s="7">
        <f>D14*E14</f>
        <v>0</v>
      </c>
      <c r="G14" s="6">
        <v>21</v>
      </c>
    </row>
    <row r="15" spans="1:7" ht="12.75">
      <c r="A15" s="5" t="s">
        <v>508</v>
      </c>
      <c r="B15" s="6" t="s">
        <v>509</v>
      </c>
      <c r="C15" s="6" t="s">
        <v>1071</v>
      </c>
      <c r="D15" s="7">
        <v>10</v>
      </c>
      <c r="E15" s="7"/>
      <c r="F15" s="7">
        <f>D15*E15</f>
        <v>0</v>
      </c>
      <c r="G15" s="6">
        <v>21</v>
      </c>
    </row>
    <row r="16" spans="1:7" ht="12.75">
      <c r="A16" s="5"/>
      <c r="B16" s="9" t="s">
        <v>798</v>
      </c>
      <c r="C16" s="6"/>
      <c r="D16" s="7"/>
      <c r="E16" s="7"/>
      <c r="F16" s="7"/>
      <c r="G16" s="6"/>
    </row>
    <row r="17" spans="1:7" ht="12.75">
      <c r="A17" s="5" t="s">
        <v>510</v>
      </c>
      <c r="B17" s="6" t="s">
        <v>511</v>
      </c>
      <c r="C17" s="6" t="s">
        <v>1071</v>
      </c>
      <c r="D17" s="7">
        <v>6</v>
      </c>
      <c r="E17" s="7"/>
      <c r="F17" s="7">
        <f>D17*E17</f>
        <v>0</v>
      </c>
      <c r="G17" s="6">
        <v>21</v>
      </c>
    </row>
    <row r="18" spans="1:7" ht="12.75">
      <c r="A18" s="5"/>
      <c r="B18" s="9" t="s">
        <v>799</v>
      </c>
      <c r="C18" s="6"/>
      <c r="D18" s="7"/>
      <c r="E18" s="7"/>
      <c r="F18" s="7"/>
      <c r="G18" s="6"/>
    </row>
    <row r="19" spans="1:7" ht="12.75">
      <c r="A19" s="5" t="s">
        <v>512</v>
      </c>
      <c r="B19" s="6" t="s">
        <v>513</v>
      </c>
      <c r="C19" s="6" t="s">
        <v>514</v>
      </c>
      <c r="D19" s="7">
        <v>10</v>
      </c>
      <c r="E19" s="7"/>
      <c r="F19" s="7">
        <f>D19*E19</f>
        <v>0</v>
      </c>
      <c r="G19" s="6">
        <v>21</v>
      </c>
    </row>
    <row r="20" spans="1:7" ht="12.75">
      <c r="A20" s="5"/>
      <c r="B20" s="9" t="s">
        <v>800</v>
      </c>
      <c r="C20" s="6"/>
      <c r="D20" s="7"/>
      <c r="E20" s="7"/>
      <c r="F20" s="7"/>
      <c r="G20" s="6"/>
    </row>
    <row r="21" spans="1:7" ht="12.75">
      <c r="A21" s="5" t="s">
        <v>515</v>
      </c>
      <c r="B21" s="6" t="s">
        <v>516</v>
      </c>
      <c r="C21" s="6" t="s">
        <v>514</v>
      </c>
      <c r="D21" s="7">
        <v>10</v>
      </c>
      <c r="E21" s="7"/>
      <c r="F21" s="7">
        <f>D21*E21</f>
        <v>0</v>
      </c>
      <c r="G21" s="6">
        <v>21</v>
      </c>
    </row>
    <row r="22" spans="1:7" ht="12.75">
      <c r="A22" s="5"/>
      <c r="B22" s="9" t="s">
        <v>800</v>
      </c>
      <c r="C22" s="6"/>
      <c r="D22" s="7"/>
      <c r="E22" s="7"/>
      <c r="F22" s="7"/>
      <c r="G22" s="6"/>
    </row>
    <row r="23" spans="1:7" ht="12.75">
      <c r="A23" s="5" t="s">
        <v>517</v>
      </c>
      <c r="B23" s="6" t="s">
        <v>518</v>
      </c>
      <c r="C23" s="6" t="s">
        <v>514</v>
      </c>
      <c r="D23" s="7">
        <v>10</v>
      </c>
      <c r="E23" s="7"/>
      <c r="F23" s="7">
        <f>D23*E23</f>
        <v>0</v>
      </c>
      <c r="G23" s="6">
        <v>21</v>
      </c>
    </row>
    <row r="24" spans="1:7" ht="12.75">
      <c r="A24" s="5"/>
      <c r="B24" s="9" t="s">
        <v>800</v>
      </c>
      <c r="C24" s="6"/>
      <c r="D24" s="7"/>
      <c r="E24" s="7"/>
      <c r="F24" s="7"/>
      <c r="G24" s="6"/>
    </row>
    <row r="25" spans="1:7" ht="12.75">
      <c r="A25" s="5" t="s">
        <v>519</v>
      </c>
      <c r="B25" s="6" t="s">
        <v>520</v>
      </c>
      <c r="C25" s="6" t="s">
        <v>1066</v>
      </c>
      <c r="D25" s="7">
        <v>704.6</v>
      </c>
      <c r="E25" s="7"/>
      <c r="F25" s="7">
        <f>D25*E25</f>
        <v>0</v>
      </c>
      <c r="G25" s="6">
        <v>21</v>
      </c>
    </row>
    <row r="26" spans="1:7" ht="12.75">
      <c r="A26" s="5"/>
      <c r="B26" s="9" t="s">
        <v>801</v>
      </c>
      <c r="C26" s="6"/>
      <c r="D26" s="7"/>
      <c r="E26" s="7"/>
      <c r="F26" s="7"/>
      <c r="G26" s="6"/>
    </row>
    <row r="27" spans="1:7" ht="12.75">
      <c r="A27" s="5" t="s">
        <v>521</v>
      </c>
      <c r="B27" s="6" t="s">
        <v>522</v>
      </c>
      <c r="C27" s="6" t="s">
        <v>1066</v>
      </c>
      <c r="D27" s="7">
        <v>512.4</v>
      </c>
      <c r="E27" s="7"/>
      <c r="F27" s="7">
        <f>D27*E27</f>
        <v>0</v>
      </c>
      <c r="G27" s="6">
        <v>21</v>
      </c>
    </row>
    <row r="28" spans="1:7" ht="12.75">
      <c r="A28" s="5"/>
      <c r="B28" s="9" t="s">
        <v>802</v>
      </c>
      <c r="C28" s="6"/>
      <c r="D28" s="7"/>
      <c r="E28" s="7"/>
      <c r="F28" s="7"/>
      <c r="G28" s="6"/>
    </row>
    <row r="29" spans="1:7" ht="12.75">
      <c r="A29" s="5" t="s">
        <v>523</v>
      </c>
      <c r="B29" s="6" t="s">
        <v>524</v>
      </c>
      <c r="C29" s="6" t="s">
        <v>1071</v>
      </c>
      <c r="D29" s="7">
        <v>71</v>
      </c>
      <c r="E29" s="7"/>
      <c r="F29" s="7">
        <f>D29*E29</f>
        <v>0</v>
      </c>
      <c r="G29" s="6">
        <v>21</v>
      </c>
    </row>
    <row r="30" spans="1:7" ht="12.75">
      <c r="A30" s="5"/>
      <c r="B30" s="9" t="s">
        <v>803</v>
      </c>
      <c r="C30" s="6"/>
      <c r="D30" s="7"/>
      <c r="E30" s="7"/>
      <c r="F30" s="7"/>
      <c r="G30" s="6"/>
    </row>
    <row r="31" spans="1:7" ht="12.75">
      <c r="A31" s="5" t="s">
        <v>525</v>
      </c>
      <c r="B31" s="6" t="s">
        <v>526</v>
      </c>
      <c r="C31" s="6" t="s">
        <v>1066</v>
      </c>
      <c r="D31" s="7">
        <v>1371.25</v>
      </c>
      <c r="E31" s="7"/>
      <c r="F31" s="7">
        <f>D31*E31</f>
        <v>0</v>
      </c>
      <c r="G31" s="6">
        <v>21</v>
      </c>
    </row>
    <row r="32" spans="1:7" ht="12.75">
      <c r="A32" s="5"/>
      <c r="B32" s="9" t="s">
        <v>804</v>
      </c>
      <c r="C32" s="6"/>
      <c r="D32" s="7"/>
      <c r="E32" s="7"/>
      <c r="F32" s="7"/>
      <c r="G32" s="6"/>
    </row>
    <row r="33" spans="1:7" ht="12.75">
      <c r="A33" s="5"/>
      <c r="B33" s="9" t="s">
        <v>805</v>
      </c>
      <c r="C33" s="6"/>
      <c r="D33" s="7"/>
      <c r="E33" s="7"/>
      <c r="F33" s="7"/>
      <c r="G33" s="6"/>
    </row>
    <row r="34" spans="1:7" ht="12.75">
      <c r="A34" s="5"/>
      <c r="B34" s="9" t="s">
        <v>806</v>
      </c>
      <c r="C34" s="6"/>
      <c r="D34" s="7"/>
      <c r="E34" s="7"/>
      <c r="F34" s="7"/>
      <c r="G34" s="6"/>
    </row>
    <row r="35" spans="1:7" ht="12.75">
      <c r="A35" s="5"/>
      <c r="B35" s="9" t="s">
        <v>807</v>
      </c>
      <c r="C35" s="6"/>
      <c r="D35" s="7"/>
      <c r="E35" s="7"/>
      <c r="F35" s="7"/>
      <c r="G35" s="6"/>
    </row>
    <row r="36" spans="1:7" ht="12.75">
      <c r="A36" s="5" t="s">
        <v>527</v>
      </c>
      <c r="B36" s="6" t="s">
        <v>528</v>
      </c>
      <c r="C36" s="6" t="s">
        <v>1071</v>
      </c>
      <c r="D36" s="7">
        <v>4</v>
      </c>
      <c r="E36" s="7"/>
      <c r="F36" s="7">
        <f>D36*E36</f>
        <v>0</v>
      </c>
      <c r="G36" s="6">
        <v>21</v>
      </c>
    </row>
    <row r="37" spans="1:7" ht="12.75">
      <c r="A37" s="5" t="s">
        <v>529</v>
      </c>
      <c r="B37" s="6" t="s">
        <v>530</v>
      </c>
      <c r="C37" s="6" t="s">
        <v>1071</v>
      </c>
      <c r="D37" s="7">
        <v>14</v>
      </c>
      <c r="E37" s="7"/>
      <c r="F37" s="7">
        <f>D37*E37</f>
        <v>0</v>
      </c>
      <c r="G37" s="6">
        <v>21</v>
      </c>
    </row>
    <row r="38" spans="1:7" ht="12.75">
      <c r="A38" s="5"/>
      <c r="B38" s="9" t="s">
        <v>808</v>
      </c>
      <c r="C38" s="6"/>
      <c r="D38" s="7"/>
      <c r="E38" s="7"/>
      <c r="F38" s="7"/>
      <c r="G38" s="6"/>
    </row>
    <row r="39" spans="1:7" ht="12.75">
      <c r="A39" s="5" t="s">
        <v>531</v>
      </c>
      <c r="B39" s="6" t="s">
        <v>532</v>
      </c>
      <c r="C39" s="6" t="s">
        <v>128</v>
      </c>
      <c r="D39" s="7">
        <v>9.31</v>
      </c>
      <c r="E39" s="7"/>
      <c r="F39" s="7">
        <f>D39*E39</f>
        <v>0</v>
      </c>
      <c r="G39" s="6">
        <v>21</v>
      </c>
    </row>
    <row r="40" spans="1:7" ht="12.75">
      <c r="A40" s="5"/>
      <c r="B40" s="9" t="s">
        <v>809</v>
      </c>
      <c r="C40" s="6"/>
      <c r="D40" s="7"/>
      <c r="E40" s="7"/>
      <c r="F40" s="7"/>
      <c r="G40" s="6"/>
    </row>
    <row r="41" spans="1:7" ht="12.75">
      <c r="A41" s="5"/>
      <c r="B41" s="9" t="s">
        <v>810</v>
      </c>
      <c r="C41" s="6"/>
      <c r="D41" s="7"/>
      <c r="E41" s="7"/>
      <c r="F41" s="7"/>
      <c r="G41" s="6"/>
    </row>
    <row r="42" spans="1:7" ht="12.75">
      <c r="A42" s="5" t="s">
        <v>533</v>
      </c>
      <c r="B42" s="6" t="s">
        <v>534</v>
      </c>
      <c r="C42" s="6" t="s">
        <v>1071</v>
      </c>
      <c r="D42" s="7">
        <v>4</v>
      </c>
      <c r="E42" s="7"/>
      <c r="F42" s="7">
        <f>D42*E42</f>
        <v>0</v>
      </c>
      <c r="G42" s="6">
        <v>21</v>
      </c>
    </row>
    <row r="43" spans="1:7" ht="12.75">
      <c r="A43" s="5" t="s">
        <v>535</v>
      </c>
      <c r="B43" s="6" t="s">
        <v>536</v>
      </c>
      <c r="C43" s="6" t="s">
        <v>1071</v>
      </c>
      <c r="D43" s="7">
        <v>16</v>
      </c>
      <c r="E43" s="7"/>
      <c r="F43" s="7">
        <f>D43*E43</f>
        <v>0</v>
      </c>
      <c r="G43" s="6">
        <v>21</v>
      </c>
    </row>
    <row r="44" spans="1:7" ht="12.75">
      <c r="A44" s="5" t="s">
        <v>537</v>
      </c>
      <c r="B44" s="6" t="s">
        <v>538</v>
      </c>
      <c r="C44" s="6" t="s">
        <v>1071</v>
      </c>
      <c r="D44" s="7">
        <v>12</v>
      </c>
      <c r="E44" s="7"/>
      <c r="F44" s="7">
        <f>D44*E44</f>
        <v>0</v>
      </c>
      <c r="G44" s="6">
        <v>21</v>
      </c>
    </row>
    <row r="45" spans="1:7" ht="12.75">
      <c r="A45" s="5"/>
      <c r="B45" s="9" t="s">
        <v>811</v>
      </c>
      <c r="C45" s="6"/>
      <c r="D45" s="7"/>
      <c r="E45" s="7"/>
      <c r="F45" s="7"/>
      <c r="G45" s="6"/>
    </row>
    <row r="46" spans="1:7" ht="12.75">
      <c r="A46" s="5" t="s">
        <v>539</v>
      </c>
      <c r="B46" s="6" t="s">
        <v>540</v>
      </c>
      <c r="C46" s="6" t="s">
        <v>1066</v>
      </c>
      <c r="D46" s="7">
        <v>403.2</v>
      </c>
      <c r="E46" s="7"/>
      <c r="F46" s="7">
        <f>D46*E46</f>
        <v>0</v>
      </c>
      <c r="G46" s="6">
        <v>21</v>
      </c>
    </row>
    <row r="47" spans="1:7" ht="13.5" thickBot="1">
      <c r="A47" s="5"/>
      <c r="B47" s="9" t="s">
        <v>812</v>
      </c>
      <c r="C47" s="6"/>
      <c r="D47" s="7"/>
      <c r="E47" s="7"/>
      <c r="F47" s="7"/>
      <c r="G47" s="6"/>
    </row>
    <row r="48" spans="1:7" ht="14.25" thickBot="1" thickTop="1">
      <c r="A48" s="2" t="s">
        <v>1056</v>
      </c>
      <c r="B48" s="3" t="s">
        <v>1057</v>
      </c>
      <c r="C48" s="3" t="s">
        <v>1058</v>
      </c>
      <c r="D48" s="3" t="s">
        <v>652</v>
      </c>
      <c r="E48" s="3" t="s">
        <v>1060</v>
      </c>
      <c r="F48" s="3" t="s">
        <v>1061</v>
      </c>
      <c r="G48" s="3" t="s">
        <v>1062</v>
      </c>
    </row>
    <row r="49" spans="1:7" ht="13.5" thickTop="1">
      <c r="A49" s="5" t="s">
        <v>541</v>
      </c>
      <c r="B49" s="6" t="s">
        <v>542</v>
      </c>
      <c r="C49" s="6" t="s">
        <v>1066</v>
      </c>
      <c r="D49" s="7">
        <v>289</v>
      </c>
      <c r="E49" s="7"/>
      <c r="F49" s="7">
        <f>D49*E49</f>
        <v>0</v>
      </c>
      <c r="G49" s="6">
        <v>21</v>
      </c>
    </row>
    <row r="50" spans="1:7" ht="12.75">
      <c r="A50" s="5"/>
      <c r="B50" s="9" t="s">
        <v>813</v>
      </c>
      <c r="C50" s="6"/>
      <c r="D50" s="7"/>
      <c r="E50" s="7"/>
      <c r="F50" s="7"/>
      <c r="G50" s="6"/>
    </row>
    <row r="51" spans="1:7" ht="12.75">
      <c r="A51" s="5" t="s">
        <v>543</v>
      </c>
      <c r="B51" s="6" t="s">
        <v>544</v>
      </c>
      <c r="C51" s="6" t="s">
        <v>1071</v>
      </c>
      <c r="D51" s="7">
        <v>4</v>
      </c>
      <c r="E51" s="7"/>
      <c r="F51" s="7">
        <f>D51*E51</f>
        <v>0</v>
      </c>
      <c r="G51" s="6">
        <v>21</v>
      </c>
    </row>
    <row r="52" spans="1:7" ht="12.75">
      <c r="A52" s="5" t="s">
        <v>545</v>
      </c>
      <c r="B52" s="6" t="s">
        <v>546</v>
      </c>
      <c r="C52" s="6" t="s">
        <v>1071</v>
      </c>
      <c r="D52" s="7">
        <v>4</v>
      </c>
      <c r="E52" s="7"/>
      <c r="F52" s="7">
        <f>D52*E52</f>
        <v>0</v>
      </c>
      <c r="G52" s="6">
        <v>21</v>
      </c>
    </row>
    <row r="53" spans="1:7" ht="12.75">
      <c r="A53" s="5" t="s">
        <v>547</v>
      </c>
      <c r="B53" s="6" t="s">
        <v>548</v>
      </c>
      <c r="C53" s="6" t="s">
        <v>1071</v>
      </c>
      <c r="D53" s="7">
        <v>8</v>
      </c>
      <c r="E53" s="7"/>
      <c r="F53" s="7">
        <f>D53*E53</f>
        <v>0</v>
      </c>
      <c r="G53" s="6">
        <v>21</v>
      </c>
    </row>
    <row r="54" spans="1:7" ht="12.75">
      <c r="A54" s="5"/>
      <c r="B54" s="9" t="s">
        <v>814</v>
      </c>
      <c r="C54" s="6"/>
      <c r="D54" s="7"/>
      <c r="E54" s="7"/>
      <c r="F54" s="7"/>
      <c r="G54" s="6"/>
    </row>
    <row r="55" spans="1:7" ht="12.75">
      <c r="A55" s="5" t="s">
        <v>549</v>
      </c>
      <c r="B55" s="6" t="s">
        <v>550</v>
      </c>
      <c r="C55" s="6" t="s">
        <v>1071</v>
      </c>
      <c r="D55" s="7">
        <v>2</v>
      </c>
      <c r="E55" s="7"/>
      <c r="F55" s="7">
        <f>D55*E55</f>
        <v>0</v>
      </c>
      <c r="G55" s="6">
        <v>21</v>
      </c>
    </row>
    <row r="56" spans="1:7" ht="12.75">
      <c r="A56" s="5" t="s">
        <v>551</v>
      </c>
      <c r="B56" s="6" t="s">
        <v>552</v>
      </c>
      <c r="C56" s="6" t="s">
        <v>1071</v>
      </c>
      <c r="D56" s="7">
        <v>2</v>
      </c>
      <c r="E56" s="7"/>
      <c r="F56" s="7">
        <f>D56*E56</f>
        <v>0</v>
      </c>
      <c r="G56" s="6">
        <v>21</v>
      </c>
    </row>
    <row r="57" spans="1:7" ht="12.75">
      <c r="A57" s="5" t="s">
        <v>553</v>
      </c>
      <c r="B57" s="6" t="s">
        <v>554</v>
      </c>
      <c r="C57" s="6" t="s">
        <v>1066</v>
      </c>
      <c r="D57" s="7">
        <v>6</v>
      </c>
      <c r="E57" s="7"/>
      <c r="F57" s="7">
        <f>D57*E57</f>
        <v>0</v>
      </c>
      <c r="G57" s="6">
        <v>21</v>
      </c>
    </row>
    <row r="58" spans="1:7" ht="12.75">
      <c r="A58" s="5"/>
      <c r="B58" s="9" t="s">
        <v>799</v>
      </c>
      <c r="C58" s="6"/>
      <c r="D58" s="7"/>
      <c r="E58" s="7"/>
      <c r="F58" s="7"/>
      <c r="G58" s="6"/>
    </row>
    <row r="59" spans="1:7" ht="12.75">
      <c r="A59" s="5" t="s">
        <v>555</v>
      </c>
      <c r="B59" s="6" t="s">
        <v>556</v>
      </c>
      <c r="C59" s="6" t="s">
        <v>1071</v>
      </c>
      <c r="D59" s="7">
        <v>10</v>
      </c>
      <c r="E59" s="7"/>
      <c r="F59" s="7">
        <f>D59*E59</f>
        <v>0</v>
      </c>
      <c r="G59" s="6">
        <v>21</v>
      </c>
    </row>
    <row r="60" spans="1:7" ht="12.75">
      <c r="A60" s="5"/>
      <c r="B60" s="9" t="s">
        <v>815</v>
      </c>
      <c r="C60" s="6"/>
      <c r="D60" s="7"/>
      <c r="E60" s="7"/>
      <c r="F60" s="7"/>
      <c r="G60" s="6"/>
    </row>
    <row r="61" spans="1:7" ht="12.75">
      <c r="A61" s="5" t="s">
        <v>557</v>
      </c>
      <c r="B61" s="6" t="s">
        <v>558</v>
      </c>
      <c r="C61" s="6" t="s">
        <v>1071</v>
      </c>
      <c r="D61" s="7">
        <v>8</v>
      </c>
      <c r="E61" s="7"/>
      <c r="F61" s="7">
        <f>D61*E61</f>
        <v>0</v>
      </c>
      <c r="G61" s="6">
        <v>21</v>
      </c>
    </row>
    <row r="62" spans="1:7" ht="12.75">
      <c r="A62" s="5"/>
      <c r="B62" s="9" t="s">
        <v>814</v>
      </c>
      <c r="C62" s="6"/>
      <c r="D62" s="7"/>
      <c r="E62" s="7"/>
      <c r="F62" s="7"/>
      <c r="G62" s="6"/>
    </row>
    <row r="63" spans="1:7" ht="12.75">
      <c r="A63" s="5" t="s">
        <v>559</v>
      </c>
      <c r="B63" s="6" t="s">
        <v>560</v>
      </c>
      <c r="C63" s="6" t="s">
        <v>1071</v>
      </c>
      <c r="D63" s="7">
        <v>5</v>
      </c>
      <c r="E63" s="7"/>
      <c r="F63" s="7">
        <f>D63*E63</f>
        <v>0</v>
      </c>
      <c r="G63" s="6">
        <v>21</v>
      </c>
    </row>
    <row r="64" spans="1:7" ht="12.75">
      <c r="A64" s="5" t="s">
        <v>561</v>
      </c>
      <c r="B64" s="6" t="s">
        <v>562</v>
      </c>
      <c r="C64" s="6" t="s">
        <v>1071</v>
      </c>
      <c r="D64" s="7">
        <v>3</v>
      </c>
      <c r="E64" s="7"/>
      <c r="F64" s="7">
        <f>D64*E64</f>
        <v>0</v>
      </c>
      <c r="G64" s="6">
        <v>21</v>
      </c>
    </row>
    <row r="65" spans="1:7" ht="12.75">
      <c r="A65" s="5" t="s">
        <v>563</v>
      </c>
      <c r="B65" s="6" t="s">
        <v>564</v>
      </c>
      <c r="C65" s="6" t="s">
        <v>1071</v>
      </c>
      <c r="D65" s="7">
        <v>1</v>
      </c>
      <c r="E65" s="7"/>
      <c r="F65" s="7">
        <f>D65*E65</f>
        <v>0</v>
      </c>
      <c r="G65" s="6">
        <v>21</v>
      </c>
    </row>
    <row r="66" spans="1:7" ht="12.75">
      <c r="A66" s="5">
        <v>220182498</v>
      </c>
      <c r="B66" s="6" t="s">
        <v>565</v>
      </c>
      <c r="C66" s="6" t="s">
        <v>1071</v>
      </c>
      <c r="D66" s="7">
        <v>215</v>
      </c>
      <c r="E66" s="7"/>
      <c r="F66" s="7">
        <f>D66*E66</f>
        <v>0</v>
      </c>
      <c r="G66" s="6">
        <v>21</v>
      </c>
    </row>
    <row r="67" spans="1:7" ht="12.75">
      <c r="A67" s="5">
        <v>220182500</v>
      </c>
      <c r="B67" s="6" t="s">
        <v>566</v>
      </c>
      <c r="C67" s="6" t="s">
        <v>1071</v>
      </c>
      <c r="D67" s="7">
        <v>62</v>
      </c>
      <c r="E67" s="7"/>
      <c r="F67" s="7">
        <f>D67*E67</f>
        <v>0</v>
      </c>
      <c r="G67" s="6">
        <v>21</v>
      </c>
    </row>
    <row r="68" spans="1:7" ht="12.75">
      <c r="A68" s="5"/>
      <c r="B68" s="9" t="s">
        <v>816</v>
      </c>
      <c r="C68" s="6"/>
      <c r="D68" s="7"/>
      <c r="E68" s="7"/>
      <c r="F68" s="7"/>
      <c r="G68" s="6"/>
    </row>
    <row r="69" spans="1:7" ht="12.75">
      <c r="A69" s="5">
        <v>220182501</v>
      </c>
      <c r="B69" s="6" t="s">
        <v>567</v>
      </c>
      <c r="C69" s="6" t="s">
        <v>1071</v>
      </c>
      <c r="D69" s="7">
        <v>16</v>
      </c>
      <c r="E69" s="7"/>
      <c r="F69" s="7">
        <f>D69*E69</f>
        <v>0</v>
      </c>
      <c r="G69" s="6">
        <v>21</v>
      </c>
    </row>
    <row r="70" spans="1:7" ht="12.75">
      <c r="A70" s="5"/>
      <c r="B70" s="9" t="s">
        <v>817</v>
      </c>
      <c r="C70" s="6"/>
      <c r="D70" s="7"/>
      <c r="E70" s="7"/>
      <c r="F70" s="7"/>
      <c r="G70" s="6"/>
    </row>
    <row r="71" spans="1:7" ht="12.75">
      <c r="A71" s="5" t="s">
        <v>568</v>
      </c>
      <c r="B71" s="6" t="s">
        <v>569</v>
      </c>
      <c r="C71" s="6" t="s">
        <v>1081</v>
      </c>
      <c r="D71" s="7">
        <v>1</v>
      </c>
      <c r="E71" s="7"/>
      <c r="F71" s="7">
        <f>D71*E71</f>
        <v>0</v>
      </c>
      <c r="G71" s="6">
        <v>21</v>
      </c>
    </row>
    <row r="72" spans="1:7" ht="12.75">
      <c r="A72" s="5" t="s">
        <v>570</v>
      </c>
      <c r="B72" s="6" t="s">
        <v>571</v>
      </c>
      <c r="C72" s="6" t="s">
        <v>1071</v>
      </c>
      <c r="D72" s="7">
        <v>3</v>
      </c>
      <c r="E72" s="7"/>
      <c r="F72" s="7">
        <f>D72*E72</f>
        <v>0</v>
      </c>
      <c r="G72" s="6">
        <v>21</v>
      </c>
    </row>
    <row r="73" spans="1:7" ht="13.5" thickBot="1">
      <c r="A73" s="5" t="s">
        <v>572</v>
      </c>
      <c r="B73" s="6" t="s">
        <v>573</v>
      </c>
      <c r="C73" s="6" t="s">
        <v>34</v>
      </c>
      <c r="D73" s="7">
        <v>6</v>
      </c>
      <c r="E73" s="7">
        <f>SUM(F4:F72)/100</f>
        <v>0</v>
      </c>
      <c r="F73" s="7">
        <f>D73*E73</f>
        <v>0</v>
      </c>
      <c r="G73" s="6">
        <v>21</v>
      </c>
    </row>
    <row r="74" spans="1:7" ht="14.25" thickBot="1" thickTop="1">
      <c r="A74" s="2"/>
      <c r="B74" s="3" t="s">
        <v>574</v>
      </c>
      <c r="C74" s="3"/>
      <c r="D74" s="4"/>
      <c r="E74" s="4"/>
      <c r="F74" s="4">
        <f>SUM(F75:F154)</f>
        <v>0</v>
      </c>
      <c r="G74" s="3"/>
    </row>
    <row r="75" spans="1:7" ht="13.5" thickTop="1">
      <c r="A75" s="8">
        <v>15615235</v>
      </c>
      <c r="B75" s="6" t="s">
        <v>36</v>
      </c>
      <c r="C75" s="6" t="s">
        <v>37</v>
      </c>
      <c r="D75" s="7">
        <v>2.48</v>
      </c>
      <c r="E75" s="7"/>
      <c r="F75" s="7">
        <f>D75*E75</f>
        <v>0</v>
      </c>
      <c r="G75" s="6">
        <v>21</v>
      </c>
    </row>
    <row r="76" spans="1:7" ht="12.75">
      <c r="A76" s="8"/>
      <c r="B76" s="9" t="s">
        <v>818</v>
      </c>
      <c r="C76" s="6"/>
      <c r="D76" s="7"/>
      <c r="E76" s="7"/>
      <c r="F76" s="7"/>
      <c r="G76" s="6"/>
    </row>
    <row r="77" spans="1:7" ht="12.75">
      <c r="A77" s="8">
        <v>34140850</v>
      </c>
      <c r="B77" s="6" t="s">
        <v>575</v>
      </c>
      <c r="C77" s="6" t="s">
        <v>1066</v>
      </c>
      <c r="D77" s="7">
        <v>10</v>
      </c>
      <c r="E77" s="7"/>
      <c r="F77" s="7">
        <f>D77*E77</f>
        <v>0</v>
      </c>
      <c r="G77" s="6">
        <v>21</v>
      </c>
    </row>
    <row r="78" spans="1:7" ht="12.75">
      <c r="A78" s="8"/>
      <c r="B78" s="9" t="s">
        <v>819</v>
      </c>
      <c r="C78" s="6"/>
      <c r="D78" s="7"/>
      <c r="E78" s="7"/>
      <c r="F78" s="7"/>
      <c r="G78" s="6"/>
    </row>
    <row r="79" spans="1:7" ht="12.75">
      <c r="A79" s="8">
        <v>34111042</v>
      </c>
      <c r="B79" s="6" t="s">
        <v>183</v>
      </c>
      <c r="C79" s="6" t="s">
        <v>1066</v>
      </c>
      <c r="D79" s="7">
        <v>89.25</v>
      </c>
      <c r="E79" s="7"/>
      <c r="F79" s="7">
        <f>D79*E79</f>
        <v>0</v>
      </c>
      <c r="G79" s="6">
        <v>21</v>
      </c>
    </row>
    <row r="80" spans="1:7" ht="12.75">
      <c r="A80" s="8"/>
      <c r="B80" s="9" t="s">
        <v>180</v>
      </c>
      <c r="C80" s="6"/>
      <c r="D80" s="7"/>
      <c r="E80" s="7"/>
      <c r="F80" s="7"/>
      <c r="G80" s="6"/>
    </row>
    <row r="81" spans="1:7" ht="12.75">
      <c r="A81" s="8">
        <v>34141023</v>
      </c>
      <c r="B81" s="6" t="s">
        <v>576</v>
      </c>
      <c r="C81" s="6" t="s">
        <v>1066</v>
      </c>
      <c r="D81" s="7">
        <v>1751.4</v>
      </c>
      <c r="E81" s="7"/>
      <c r="F81" s="7">
        <f>D81*E81</f>
        <v>0</v>
      </c>
      <c r="G81" s="6">
        <v>21</v>
      </c>
    </row>
    <row r="82" spans="1:7" ht="12.75">
      <c r="A82" s="8"/>
      <c r="B82" s="9" t="s">
        <v>832</v>
      </c>
      <c r="C82" s="6"/>
      <c r="D82" s="7"/>
      <c r="E82" s="7"/>
      <c r="F82" s="7"/>
      <c r="G82" s="6"/>
    </row>
    <row r="83" spans="1:7" ht="12.75">
      <c r="A83" s="8"/>
      <c r="B83" s="9" t="s">
        <v>805</v>
      </c>
      <c r="C83" s="6"/>
      <c r="D83" s="7"/>
      <c r="E83" s="7"/>
      <c r="F83" s="7"/>
      <c r="G83" s="6"/>
    </row>
    <row r="84" spans="1:7" ht="12.75">
      <c r="A84" s="8">
        <v>35441996</v>
      </c>
      <c r="B84" s="6" t="s">
        <v>51</v>
      </c>
      <c r="C84" s="6" t="s">
        <v>1071</v>
      </c>
      <c r="D84" s="7">
        <v>4</v>
      </c>
      <c r="E84" s="7"/>
      <c r="F84" s="7">
        <f>D84*E84</f>
        <v>0</v>
      </c>
      <c r="G84" s="6">
        <v>21</v>
      </c>
    </row>
    <row r="85" spans="1:7" ht="12.75">
      <c r="A85" s="8"/>
      <c r="B85" s="9" t="s">
        <v>833</v>
      </c>
      <c r="C85" s="6"/>
      <c r="D85" s="7"/>
      <c r="E85" s="7"/>
      <c r="F85" s="7"/>
      <c r="G85" s="6"/>
    </row>
    <row r="86" spans="1:7" ht="12.75">
      <c r="A86" s="8">
        <v>59213430</v>
      </c>
      <c r="B86" s="6" t="s">
        <v>577</v>
      </c>
      <c r="C86" s="6" t="s">
        <v>1071</v>
      </c>
      <c r="D86" s="7">
        <v>213</v>
      </c>
      <c r="E86" s="7"/>
      <c r="F86" s="7">
        <f>D86*E86</f>
        <v>0</v>
      </c>
      <c r="G86" s="6">
        <v>21</v>
      </c>
    </row>
    <row r="87" spans="1:7" ht="12.75">
      <c r="A87" s="8"/>
      <c r="B87" s="9" t="s">
        <v>834</v>
      </c>
      <c r="C87" s="6"/>
      <c r="D87" s="7"/>
      <c r="E87" s="7"/>
      <c r="F87" s="7"/>
      <c r="G87" s="6"/>
    </row>
    <row r="88" spans="1:7" ht="12.75">
      <c r="A88" s="8">
        <v>73534535</v>
      </c>
      <c r="B88" s="6" t="s">
        <v>578</v>
      </c>
      <c r="C88" s="6" t="s">
        <v>1071</v>
      </c>
      <c r="D88" s="7">
        <v>14</v>
      </c>
      <c r="E88" s="7"/>
      <c r="F88" s="7">
        <f>D88*E88</f>
        <v>0</v>
      </c>
      <c r="G88" s="6">
        <v>21</v>
      </c>
    </row>
    <row r="89" spans="1:7" ht="12.75">
      <c r="A89" s="8"/>
      <c r="B89" s="9" t="s">
        <v>835</v>
      </c>
      <c r="C89" s="6"/>
      <c r="D89" s="7"/>
      <c r="E89" s="7"/>
      <c r="F89" s="7"/>
      <c r="G89" s="6"/>
    </row>
    <row r="90" spans="1:7" ht="12.75">
      <c r="A90" s="5" t="s">
        <v>579</v>
      </c>
      <c r="B90" s="6" t="s">
        <v>580</v>
      </c>
      <c r="C90" s="6" t="s">
        <v>1066</v>
      </c>
      <c r="D90" s="7">
        <v>289</v>
      </c>
      <c r="E90" s="7"/>
      <c r="F90" s="7">
        <f>D90*E90</f>
        <v>0</v>
      </c>
      <c r="G90" s="6">
        <v>21</v>
      </c>
    </row>
    <row r="91" spans="1:7" ht="12.75">
      <c r="A91" s="5"/>
      <c r="B91" s="9" t="s">
        <v>813</v>
      </c>
      <c r="C91" s="6"/>
      <c r="D91" s="7"/>
      <c r="E91" s="7"/>
      <c r="F91" s="7"/>
      <c r="G91" s="6"/>
    </row>
    <row r="92" spans="1:7" ht="12.75">
      <c r="A92" s="5" t="s">
        <v>581</v>
      </c>
      <c r="B92" s="6" t="s">
        <v>188</v>
      </c>
      <c r="C92" s="6" t="s">
        <v>1066</v>
      </c>
      <c r="D92" s="7">
        <v>403.2</v>
      </c>
      <c r="E92" s="7"/>
      <c r="F92" s="7">
        <f>D92*E92</f>
        <v>0</v>
      </c>
      <c r="G92" s="6">
        <v>21</v>
      </c>
    </row>
    <row r="93" spans="1:7" ht="12.75">
      <c r="A93" s="5"/>
      <c r="B93" s="9" t="s">
        <v>812</v>
      </c>
      <c r="C93" s="6"/>
      <c r="D93" s="7"/>
      <c r="E93" s="7"/>
      <c r="F93" s="7"/>
      <c r="G93" s="6"/>
    </row>
    <row r="94" spans="1:7" ht="13.5" thickBot="1">
      <c r="A94" s="5"/>
      <c r="B94" s="9"/>
      <c r="C94" s="6"/>
      <c r="D94" s="7"/>
      <c r="E94" s="7"/>
      <c r="F94" s="7"/>
      <c r="G94" s="6"/>
    </row>
    <row r="95" spans="1:7" ht="14.25" thickBot="1" thickTop="1">
      <c r="A95" s="2" t="s">
        <v>1056</v>
      </c>
      <c r="B95" s="3" t="s">
        <v>1057</v>
      </c>
      <c r="C95" s="3" t="s">
        <v>1058</v>
      </c>
      <c r="D95" s="3" t="s">
        <v>652</v>
      </c>
      <c r="E95" s="3" t="s">
        <v>1060</v>
      </c>
      <c r="F95" s="3" t="s">
        <v>1061</v>
      </c>
      <c r="G95" s="3" t="s">
        <v>1062</v>
      </c>
    </row>
    <row r="96" spans="1:7" ht="13.5" thickTop="1">
      <c r="A96" s="5" t="s">
        <v>582</v>
      </c>
      <c r="B96" s="6" t="s">
        <v>583</v>
      </c>
      <c r="C96" s="6" t="s">
        <v>1066</v>
      </c>
      <c r="D96" s="7">
        <v>6</v>
      </c>
      <c r="E96" s="7"/>
      <c r="F96" s="7">
        <f>D96*E96</f>
        <v>0</v>
      </c>
      <c r="G96" s="6">
        <v>21</v>
      </c>
    </row>
    <row r="97" spans="1:7" ht="12.75">
      <c r="A97" s="5"/>
      <c r="B97" s="9" t="s">
        <v>799</v>
      </c>
      <c r="C97" s="6"/>
      <c r="D97" s="7"/>
      <c r="E97" s="7"/>
      <c r="F97" s="7"/>
      <c r="G97" s="6"/>
    </row>
    <row r="98" spans="1:7" ht="12.75">
      <c r="A98" s="5" t="s">
        <v>584</v>
      </c>
      <c r="B98" s="6" t="s">
        <v>585</v>
      </c>
      <c r="C98" s="6" t="s">
        <v>1071</v>
      </c>
      <c r="D98" s="7">
        <v>6</v>
      </c>
      <c r="E98" s="7"/>
      <c r="F98" s="7">
        <f>D98*E98</f>
        <v>0</v>
      </c>
      <c r="G98" s="6">
        <v>21</v>
      </c>
    </row>
    <row r="99" spans="1:7" ht="12.75">
      <c r="A99" s="5"/>
      <c r="B99" s="9" t="s">
        <v>799</v>
      </c>
      <c r="C99" s="6"/>
      <c r="D99" s="7"/>
      <c r="E99" s="7"/>
      <c r="F99" s="7"/>
      <c r="G99" s="6"/>
    </row>
    <row r="100" spans="1:7" ht="12.75">
      <c r="A100" s="5" t="s">
        <v>586</v>
      </c>
      <c r="B100" s="6" t="s">
        <v>587</v>
      </c>
      <c r="C100" s="6" t="s">
        <v>1071</v>
      </c>
      <c r="D100" s="7">
        <v>6</v>
      </c>
      <c r="E100" s="7"/>
      <c r="F100" s="7">
        <f>D100*E100</f>
        <v>0</v>
      </c>
      <c r="G100" s="6">
        <v>21</v>
      </c>
    </row>
    <row r="101" spans="1:7" ht="12.75">
      <c r="A101" s="5"/>
      <c r="B101" s="9" t="s">
        <v>836</v>
      </c>
      <c r="C101" s="6"/>
      <c r="D101" s="7"/>
      <c r="E101" s="7"/>
      <c r="F101" s="7"/>
      <c r="G101" s="6"/>
    </row>
    <row r="102" spans="1:7" ht="12.75">
      <c r="A102" s="5" t="s">
        <v>684</v>
      </c>
      <c r="B102" s="6" t="s">
        <v>184</v>
      </c>
      <c r="C102" s="6" t="s">
        <v>1071</v>
      </c>
      <c r="D102" s="7">
        <v>1</v>
      </c>
      <c r="E102" s="7"/>
      <c r="F102" s="7">
        <f>D102*E102</f>
        <v>0</v>
      </c>
      <c r="G102" s="6">
        <v>21</v>
      </c>
    </row>
    <row r="103" spans="1:7" ht="12.75">
      <c r="A103" s="5" t="s">
        <v>588</v>
      </c>
      <c r="B103" s="6" t="s">
        <v>589</v>
      </c>
      <c r="C103" s="6" t="s">
        <v>1071</v>
      </c>
      <c r="D103" s="7">
        <v>10</v>
      </c>
      <c r="E103" s="7"/>
      <c r="F103" s="7">
        <f>D103*E103</f>
        <v>0</v>
      </c>
      <c r="G103" s="6">
        <v>21</v>
      </c>
    </row>
    <row r="104" spans="1:7" ht="12.75">
      <c r="A104" s="5"/>
      <c r="B104" s="9" t="s">
        <v>837</v>
      </c>
      <c r="C104" s="6"/>
      <c r="D104" s="7"/>
      <c r="E104" s="7"/>
      <c r="F104" s="7"/>
      <c r="G104" s="6"/>
    </row>
    <row r="105" spans="1:7" ht="12.75">
      <c r="A105" s="5">
        <v>34573090</v>
      </c>
      <c r="B105" s="6" t="s">
        <v>590</v>
      </c>
      <c r="C105" s="6" t="s">
        <v>1071</v>
      </c>
      <c r="D105" s="7">
        <v>4</v>
      </c>
      <c r="E105" s="7"/>
      <c r="F105" s="7">
        <f>D105*E105</f>
        <v>0</v>
      </c>
      <c r="G105" s="6">
        <v>21</v>
      </c>
    </row>
    <row r="106" spans="1:7" ht="12.75">
      <c r="A106" s="5">
        <v>34573093</v>
      </c>
      <c r="B106" s="6" t="s">
        <v>591</v>
      </c>
      <c r="C106" s="6" t="s">
        <v>1071</v>
      </c>
      <c r="D106" s="7">
        <v>215</v>
      </c>
      <c r="E106" s="7"/>
      <c r="F106" s="7">
        <f>D106*E106</f>
        <v>0</v>
      </c>
      <c r="G106" s="6">
        <v>21</v>
      </c>
    </row>
    <row r="107" spans="1:7" ht="12.75">
      <c r="A107" s="5"/>
      <c r="B107" s="9" t="s">
        <v>838</v>
      </c>
      <c r="C107" s="6"/>
      <c r="D107" s="7"/>
      <c r="E107" s="7"/>
      <c r="F107" s="7"/>
      <c r="G107" s="6"/>
    </row>
    <row r="108" spans="1:7" ht="12.75">
      <c r="A108" s="5">
        <v>34573094</v>
      </c>
      <c r="B108" s="6" t="s">
        <v>592</v>
      </c>
      <c r="C108" s="6" t="s">
        <v>1071</v>
      </c>
      <c r="D108" s="7">
        <v>43</v>
      </c>
      <c r="E108" s="7"/>
      <c r="F108" s="7">
        <f>D108*E108</f>
        <v>0</v>
      </c>
      <c r="G108" s="6">
        <v>21</v>
      </c>
    </row>
    <row r="109" spans="1:7" ht="12.75">
      <c r="A109" s="5"/>
      <c r="B109" s="9" t="s">
        <v>839</v>
      </c>
      <c r="C109" s="6"/>
      <c r="D109" s="7"/>
      <c r="E109" s="7"/>
      <c r="F109" s="7"/>
      <c r="G109" s="6"/>
    </row>
    <row r="110" spans="1:7" ht="12.75">
      <c r="A110" s="5">
        <v>34573095</v>
      </c>
      <c r="B110" s="6" t="s">
        <v>593</v>
      </c>
      <c r="C110" s="6" t="s">
        <v>1071</v>
      </c>
      <c r="D110" s="7">
        <v>20</v>
      </c>
      <c r="E110" s="7"/>
      <c r="F110" s="7">
        <f>D110*E110</f>
        <v>0</v>
      </c>
      <c r="G110" s="6">
        <v>21</v>
      </c>
    </row>
    <row r="111" spans="1:7" ht="12.75">
      <c r="A111" s="5"/>
      <c r="B111" s="9" t="s">
        <v>840</v>
      </c>
      <c r="C111" s="6"/>
      <c r="D111" s="7"/>
      <c r="E111" s="7"/>
      <c r="F111" s="7"/>
      <c r="G111" s="6"/>
    </row>
    <row r="112" spans="1:7" ht="12.75">
      <c r="A112" s="5">
        <v>34573096</v>
      </c>
      <c r="B112" s="6" t="s">
        <v>594</v>
      </c>
      <c r="C112" s="6" t="s">
        <v>1071</v>
      </c>
      <c r="D112" s="7">
        <v>63</v>
      </c>
      <c r="E112" s="7"/>
      <c r="F112" s="7">
        <f>D112*E112</f>
        <v>0</v>
      </c>
      <c r="G112" s="6">
        <v>21</v>
      </c>
    </row>
    <row r="113" spans="1:7" ht="12.75">
      <c r="A113" s="5"/>
      <c r="B113" s="9" t="s">
        <v>841</v>
      </c>
      <c r="C113" s="6"/>
      <c r="D113" s="7"/>
      <c r="E113" s="7"/>
      <c r="F113" s="7"/>
      <c r="G113" s="6"/>
    </row>
    <row r="114" spans="1:7" ht="12.75">
      <c r="A114" s="5">
        <v>34573098</v>
      </c>
      <c r="B114" s="6" t="s">
        <v>595</v>
      </c>
      <c r="C114" s="6" t="s">
        <v>1071</v>
      </c>
      <c r="D114" s="7">
        <v>16</v>
      </c>
      <c r="E114" s="7"/>
      <c r="F114" s="7">
        <f>D114*E114</f>
        <v>0</v>
      </c>
      <c r="G114" s="6">
        <v>21</v>
      </c>
    </row>
    <row r="115" spans="1:7" ht="12.75">
      <c r="A115" s="5"/>
      <c r="B115" s="9" t="s">
        <v>817</v>
      </c>
      <c r="C115" s="6"/>
      <c r="D115" s="7"/>
      <c r="E115" s="7"/>
      <c r="F115" s="7"/>
      <c r="G115" s="6"/>
    </row>
    <row r="116" spans="1:7" ht="12.75">
      <c r="A116" s="5">
        <v>34573099</v>
      </c>
      <c r="B116" s="6" t="s">
        <v>596</v>
      </c>
      <c r="C116" s="6" t="s">
        <v>1066</v>
      </c>
      <c r="D116" s="7">
        <v>836.85</v>
      </c>
      <c r="E116" s="7"/>
      <c r="F116" s="7">
        <f>D116*E116</f>
        <v>0</v>
      </c>
      <c r="G116" s="6">
        <v>21</v>
      </c>
    </row>
    <row r="117" spans="1:7" ht="12.75">
      <c r="A117" s="5"/>
      <c r="B117" s="9" t="s">
        <v>842</v>
      </c>
      <c r="C117" s="6"/>
      <c r="D117" s="7"/>
      <c r="E117" s="7"/>
      <c r="F117" s="7"/>
      <c r="G117" s="6"/>
    </row>
    <row r="118" spans="1:7" ht="12.75">
      <c r="A118" s="5"/>
      <c r="B118" s="9" t="s">
        <v>807</v>
      </c>
      <c r="C118" s="6"/>
      <c r="D118" s="7"/>
      <c r="E118" s="7"/>
      <c r="F118" s="7"/>
      <c r="G118" s="6"/>
    </row>
    <row r="119" spans="1:7" ht="12.75">
      <c r="A119" s="5">
        <v>34573100</v>
      </c>
      <c r="B119" s="6" t="s">
        <v>597</v>
      </c>
      <c r="C119" s="6" t="s">
        <v>1066</v>
      </c>
      <c r="D119" s="7">
        <v>6725.25</v>
      </c>
      <c r="E119" s="7"/>
      <c r="F119" s="7">
        <f>D119*E119</f>
        <v>0</v>
      </c>
      <c r="G119" s="6">
        <v>21</v>
      </c>
    </row>
    <row r="120" spans="1:7" ht="12.75">
      <c r="A120" s="5"/>
      <c r="B120" s="9" t="s">
        <v>843</v>
      </c>
      <c r="C120" s="6"/>
      <c r="D120" s="7"/>
      <c r="E120" s="7"/>
      <c r="F120" s="7"/>
      <c r="G120" s="6"/>
    </row>
    <row r="121" spans="1:7" ht="12.75">
      <c r="A121" s="5">
        <v>34573103</v>
      </c>
      <c r="B121" s="6" t="s">
        <v>598</v>
      </c>
      <c r="C121" s="6" t="s">
        <v>1071</v>
      </c>
      <c r="D121" s="7">
        <v>8</v>
      </c>
      <c r="E121" s="7"/>
      <c r="F121" s="7">
        <f>D121*E121</f>
        <v>0</v>
      </c>
      <c r="G121" s="6">
        <v>21</v>
      </c>
    </row>
    <row r="122" spans="1:7" ht="12.75">
      <c r="A122" s="5">
        <v>34573104</v>
      </c>
      <c r="B122" s="6" t="s">
        <v>599</v>
      </c>
      <c r="C122" s="6" t="s">
        <v>1071</v>
      </c>
      <c r="D122" s="7">
        <v>4</v>
      </c>
      <c r="E122" s="7"/>
      <c r="F122" s="7">
        <f>D122*E122</f>
        <v>0</v>
      </c>
      <c r="G122" s="6">
        <v>21</v>
      </c>
    </row>
    <row r="123" spans="1:7" ht="12.75">
      <c r="A123" s="5">
        <v>34573107</v>
      </c>
      <c r="B123" s="6" t="s">
        <v>600</v>
      </c>
      <c r="C123" s="6" t="s">
        <v>1071</v>
      </c>
      <c r="D123" s="7">
        <v>12</v>
      </c>
      <c r="E123" s="7"/>
      <c r="F123" s="7">
        <f>D123*E123</f>
        <v>0</v>
      </c>
      <c r="G123" s="6">
        <v>21</v>
      </c>
    </row>
    <row r="124" spans="1:7" ht="12.75">
      <c r="A124" s="5">
        <v>34573900</v>
      </c>
      <c r="B124" s="6" t="s">
        <v>601</v>
      </c>
      <c r="C124" s="6" t="s">
        <v>1066</v>
      </c>
      <c r="D124" s="7">
        <v>406.35</v>
      </c>
      <c r="E124" s="7"/>
      <c r="F124" s="7">
        <f>D124*E124</f>
        <v>0</v>
      </c>
      <c r="G124" s="6">
        <v>21</v>
      </c>
    </row>
    <row r="125" spans="1:7" ht="12.75">
      <c r="A125" s="5"/>
      <c r="B125" s="9" t="s">
        <v>805</v>
      </c>
      <c r="C125" s="6"/>
      <c r="D125" s="7"/>
      <c r="E125" s="7"/>
      <c r="F125" s="7"/>
      <c r="G125" s="6"/>
    </row>
    <row r="126" spans="1:7" ht="12.75">
      <c r="A126" s="5">
        <v>34573901</v>
      </c>
      <c r="B126" s="6" t="s">
        <v>602</v>
      </c>
      <c r="C126" s="6" t="s">
        <v>1066</v>
      </c>
      <c r="D126" s="7">
        <v>1345.05</v>
      </c>
      <c r="E126" s="7"/>
      <c r="F126" s="7">
        <f>D126*E126</f>
        <v>0</v>
      </c>
      <c r="G126" s="6">
        <v>21</v>
      </c>
    </row>
    <row r="127" spans="1:7" ht="12.75">
      <c r="A127" s="5"/>
      <c r="B127" s="9" t="s">
        <v>832</v>
      </c>
      <c r="C127" s="6"/>
      <c r="D127" s="7"/>
      <c r="E127" s="7"/>
      <c r="F127" s="7"/>
      <c r="G127" s="6"/>
    </row>
    <row r="128" spans="1:7" ht="12.75">
      <c r="A128" s="5">
        <v>34573902</v>
      </c>
      <c r="B128" s="6" t="s">
        <v>603</v>
      </c>
      <c r="C128" s="6" t="s">
        <v>1066</v>
      </c>
      <c r="D128" s="7">
        <v>412.65</v>
      </c>
      <c r="E128" s="7"/>
      <c r="F128" s="7">
        <f>D128*E128</f>
        <v>0</v>
      </c>
      <c r="G128" s="6">
        <v>21</v>
      </c>
    </row>
    <row r="129" spans="1:7" ht="12.75">
      <c r="A129" s="5"/>
      <c r="B129" s="9" t="s">
        <v>844</v>
      </c>
      <c r="C129" s="6"/>
      <c r="D129" s="7"/>
      <c r="E129" s="7"/>
      <c r="F129" s="7"/>
      <c r="G129" s="6"/>
    </row>
    <row r="130" spans="1:7" ht="12.75">
      <c r="A130" s="5">
        <v>34573903</v>
      </c>
      <c r="B130" s="6" t="s">
        <v>604</v>
      </c>
      <c r="C130" s="6" t="s">
        <v>1066</v>
      </c>
      <c r="D130" s="7">
        <v>28</v>
      </c>
      <c r="E130" s="7"/>
      <c r="F130" s="7">
        <f>D130*E130</f>
        <v>0</v>
      </c>
      <c r="G130" s="6">
        <v>21</v>
      </c>
    </row>
    <row r="131" spans="1:7" ht="12.75">
      <c r="A131" s="5"/>
      <c r="B131" s="9" t="s">
        <v>845</v>
      </c>
      <c r="C131" s="6"/>
      <c r="D131" s="7"/>
      <c r="E131" s="7"/>
      <c r="F131" s="7"/>
      <c r="G131" s="6"/>
    </row>
    <row r="132" spans="1:7" ht="12.75">
      <c r="A132" s="5">
        <v>34573904</v>
      </c>
      <c r="B132" s="6" t="s">
        <v>605</v>
      </c>
      <c r="C132" s="6" t="s">
        <v>1066</v>
      </c>
      <c r="D132" s="7">
        <v>34</v>
      </c>
      <c r="E132" s="7"/>
      <c r="F132" s="7">
        <f>D132*E132</f>
        <v>0</v>
      </c>
      <c r="G132" s="6">
        <v>21</v>
      </c>
    </row>
    <row r="133" spans="1:7" ht="12.75">
      <c r="A133" s="5"/>
      <c r="B133" s="9" t="s">
        <v>846</v>
      </c>
      <c r="C133" s="6"/>
      <c r="D133" s="7"/>
      <c r="E133" s="7"/>
      <c r="F133" s="7"/>
      <c r="G133" s="6"/>
    </row>
    <row r="134" spans="1:7" ht="12.75">
      <c r="A134" s="5">
        <v>34573905</v>
      </c>
      <c r="B134" s="6" t="s">
        <v>185</v>
      </c>
      <c r="C134" s="6" t="s">
        <v>1066</v>
      </c>
      <c r="D134" s="7">
        <v>89.25</v>
      </c>
      <c r="E134" s="7"/>
      <c r="F134" s="7">
        <f>D134*E134</f>
        <v>0</v>
      </c>
      <c r="G134" s="6">
        <v>21</v>
      </c>
    </row>
    <row r="135" spans="1:7" ht="12.75">
      <c r="A135" s="5"/>
      <c r="B135" s="9" t="s">
        <v>186</v>
      </c>
      <c r="C135" s="6"/>
      <c r="D135" s="7"/>
      <c r="E135" s="7"/>
      <c r="F135" s="7"/>
      <c r="G135" s="6"/>
    </row>
    <row r="136" spans="1:7" ht="12.75">
      <c r="A136" s="5">
        <v>34573910</v>
      </c>
      <c r="B136" s="6" t="s">
        <v>606</v>
      </c>
      <c r="C136" s="6" t="s">
        <v>1066</v>
      </c>
      <c r="D136" s="7">
        <v>1128.75</v>
      </c>
      <c r="E136" s="7"/>
      <c r="F136" s="7">
        <f>D136*E136</f>
        <v>0</v>
      </c>
      <c r="G136" s="6">
        <v>21</v>
      </c>
    </row>
    <row r="137" spans="1:7" ht="12.75">
      <c r="A137" s="5"/>
      <c r="B137" s="9" t="s">
        <v>847</v>
      </c>
      <c r="C137" s="6"/>
      <c r="D137" s="7"/>
      <c r="E137" s="7"/>
      <c r="F137" s="7"/>
      <c r="G137" s="6"/>
    </row>
    <row r="138" spans="1:7" ht="12.75">
      <c r="A138" s="5">
        <v>34573911</v>
      </c>
      <c r="B138" s="6" t="s">
        <v>607</v>
      </c>
      <c r="C138" s="6" t="s">
        <v>1071</v>
      </c>
      <c r="D138" s="7">
        <v>14</v>
      </c>
      <c r="E138" s="7"/>
      <c r="F138" s="7">
        <f>D138*E138</f>
        <v>0</v>
      </c>
      <c r="G138" s="6">
        <v>21</v>
      </c>
    </row>
    <row r="139" spans="1:7" ht="12.75">
      <c r="A139" s="5"/>
      <c r="B139" s="9" t="s">
        <v>808</v>
      </c>
      <c r="C139" s="6"/>
      <c r="D139" s="7"/>
      <c r="E139" s="7"/>
      <c r="F139" s="7"/>
      <c r="G139" s="6"/>
    </row>
    <row r="140" spans="1:7" ht="12.75">
      <c r="A140" s="5">
        <v>34574948</v>
      </c>
      <c r="B140" s="6" t="s">
        <v>608</v>
      </c>
      <c r="C140" s="6" t="s">
        <v>1071</v>
      </c>
      <c r="D140" s="7">
        <v>28</v>
      </c>
      <c r="E140" s="7"/>
      <c r="F140" s="7">
        <f>D140*E140</f>
        <v>0</v>
      </c>
      <c r="G140" s="6">
        <v>21</v>
      </c>
    </row>
    <row r="141" spans="1:7" ht="13.5" thickBot="1">
      <c r="A141" s="5"/>
      <c r="B141" s="9" t="s">
        <v>848</v>
      </c>
      <c r="C141" s="6"/>
      <c r="D141" s="7"/>
      <c r="E141" s="7"/>
      <c r="F141" s="7"/>
      <c r="G141" s="6"/>
    </row>
    <row r="142" spans="1:7" ht="14.25" thickBot="1" thickTop="1">
      <c r="A142" s="2" t="s">
        <v>1056</v>
      </c>
      <c r="B142" s="3" t="s">
        <v>1057</v>
      </c>
      <c r="C142" s="3" t="s">
        <v>1058</v>
      </c>
      <c r="D142" s="3" t="s">
        <v>652</v>
      </c>
      <c r="E142" s="3" t="s">
        <v>1060</v>
      </c>
      <c r="F142" s="3" t="s">
        <v>1061</v>
      </c>
      <c r="G142" s="3" t="s">
        <v>1062</v>
      </c>
    </row>
    <row r="143" spans="1:7" ht="13.5" thickTop="1">
      <c r="A143" s="5">
        <v>34574949</v>
      </c>
      <c r="B143" s="6" t="s">
        <v>609</v>
      </c>
      <c r="C143" s="6" t="s">
        <v>1071</v>
      </c>
      <c r="D143" s="7">
        <v>4</v>
      </c>
      <c r="E143" s="7"/>
      <c r="F143" s="7">
        <f>D143*E143</f>
        <v>0</v>
      </c>
      <c r="G143" s="6">
        <v>21</v>
      </c>
    </row>
    <row r="144" spans="1:7" ht="12.75">
      <c r="A144" s="5"/>
      <c r="B144" s="9" t="s">
        <v>833</v>
      </c>
      <c r="C144" s="6"/>
      <c r="D144" s="7"/>
      <c r="E144" s="7"/>
      <c r="F144" s="7"/>
      <c r="G144" s="6"/>
    </row>
    <row r="145" spans="1:7" ht="12.75">
      <c r="A145" s="5">
        <v>34574950</v>
      </c>
      <c r="B145" s="6" t="s">
        <v>610</v>
      </c>
      <c r="C145" s="6" t="s">
        <v>1071</v>
      </c>
      <c r="D145" s="7">
        <v>4</v>
      </c>
      <c r="E145" s="7"/>
      <c r="F145" s="7">
        <f>D145*E145</f>
        <v>0</v>
      </c>
      <c r="G145" s="6">
        <v>21</v>
      </c>
    </row>
    <row r="146" spans="1:7" ht="12.75">
      <c r="A146" s="5"/>
      <c r="B146" s="9" t="s">
        <v>833</v>
      </c>
      <c r="C146" s="6"/>
      <c r="D146" s="7"/>
      <c r="E146" s="7"/>
      <c r="F146" s="7"/>
      <c r="G146" s="6"/>
    </row>
    <row r="147" spans="1:7" ht="12.75">
      <c r="A147" s="5">
        <v>34574951</v>
      </c>
      <c r="B147" s="6" t="s">
        <v>611</v>
      </c>
      <c r="C147" s="6" t="s">
        <v>1071</v>
      </c>
      <c r="D147" s="7">
        <v>2</v>
      </c>
      <c r="E147" s="7"/>
      <c r="F147" s="7">
        <f aca="true" t="shared" si="0" ref="F147:F154">D147*E147</f>
        <v>0</v>
      </c>
      <c r="G147" s="6">
        <v>21</v>
      </c>
    </row>
    <row r="148" spans="1:7" ht="12.75">
      <c r="A148" s="5">
        <v>64573800</v>
      </c>
      <c r="B148" s="6" t="s">
        <v>612</v>
      </c>
      <c r="C148" s="6" t="s">
        <v>1071</v>
      </c>
      <c r="D148" s="7">
        <v>4</v>
      </c>
      <c r="E148" s="7"/>
      <c r="F148" s="7">
        <f t="shared" si="0"/>
        <v>0</v>
      </c>
      <c r="G148" s="6">
        <v>21</v>
      </c>
    </row>
    <row r="149" spans="1:7" ht="12.75">
      <c r="A149" s="5">
        <v>64573801</v>
      </c>
      <c r="B149" s="6" t="s">
        <v>613</v>
      </c>
      <c r="C149" s="6" t="s">
        <v>1071</v>
      </c>
      <c r="D149" s="7">
        <v>8</v>
      </c>
      <c r="E149" s="7"/>
      <c r="F149" s="7">
        <f t="shared" si="0"/>
        <v>0</v>
      </c>
      <c r="G149" s="6">
        <v>21</v>
      </c>
    </row>
    <row r="150" spans="1:7" ht="12.75">
      <c r="A150" s="5">
        <v>64573802</v>
      </c>
      <c r="B150" s="6" t="s">
        <v>590</v>
      </c>
      <c r="C150" s="6" t="s">
        <v>1071</v>
      </c>
      <c r="D150" s="7">
        <v>8</v>
      </c>
      <c r="E150" s="7"/>
      <c r="F150" s="7">
        <f t="shared" si="0"/>
        <v>0</v>
      </c>
      <c r="G150" s="6">
        <v>21</v>
      </c>
    </row>
    <row r="151" spans="1:7" ht="12.75">
      <c r="A151" s="5">
        <v>64573805</v>
      </c>
      <c r="B151" s="6" t="s">
        <v>614</v>
      </c>
      <c r="C151" s="6" t="s">
        <v>1071</v>
      </c>
      <c r="D151" s="7">
        <v>4</v>
      </c>
      <c r="E151" s="7"/>
      <c r="F151" s="7">
        <f t="shared" si="0"/>
        <v>0</v>
      </c>
      <c r="G151" s="6">
        <v>21</v>
      </c>
    </row>
    <row r="152" spans="1:7" ht="12.75">
      <c r="A152" s="5" t="s">
        <v>615</v>
      </c>
      <c r="B152" s="6" t="s">
        <v>616</v>
      </c>
      <c r="C152" s="6" t="s">
        <v>1071</v>
      </c>
      <c r="D152" s="7">
        <v>2</v>
      </c>
      <c r="E152" s="7"/>
      <c r="F152" s="7">
        <f t="shared" si="0"/>
        <v>0</v>
      </c>
      <c r="G152" s="6">
        <v>21</v>
      </c>
    </row>
    <row r="153" spans="1:7" ht="12.75">
      <c r="A153" s="5" t="s">
        <v>104</v>
      </c>
      <c r="B153" s="6" t="s">
        <v>105</v>
      </c>
      <c r="C153" s="6" t="s">
        <v>34</v>
      </c>
      <c r="D153" s="7">
        <v>3</v>
      </c>
      <c r="E153" s="7">
        <f>SUM(F75:F152)/100</f>
        <v>0</v>
      </c>
      <c r="F153" s="7">
        <f t="shared" si="0"/>
        <v>0</v>
      </c>
      <c r="G153" s="6">
        <v>21</v>
      </c>
    </row>
    <row r="154" spans="1:7" ht="13.5" thickBot="1">
      <c r="A154" s="5" t="s">
        <v>106</v>
      </c>
      <c r="B154" s="6" t="s">
        <v>107</v>
      </c>
      <c r="C154" s="6" t="s">
        <v>34</v>
      </c>
      <c r="D154" s="7">
        <v>5</v>
      </c>
      <c r="E154" s="7">
        <f>SUM(F75:F152)/100</f>
        <v>0</v>
      </c>
      <c r="F154" s="7">
        <f t="shared" si="0"/>
        <v>0</v>
      </c>
      <c r="G154" s="6">
        <v>21</v>
      </c>
    </row>
    <row r="155" spans="1:7" ht="14.25" thickBot="1" thickTop="1">
      <c r="A155" s="2"/>
      <c r="B155" s="3" t="s">
        <v>617</v>
      </c>
      <c r="C155" s="3"/>
      <c r="D155" s="4"/>
      <c r="E155" s="4"/>
      <c r="F155" s="4">
        <f>SUM(F156:F178)</f>
        <v>0</v>
      </c>
      <c r="G155" s="3"/>
    </row>
    <row r="156" spans="1:7" ht="13.5" thickTop="1">
      <c r="A156" s="5" t="s">
        <v>618</v>
      </c>
      <c r="B156" s="6" t="s">
        <v>619</v>
      </c>
      <c r="C156" s="6" t="s">
        <v>1071</v>
      </c>
      <c r="D156" s="7">
        <v>1</v>
      </c>
      <c r="E156" s="7"/>
      <c r="F156" s="7">
        <f>D156*E156</f>
        <v>0</v>
      </c>
      <c r="G156" s="6">
        <v>21</v>
      </c>
    </row>
    <row r="157" spans="1:7" ht="12.75">
      <c r="A157" s="5" t="s">
        <v>620</v>
      </c>
      <c r="B157" s="6" t="s">
        <v>621</v>
      </c>
      <c r="C157" s="6" t="s">
        <v>1071</v>
      </c>
      <c r="D157" s="7">
        <v>3</v>
      </c>
      <c r="E157" s="7"/>
      <c r="F157" s="7">
        <f>D157*E157</f>
        <v>0</v>
      </c>
      <c r="G157" s="6">
        <v>21</v>
      </c>
    </row>
    <row r="158" spans="1:7" ht="12.75">
      <c r="A158" s="5" t="s">
        <v>622</v>
      </c>
      <c r="B158" s="6" t="s">
        <v>623</v>
      </c>
      <c r="C158" s="6" t="s">
        <v>1071</v>
      </c>
      <c r="D158" s="7">
        <v>10</v>
      </c>
      <c r="E158" s="7"/>
      <c r="F158" s="7">
        <f>D158*E158</f>
        <v>0</v>
      </c>
      <c r="G158" s="6">
        <v>21</v>
      </c>
    </row>
    <row r="159" spans="1:7" ht="12.75">
      <c r="A159" s="5"/>
      <c r="B159" s="9" t="s">
        <v>798</v>
      </c>
      <c r="C159" s="6"/>
      <c r="D159" s="7"/>
      <c r="E159" s="7"/>
      <c r="F159" s="7"/>
      <c r="G159" s="6"/>
    </row>
    <row r="160" spans="1:7" ht="12.75">
      <c r="A160" s="5" t="s">
        <v>624</v>
      </c>
      <c r="B160" s="6" t="s">
        <v>625</v>
      </c>
      <c r="C160" s="6" t="s">
        <v>1071</v>
      </c>
      <c r="D160" s="7">
        <v>8</v>
      </c>
      <c r="E160" s="7"/>
      <c r="F160" s="7">
        <f>D160*E160</f>
        <v>0</v>
      </c>
      <c r="G160" s="6">
        <v>21</v>
      </c>
    </row>
    <row r="161" spans="1:7" ht="12.75">
      <c r="A161" s="5"/>
      <c r="B161" s="9" t="s">
        <v>814</v>
      </c>
      <c r="C161" s="6"/>
      <c r="D161" s="7"/>
      <c r="E161" s="7"/>
      <c r="F161" s="7"/>
      <c r="G161" s="6"/>
    </row>
    <row r="162" spans="1:7" ht="12.75">
      <c r="A162" s="5" t="s">
        <v>626</v>
      </c>
      <c r="B162" s="6" t="s">
        <v>627</v>
      </c>
      <c r="C162" s="6" t="s">
        <v>1071</v>
      </c>
      <c r="D162" s="7">
        <v>8</v>
      </c>
      <c r="E162" s="7"/>
      <c r="F162" s="7">
        <f>D162*E162</f>
        <v>0</v>
      </c>
      <c r="G162" s="6">
        <v>21</v>
      </c>
    </row>
    <row r="163" spans="1:7" ht="12.75">
      <c r="A163" s="5"/>
      <c r="B163" s="9" t="s">
        <v>814</v>
      </c>
      <c r="C163" s="6"/>
      <c r="D163" s="7"/>
      <c r="E163" s="7"/>
      <c r="F163" s="7"/>
      <c r="G163" s="6"/>
    </row>
    <row r="164" spans="1:7" ht="12.75">
      <c r="A164" s="5" t="s">
        <v>628</v>
      </c>
      <c r="B164" s="6" t="s">
        <v>629</v>
      </c>
      <c r="C164" s="6" t="s">
        <v>1071</v>
      </c>
      <c r="D164" s="7">
        <v>8</v>
      </c>
      <c r="E164" s="7"/>
      <c r="F164" s="7">
        <f>D164*E164</f>
        <v>0</v>
      </c>
      <c r="G164" s="6">
        <v>21</v>
      </c>
    </row>
    <row r="165" spans="1:7" ht="12.75">
      <c r="A165" s="5"/>
      <c r="B165" s="9" t="s">
        <v>814</v>
      </c>
      <c r="C165" s="6"/>
      <c r="D165" s="7"/>
      <c r="E165" s="7"/>
      <c r="F165" s="7"/>
      <c r="G165" s="6"/>
    </row>
    <row r="166" spans="1:7" ht="12.75">
      <c r="A166" s="5" t="s">
        <v>630</v>
      </c>
      <c r="B166" s="6" t="s">
        <v>631</v>
      </c>
      <c r="C166" s="6" t="s">
        <v>1071</v>
      </c>
      <c r="D166" s="7">
        <v>8</v>
      </c>
      <c r="E166" s="7"/>
      <c r="F166" s="7">
        <f>D166*E166</f>
        <v>0</v>
      </c>
      <c r="G166" s="6">
        <v>21</v>
      </c>
    </row>
    <row r="167" spans="1:7" ht="12.75">
      <c r="A167" s="5"/>
      <c r="B167" s="9" t="s">
        <v>814</v>
      </c>
      <c r="C167" s="6"/>
      <c r="D167" s="7"/>
      <c r="E167" s="7"/>
      <c r="F167" s="7"/>
      <c r="G167" s="6"/>
    </row>
    <row r="168" spans="1:7" ht="12.75">
      <c r="A168" s="5" t="s">
        <v>632</v>
      </c>
      <c r="B168" s="6" t="s">
        <v>633</v>
      </c>
      <c r="C168" s="6" t="s">
        <v>1071</v>
      </c>
      <c r="D168" s="7">
        <v>2</v>
      </c>
      <c r="E168" s="7"/>
      <c r="F168" s="7">
        <f>D168*E168</f>
        <v>0</v>
      </c>
      <c r="G168" s="6">
        <v>21</v>
      </c>
    </row>
    <row r="169" spans="1:7" ht="12.75">
      <c r="A169" s="5" t="s">
        <v>634</v>
      </c>
      <c r="B169" s="6" t="s">
        <v>635</v>
      </c>
      <c r="C169" s="6" t="s">
        <v>1071</v>
      </c>
      <c r="D169" s="7">
        <v>5</v>
      </c>
      <c r="E169" s="7"/>
      <c r="F169" s="7">
        <f>D169*E169</f>
        <v>0</v>
      </c>
      <c r="G169" s="6">
        <v>21</v>
      </c>
    </row>
    <row r="170" spans="1:7" ht="12.75">
      <c r="A170" s="5" t="s">
        <v>636</v>
      </c>
      <c r="B170" s="6" t="s">
        <v>637</v>
      </c>
      <c r="C170" s="6" t="s">
        <v>1071</v>
      </c>
      <c r="D170" s="7">
        <v>5</v>
      </c>
      <c r="E170" s="7"/>
      <c r="F170" s="7">
        <f>D170*E170</f>
        <v>0</v>
      </c>
      <c r="G170" s="6">
        <v>21</v>
      </c>
    </row>
    <row r="171" spans="1:7" ht="12.75">
      <c r="A171" s="5"/>
      <c r="B171" s="9" t="s">
        <v>849</v>
      </c>
      <c r="C171" s="6"/>
      <c r="D171" s="7"/>
      <c r="E171" s="7"/>
      <c r="F171" s="7"/>
      <c r="G171" s="6"/>
    </row>
    <row r="172" spans="1:7" ht="12.75">
      <c r="A172" s="5" t="s">
        <v>638</v>
      </c>
      <c r="B172" s="6" t="s">
        <v>654</v>
      </c>
      <c r="C172" s="6" t="s">
        <v>1071</v>
      </c>
      <c r="D172" s="7">
        <v>1</v>
      </c>
      <c r="E172" s="7"/>
      <c r="F172" s="7">
        <f aca="true" t="shared" si="1" ref="F172:F178">D172*E172</f>
        <v>0</v>
      </c>
      <c r="G172" s="6">
        <v>21</v>
      </c>
    </row>
    <row r="173" spans="1:7" ht="12.75">
      <c r="A173" s="5" t="s">
        <v>655</v>
      </c>
      <c r="B173" s="6" t="s">
        <v>656</v>
      </c>
      <c r="C173" s="6" t="s">
        <v>1071</v>
      </c>
      <c r="D173" s="7">
        <v>1</v>
      </c>
      <c r="E173" s="7"/>
      <c r="F173" s="7">
        <f t="shared" si="1"/>
        <v>0</v>
      </c>
      <c r="G173" s="6">
        <v>21</v>
      </c>
    </row>
    <row r="174" spans="1:7" ht="12.75">
      <c r="A174" s="5" t="s">
        <v>657</v>
      </c>
      <c r="B174" s="6" t="s">
        <v>658</v>
      </c>
      <c r="C174" s="6" t="s">
        <v>1071</v>
      </c>
      <c r="D174" s="7">
        <v>1</v>
      </c>
      <c r="E174" s="7"/>
      <c r="F174" s="7">
        <f t="shared" si="1"/>
        <v>0</v>
      </c>
      <c r="G174" s="6">
        <v>21</v>
      </c>
    </row>
    <row r="175" spans="1:7" ht="12.75">
      <c r="A175" s="5" t="s">
        <v>659</v>
      </c>
      <c r="B175" s="6" t="s">
        <v>660</v>
      </c>
      <c r="C175" s="6" t="s">
        <v>1071</v>
      </c>
      <c r="D175" s="7">
        <v>1</v>
      </c>
      <c r="E175" s="7"/>
      <c r="F175" s="7">
        <f t="shared" si="1"/>
        <v>0</v>
      </c>
      <c r="G175" s="6">
        <v>21</v>
      </c>
    </row>
    <row r="176" spans="1:7" ht="12.75">
      <c r="A176" s="5" t="s">
        <v>661</v>
      </c>
      <c r="B176" s="6" t="s">
        <v>662</v>
      </c>
      <c r="C176" s="6" t="s">
        <v>1071</v>
      </c>
      <c r="D176" s="7">
        <v>1</v>
      </c>
      <c r="E176" s="7"/>
      <c r="F176" s="7">
        <f t="shared" si="1"/>
        <v>0</v>
      </c>
      <c r="G176" s="6">
        <v>21</v>
      </c>
    </row>
    <row r="177" spans="1:7" ht="12.75">
      <c r="A177" s="5" t="s">
        <v>108</v>
      </c>
      <c r="B177" s="6" t="s">
        <v>109</v>
      </c>
      <c r="C177" s="6" t="s">
        <v>34</v>
      </c>
      <c r="D177" s="7">
        <v>3.6</v>
      </c>
      <c r="E177" s="7">
        <f>SUM(F156:F176)/100</f>
        <v>0</v>
      </c>
      <c r="F177" s="7">
        <f t="shared" si="1"/>
        <v>0</v>
      </c>
      <c r="G177" s="6">
        <v>21</v>
      </c>
    </row>
    <row r="178" spans="1:7" ht="13.5" thickBot="1">
      <c r="A178" s="5" t="s">
        <v>110</v>
      </c>
      <c r="B178" s="6" t="s">
        <v>111</v>
      </c>
      <c r="C178" s="6" t="s">
        <v>34</v>
      </c>
      <c r="D178" s="7">
        <v>1</v>
      </c>
      <c r="E178" s="7">
        <f>SUM(F156:F176)/100</f>
        <v>0</v>
      </c>
      <c r="F178" s="7">
        <f t="shared" si="1"/>
        <v>0</v>
      </c>
      <c r="G178" s="6">
        <v>21</v>
      </c>
    </row>
    <row r="179" spans="1:7" ht="14.25" thickBot="1" thickTop="1">
      <c r="A179" s="2"/>
      <c r="B179" s="3" t="s">
        <v>663</v>
      </c>
      <c r="C179" s="3"/>
      <c r="D179" s="4"/>
      <c r="E179" s="4"/>
      <c r="F179" s="4">
        <f>SUM(F180:F219)</f>
        <v>0</v>
      </c>
      <c r="G179" s="3"/>
    </row>
    <row r="180" spans="1:7" ht="13.5" thickTop="1">
      <c r="A180" s="5" t="s">
        <v>498</v>
      </c>
      <c r="B180" s="6" t="s">
        <v>499</v>
      </c>
      <c r="C180" s="6" t="s">
        <v>1071</v>
      </c>
      <c r="D180" s="7">
        <v>9</v>
      </c>
      <c r="E180" s="7"/>
      <c r="F180" s="7">
        <f>D180*E180</f>
        <v>0</v>
      </c>
      <c r="G180" s="6">
        <v>21</v>
      </c>
    </row>
    <row r="181" spans="1:7" ht="12.75">
      <c r="A181" s="5"/>
      <c r="B181" s="9" t="s">
        <v>850</v>
      </c>
      <c r="C181" s="6"/>
      <c r="D181" s="7"/>
      <c r="E181" s="7"/>
      <c r="F181" s="7"/>
      <c r="G181" s="6"/>
    </row>
    <row r="182" spans="1:7" ht="12.75">
      <c r="A182" s="5" t="s">
        <v>1069</v>
      </c>
      <c r="B182" s="6" t="s">
        <v>1070</v>
      </c>
      <c r="C182" s="6" t="s">
        <v>1071</v>
      </c>
      <c r="D182" s="7">
        <v>4</v>
      </c>
      <c r="E182" s="7"/>
      <c r="F182" s="7">
        <f>D182*E182</f>
        <v>0</v>
      </c>
      <c r="G182" s="6">
        <v>21</v>
      </c>
    </row>
    <row r="183" spans="1:7" ht="12.75">
      <c r="A183" s="5" t="s">
        <v>500</v>
      </c>
      <c r="B183" s="6" t="s">
        <v>501</v>
      </c>
      <c r="C183" s="6" t="s">
        <v>1071</v>
      </c>
      <c r="D183" s="7">
        <v>18</v>
      </c>
      <c r="E183" s="7"/>
      <c r="F183" s="7">
        <f>D183*E183</f>
        <v>0</v>
      </c>
      <c r="G183" s="6">
        <v>21</v>
      </c>
    </row>
    <row r="184" spans="1:7" ht="12.75">
      <c r="A184" s="5"/>
      <c r="B184" s="9" t="s">
        <v>851</v>
      </c>
      <c r="C184" s="6"/>
      <c r="D184" s="7"/>
      <c r="E184" s="7"/>
      <c r="F184" s="7"/>
      <c r="G184" s="6"/>
    </row>
    <row r="185" spans="1:7" ht="12.75">
      <c r="A185" s="5" t="s">
        <v>664</v>
      </c>
      <c r="B185" s="6" t="s">
        <v>665</v>
      </c>
      <c r="C185" s="6" t="s">
        <v>1071</v>
      </c>
      <c r="D185" s="7">
        <v>9</v>
      </c>
      <c r="E185" s="7"/>
      <c r="F185" s="7">
        <f>D185*E185</f>
        <v>0</v>
      </c>
      <c r="G185" s="6">
        <v>21</v>
      </c>
    </row>
    <row r="186" spans="1:7" ht="12.75">
      <c r="A186" s="5"/>
      <c r="B186" s="9" t="s">
        <v>850</v>
      </c>
      <c r="C186" s="6"/>
      <c r="D186" s="7"/>
      <c r="E186" s="7"/>
      <c r="F186" s="7"/>
      <c r="G186" s="6"/>
    </row>
    <row r="187" spans="1:7" ht="12.75">
      <c r="A187" s="5" t="s">
        <v>666</v>
      </c>
      <c r="B187" s="6" t="s">
        <v>667</v>
      </c>
      <c r="C187" s="6" t="s">
        <v>1071</v>
      </c>
      <c r="D187" s="7">
        <v>1</v>
      </c>
      <c r="E187" s="7"/>
      <c r="F187" s="7">
        <f>D187*E187</f>
        <v>0</v>
      </c>
      <c r="G187" s="6">
        <v>21</v>
      </c>
    </row>
    <row r="188" spans="1:7" ht="13.5" thickBot="1">
      <c r="A188" s="5"/>
      <c r="B188" s="6"/>
      <c r="C188" s="6"/>
      <c r="D188" s="7"/>
      <c r="E188" s="7"/>
      <c r="F188" s="7"/>
      <c r="G188" s="6"/>
    </row>
    <row r="189" spans="1:7" ht="14.25" thickBot="1" thickTop="1">
      <c r="A189" s="2" t="s">
        <v>1056</v>
      </c>
      <c r="B189" s="3" t="s">
        <v>1057</v>
      </c>
      <c r="C189" s="3" t="s">
        <v>1058</v>
      </c>
      <c r="D189" s="3" t="s">
        <v>652</v>
      </c>
      <c r="E189" s="3" t="s">
        <v>1060</v>
      </c>
      <c r="F189" s="3" t="s">
        <v>1061</v>
      </c>
      <c r="G189" s="3" t="s">
        <v>1062</v>
      </c>
    </row>
    <row r="190" spans="1:7" ht="13.5" thickTop="1">
      <c r="A190" s="5" t="s">
        <v>502</v>
      </c>
      <c r="B190" s="6" t="s">
        <v>503</v>
      </c>
      <c r="C190" s="6" t="s">
        <v>1071</v>
      </c>
      <c r="D190" s="7">
        <v>36</v>
      </c>
      <c r="E190" s="7"/>
      <c r="F190" s="7">
        <f>D190*E190</f>
        <v>0</v>
      </c>
      <c r="G190" s="6">
        <v>21</v>
      </c>
    </row>
    <row r="191" spans="1:7" ht="12.75">
      <c r="A191" s="5"/>
      <c r="B191" s="9" t="s">
        <v>852</v>
      </c>
      <c r="C191" s="6"/>
      <c r="D191" s="7"/>
      <c r="E191" s="7"/>
      <c r="F191" s="7"/>
      <c r="G191" s="6"/>
    </row>
    <row r="192" spans="1:7" ht="12.75">
      <c r="A192" s="5" t="s">
        <v>508</v>
      </c>
      <c r="B192" s="6" t="s">
        <v>509</v>
      </c>
      <c r="C192" s="6" t="s">
        <v>1071</v>
      </c>
      <c r="D192" s="7">
        <v>9</v>
      </c>
      <c r="E192" s="7"/>
      <c r="F192" s="7">
        <f>D192*E192</f>
        <v>0</v>
      </c>
      <c r="G192" s="6">
        <v>21</v>
      </c>
    </row>
    <row r="193" spans="1:7" ht="12.75">
      <c r="A193" s="5"/>
      <c r="B193" s="9" t="s">
        <v>850</v>
      </c>
      <c r="C193" s="6"/>
      <c r="D193" s="7"/>
      <c r="E193" s="7"/>
      <c r="F193" s="7"/>
      <c r="G193" s="6"/>
    </row>
    <row r="194" spans="1:7" ht="12.75">
      <c r="A194" s="5" t="s">
        <v>510</v>
      </c>
      <c r="B194" s="6" t="s">
        <v>511</v>
      </c>
      <c r="C194" s="6" t="s">
        <v>1071</v>
      </c>
      <c r="D194" s="7">
        <v>9</v>
      </c>
      <c r="E194" s="7"/>
      <c r="F194" s="7">
        <f>D194*E194</f>
        <v>0</v>
      </c>
      <c r="G194" s="6">
        <v>21</v>
      </c>
    </row>
    <row r="195" spans="1:7" ht="12.75">
      <c r="A195" s="5"/>
      <c r="B195" s="9" t="s">
        <v>850</v>
      </c>
      <c r="C195" s="6"/>
      <c r="D195" s="7"/>
      <c r="E195" s="7"/>
      <c r="F195" s="7"/>
      <c r="G195" s="6"/>
    </row>
    <row r="196" spans="1:7" ht="12.75">
      <c r="A196" s="5" t="s">
        <v>512</v>
      </c>
      <c r="B196" s="6" t="s">
        <v>513</v>
      </c>
      <c r="C196" s="6" t="s">
        <v>514</v>
      </c>
      <c r="D196" s="7">
        <v>9</v>
      </c>
      <c r="E196" s="7"/>
      <c r="F196" s="7">
        <f>D196*E196</f>
        <v>0</v>
      </c>
      <c r="G196" s="6">
        <v>21</v>
      </c>
    </row>
    <row r="197" spans="1:7" ht="12.75">
      <c r="A197" s="5"/>
      <c r="B197" s="9" t="s">
        <v>853</v>
      </c>
      <c r="C197" s="6"/>
      <c r="D197" s="7"/>
      <c r="E197" s="7"/>
      <c r="F197" s="7"/>
      <c r="G197" s="6"/>
    </row>
    <row r="198" spans="1:7" ht="12.75">
      <c r="A198" s="5" t="s">
        <v>515</v>
      </c>
      <c r="B198" s="6" t="s">
        <v>516</v>
      </c>
      <c r="C198" s="6" t="s">
        <v>514</v>
      </c>
      <c r="D198" s="7">
        <v>9</v>
      </c>
      <c r="E198" s="7"/>
      <c r="F198" s="7">
        <f>D198*E198</f>
        <v>0</v>
      </c>
      <c r="G198" s="6">
        <v>21</v>
      </c>
    </row>
    <row r="199" spans="1:7" ht="12.75">
      <c r="A199" s="5"/>
      <c r="B199" s="9" t="s">
        <v>850</v>
      </c>
      <c r="C199" s="6"/>
      <c r="D199" s="7"/>
      <c r="E199" s="7"/>
      <c r="F199" s="7"/>
      <c r="G199" s="6"/>
    </row>
    <row r="200" spans="1:7" ht="12.75">
      <c r="A200" s="5" t="s">
        <v>517</v>
      </c>
      <c r="B200" s="6" t="s">
        <v>518</v>
      </c>
      <c r="C200" s="6" t="s">
        <v>514</v>
      </c>
      <c r="D200" s="7">
        <v>9</v>
      </c>
      <c r="E200" s="7"/>
      <c r="F200" s="7">
        <f>D200*E200</f>
        <v>0</v>
      </c>
      <c r="G200" s="6">
        <v>21</v>
      </c>
    </row>
    <row r="201" spans="1:7" ht="12.75">
      <c r="A201" s="5"/>
      <c r="B201" s="9" t="s">
        <v>850</v>
      </c>
      <c r="C201" s="6"/>
      <c r="D201" s="7"/>
      <c r="E201" s="7"/>
      <c r="F201" s="7"/>
      <c r="G201" s="6"/>
    </row>
    <row r="202" spans="1:7" ht="12.75">
      <c r="A202" s="5" t="s">
        <v>668</v>
      </c>
      <c r="B202" s="6" t="s">
        <v>669</v>
      </c>
      <c r="C202" s="6" t="s">
        <v>1066</v>
      </c>
      <c r="D202" s="7">
        <v>611.1</v>
      </c>
      <c r="E202" s="7"/>
      <c r="F202" s="7">
        <f>D202*E202</f>
        <v>0</v>
      </c>
      <c r="G202" s="6">
        <v>21</v>
      </c>
    </row>
    <row r="203" spans="1:7" ht="12.75">
      <c r="A203" s="5"/>
      <c r="B203" s="9" t="s">
        <v>854</v>
      </c>
      <c r="C203" s="6"/>
      <c r="D203" s="7"/>
      <c r="E203" s="7"/>
      <c r="F203" s="7"/>
      <c r="G203" s="6"/>
    </row>
    <row r="204" spans="1:7" ht="12.75">
      <c r="A204" s="5" t="s">
        <v>527</v>
      </c>
      <c r="B204" s="6" t="s">
        <v>528</v>
      </c>
      <c r="C204" s="6" t="s">
        <v>1071</v>
      </c>
      <c r="D204" s="7">
        <v>5</v>
      </c>
      <c r="E204" s="7"/>
      <c r="F204" s="7">
        <f>D204*E204</f>
        <v>0</v>
      </c>
      <c r="G204" s="6">
        <v>21</v>
      </c>
    </row>
    <row r="205" spans="1:7" ht="12.75">
      <c r="A205" s="5" t="s">
        <v>531</v>
      </c>
      <c r="B205" s="6" t="s">
        <v>532</v>
      </c>
      <c r="C205" s="6" t="s">
        <v>128</v>
      </c>
      <c r="D205" s="7">
        <v>0.52</v>
      </c>
      <c r="E205" s="7"/>
      <c r="F205" s="7">
        <f>D205*E205</f>
        <v>0</v>
      </c>
      <c r="G205" s="6">
        <v>21</v>
      </c>
    </row>
    <row r="206" spans="1:7" ht="12.75">
      <c r="A206" s="5"/>
      <c r="B206" s="9" t="s">
        <v>855</v>
      </c>
      <c r="C206" s="6"/>
      <c r="D206" s="7"/>
      <c r="E206" s="7"/>
      <c r="F206" s="7"/>
      <c r="G206" s="6"/>
    </row>
    <row r="207" spans="1:7" ht="12.75">
      <c r="A207" s="5" t="s">
        <v>553</v>
      </c>
      <c r="B207" s="6" t="s">
        <v>554</v>
      </c>
      <c r="C207" s="6" t="s">
        <v>1066</v>
      </c>
      <c r="D207" s="7">
        <v>18</v>
      </c>
      <c r="E207" s="7"/>
      <c r="F207" s="7">
        <f>D207*E207</f>
        <v>0</v>
      </c>
      <c r="G207" s="6">
        <v>21</v>
      </c>
    </row>
    <row r="208" spans="1:7" ht="12.75">
      <c r="A208" s="5"/>
      <c r="B208" s="9" t="s">
        <v>856</v>
      </c>
      <c r="C208" s="6"/>
      <c r="D208" s="7"/>
      <c r="E208" s="7"/>
      <c r="F208" s="7"/>
      <c r="G208" s="6"/>
    </row>
    <row r="209" spans="1:7" ht="12.75">
      <c r="A209" s="5" t="s">
        <v>561</v>
      </c>
      <c r="B209" s="6" t="s">
        <v>562</v>
      </c>
      <c r="C209" s="6" t="s">
        <v>1071</v>
      </c>
      <c r="D209" s="7">
        <v>9</v>
      </c>
      <c r="E209" s="7"/>
      <c r="F209" s="7">
        <f>D209*E209</f>
        <v>0</v>
      </c>
      <c r="G209" s="6">
        <v>21</v>
      </c>
    </row>
    <row r="210" spans="1:7" ht="12.75">
      <c r="A210" s="5"/>
      <c r="B210" s="9" t="s">
        <v>850</v>
      </c>
      <c r="C210" s="6"/>
      <c r="D210" s="7"/>
      <c r="E210" s="7"/>
      <c r="F210" s="7"/>
      <c r="G210" s="6"/>
    </row>
    <row r="211" spans="1:7" ht="12.75">
      <c r="A211" s="5" t="s">
        <v>670</v>
      </c>
      <c r="B211" s="6" t="s">
        <v>671</v>
      </c>
      <c r="C211" s="6" t="s">
        <v>1071</v>
      </c>
      <c r="D211" s="7">
        <v>9</v>
      </c>
      <c r="E211" s="7"/>
      <c r="F211" s="7">
        <f>D211*E211</f>
        <v>0</v>
      </c>
      <c r="G211" s="6">
        <v>21</v>
      </c>
    </row>
    <row r="212" spans="1:7" ht="12.75">
      <c r="A212" s="5"/>
      <c r="B212" s="9" t="s">
        <v>850</v>
      </c>
      <c r="C212" s="6"/>
      <c r="D212" s="7"/>
      <c r="E212" s="7"/>
      <c r="F212" s="7"/>
      <c r="G212" s="6"/>
    </row>
    <row r="213" spans="1:7" ht="12.75">
      <c r="A213" s="5" t="s">
        <v>672</v>
      </c>
      <c r="B213" s="6" t="s">
        <v>673</v>
      </c>
      <c r="C213" s="6" t="s">
        <v>1071</v>
      </c>
      <c r="D213" s="7">
        <v>9</v>
      </c>
      <c r="E213" s="7"/>
      <c r="F213" s="7">
        <f>D213*E213</f>
        <v>0</v>
      </c>
      <c r="G213" s="6">
        <v>21</v>
      </c>
    </row>
    <row r="214" spans="1:7" ht="12.75">
      <c r="A214" s="5"/>
      <c r="B214" s="9" t="s">
        <v>850</v>
      </c>
      <c r="C214" s="6"/>
      <c r="D214" s="7"/>
      <c r="E214" s="7"/>
      <c r="F214" s="7"/>
      <c r="G214" s="6"/>
    </row>
    <row r="215" spans="1:7" ht="12.75">
      <c r="A215" s="5" t="s">
        <v>674</v>
      </c>
      <c r="B215" s="6" t="s">
        <v>675</v>
      </c>
      <c r="C215" s="6" t="s">
        <v>1071</v>
      </c>
      <c r="D215" s="7">
        <v>9</v>
      </c>
      <c r="E215" s="7"/>
      <c r="F215" s="7">
        <f>D215*E215</f>
        <v>0</v>
      </c>
      <c r="G215" s="6">
        <v>21</v>
      </c>
    </row>
    <row r="216" spans="1:7" ht="12.75">
      <c r="A216" s="5" t="s">
        <v>676</v>
      </c>
      <c r="B216" s="6" t="s">
        <v>677</v>
      </c>
      <c r="C216" s="6" t="s">
        <v>1071</v>
      </c>
      <c r="D216" s="7">
        <v>1</v>
      </c>
      <c r="E216" s="7"/>
      <c r="F216" s="7">
        <f>D216*E216</f>
        <v>0</v>
      </c>
      <c r="G216" s="6">
        <v>21</v>
      </c>
    </row>
    <row r="217" spans="1:7" ht="12.75">
      <c r="A217" s="5" t="s">
        <v>678</v>
      </c>
      <c r="B217" s="6" t="s">
        <v>679</v>
      </c>
      <c r="C217" s="6" t="s">
        <v>1071</v>
      </c>
      <c r="D217" s="7">
        <v>1</v>
      </c>
      <c r="E217" s="7"/>
      <c r="F217" s="7">
        <f>D217*E217</f>
        <v>0</v>
      </c>
      <c r="G217" s="6">
        <v>21</v>
      </c>
    </row>
    <row r="218" spans="1:7" ht="12.75">
      <c r="A218" s="5" t="s">
        <v>680</v>
      </c>
      <c r="B218" s="6" t="s">
        <v>681</v>
      </c>
      <c r="C218" s="6" t="s">
        <v>1081</v>
      </c>
      <c r="D218" s="7">
        <v>1</v>
      </c>
      <c r="E218" s="7"/>
      <c r="F218" s="7">
        <f>D218*E218</f>
        <v>0</v>
      </c>
      <c r="G218" s="6">
        <v>21</v>
      </c>
    </row>
    <row r="219" spans="1:7" ht="13.5" thickBot="1">
      <c r="A219" s="5" t="s">
        <v>572</v>
      </c>
      <c r="B219" s="6" t="s">
        <v>573</v>
      </c>
      <c r="C219" s="6" t="s">
        <v>34</v>
      </c>
      <c r="D219" s="7">
        <v>6</v>
      </c>
      <c r="E219" s="7">
        <f>SUM(F180:F218)/100</f>
        <v>0</v>
      </c>
      <c r="F219" s="7">
        <f>D219*E219</f>
        <v>0</v>
      </c>
      <c r="G219" s="6">
        <v>21</v>
      </c>
    </row>
    <row r="220" spans="1:7" ht="14.25" thickBot="1" thickTop="1">
      <c r="A220" s="2"/>
      <c r="B220" s="3" t="s">
        <v>682</v>
      </c>
      <c r="C220" s="3"/>
      <c r="D220" s="4"/>
      <c r="E220" s="4"/>
      <c r="F220" s="4">
        <f>SUM(F221:F234)</f>
        <v>0</v>
      </c>
      <c r="G220" s="3"/>
    </row>
    <row r="221" spans="1:7" ht="13.5" thickTop="1">
      <c r="A221" s="8">
        <v>73534530</v>
      </c>
      <c r="B221" s="6" t="s">
        <v>683</v>
      </c>
      <c r="C221" s="6" t="s">
        <v>1071</v>
      </c>
      <c r="D221" s="7">
        <v>4</v>
      </c>
      <c r="E221" s="7"/>
      <c r="F221" s="7">
        <f>D221*E221</f>
        <v>0</v>
      </c>
      <c r="G221" s="6">
        <v>21</v>
      </c>
    </row>
    <row r="222" spans="1:7" ht="12.75">
      <c r="A222" s="5" t="s">
        <v>581</v>
      </c>
      <c r="B222" s="6" t="s">
        <v>188</v>
      </c>
      <c r="C222" s="6" t="s">
        <v>1066</v>
      </c>
      <c r="D222" s="7">
        <v>611.1</v>
      </c>
      <c r="E222" s="7"/>
      <c r="F222" s="7">
        <f>D222*E222</f>
        <v>0</v>
      </c>
      <c r="G222" s="6">
        <v>21</v>
      </c>
    </row>
    <row r="223" spans="1:7" ht="12.75">
      <c r="A223" s="5"/>
      <c r="B223" s="9" t="s">
        <v>854</v>
      </c>
      <c r="C223" s="6"/>
      <c r="D223" s="7"/>
      <c r="E223" s="7"/>
      <c r="F223" s="7"/>
      <c r="G223" s="6"/>
    </row>
    <row r="224" spans="1:7" ht="12.75">
      <c r="A224" s="5" t="s">
        <v>582</v>
      </c>
      <c r="B224" s="6" t="s">
        <v>583</v>
      </c>
      <c r="C224" s="6" t="s">
        <v>1066</v>
      </c>
      <c r="D224" s="7">
        <v>18</v>
      </c>
      <c r="E224" s="7"/>
      <c r="F224" s="7">
        <f>D224*E224</f>
        <v>0</v>
      </c>
      <c r="G224" s="6">
        <v>21</v>
      </c>
    </row>
    <row r="225" spans="1:7" ht="12.75">
      <c r="A225" s="5"/>
      <c r="B225" s="9" t="s">
        <v>851</v>
      </c>
      <c r="C225" s="6"/>
      <c r="D225" s="7"/>
      <c r="E225" s="7"/>
      <c r="F225" s="7"/>
      <c r="G225" s="6"/>
    </row>
    <row r="226" spans="1:7" ht="12.75">
      <c r="A226" s="5" t="s">
        <v>584</v>
      </c>
      <c r="B226" s="6" t="s">
        <v>585</v>
      </c>
      <c r="C226" s="6" t="s">
        <v>1071</v>
      </c>
      <c r="D226" s="7">
        <v>9</v>
      </c>
      <c r="E226" s="7"/>
      <c r="F226" s="7">
        <f>D226*E226</f>
        <v>0</v>
      </c>
      <c r="G226" s="6">
        <v>21</v>
      </c>
    </row>
    <row r="227" spans="1:7" ht="12.75">
      <c r="A227" s="5" t="s">
        <v>586</v>
      </c>
      <c r="B227" s="6" t="s">
        <v>587</v>
      </c>
      <c r="C227" s="6" t="s">
        <v>1071</v>
      </c>
      <c r="D227" s="7">
        <v>27</v>
      </c>
      <c r="E227" s="7"/>
      <c r="F227" s="7">
        <f>D227*E227</f>
        <v>0</v>
      </c>
      <c r="G227" s="6">
        <v>21</v>
      </c>
    </row>
    <row r="228" spans="1:7" ht="12.75">
      <c r="A228" s="5"/>
      <c r="B228" s="9" t="s">
        <v>857</v>
      </c>
      <c r="C228" s="6"/>
      <c r="D228" s="7"/>
      <c r="E228" s="7"/>
      <c r="F228" s="7"/>
      <c r="G228" s="6"/>
    </row>
    <row r="229" spans="1:7" ht="12.75">
      <c r="A229" s="5" t="s">
        <v>684</v>
      </c>
      <c r="B229" s="6" t="s">
        <v>685</v>
      </c>
      <c r="C229" s="6" t="s">
        <v>1071</v>
      </c>
      <c r="D229" s="7">
        <v>36</v>
      </c>
      <c r="E229" s="7"/>
      <c r="F229" s="7">
        <f>D229*E229</f>
        <v>0</v>
      </c>
      <c r="G229" s="6">
        <v>21</v>
      </c>
    </row>
    <row r="230" spans="1:7" ht="12.75">
      <c r="A230" s="5"/>
      <c r="B230" s="9" t="s">
        <v>852</v>
      </c>
      <c r="C230" s="6"/>
      <c r="D230" s="7"/>
      <c r="E230" s="7"/>
      <c r="F230" s="7"/>
      <c r="G230" s="6"/>
    </row>
    <row r="231" spans="1:7" ht="12.75">
      <c r="A231" s="5" t="s">
        <v>588</v>
      </c>
      <c r="B231" s="6" t="s">
        <v>589</v>
      </c>
      <c r="C231" s="6" t="s">
        <v>1071</v>
      </c>
      <c r="D231" s="7">
        <v>9</v>
      </c>
      <c r="E231" s="7"/>
      <c r="F231" s="7">
        <f>D231*E231</f>
        <v>0</v>
      </c>
      <c r="G231" s="6">
        <v>21</v>
      </c>
    </row>
    <row r="232" spans="1:7" ht="12.75">
      <c r="A232" s="5"/>
      <c r="B232" s="9" t="s">
        <v>850</v>
      </c>
      <c r="C232" s="6"/>
      <c r="D232" s="7"/>
      <c r="E232" s="7"/>
      <c r="F232" s="7"/>
      <c r="G232" s="6"/>
    </row>
    <row r="233" spans="1:7" ht="12.75">
      <c r="A233" s="5" t="s">
        <v>686</v>
      </c>
      <c r="B233" s="6" t="s">
        <v>989</v>
      </c>
      <c r="C233" s="6" t="s">
        <v>34</v>
      </c>
      <c r="D233" s="7">
        <v>5</v>
      </c>
      <c r="E233" s="7">
        <f>SUM(F221:F232)/100</f>
        <v>0</v>
      </c>
      <c r="F233" s="7">
        <f>D233*E233</f>
        <v>0</v>
      </c>
      <c r="G233" s="6">
        <v>21</v>
      </c>
    </row>
    <row r="234" spans="1:7" ht="12.75">
      <c r="A234" s="5" t="s">
        <v>106</v>
      </c>
      <c r="B234" s="6" t="s">
        <v>107</v>
      </c>
      <c r="C234" s="6" t="s">
        <v>34</v>
      </c>
      <c r="D234" s="7">
        <v>5</v>
      </c>
      <c r="E234" s="7">
        <f>SUM(F221:F232)/100</f>
        <v>0</v>
      </c>
      <c r="F234" s="7">
        <f>D234*E234</f>
        <v>0</v>
      </c>
      <c r="G234" s="6">
        <v>21</v>
      </c>
    </row>
    <row r="235" spans="1:7" ht="13.5" thickBot="1">
      <c r="A235" s="5"/>
      <c r="B235" s="6"/>
      <c r="C235" s="6"/>
      <c r="D235" s="7"/>
      <c r="E235" s="7"/>
      <c r="F235" s="7"/>
      <c r="G235" s="6"/>
    </row>
    <row r="236" spans="1:7" ht="14.25" thickBot="1" thickTop="1">
      <c r="A236" s="2" t="s">
        <v>1056</v>
      </c>
      <c r="B236" s="3" t="s">
        <v>1057</v>
      </c>
      <c r="C236" s="3" t="s">
        <v>1058</v>
      </c>
      <c r="D236" s="3" t="s">
        <v>652</v>
      </c>
      <c r="E236" s="3" t="s">
        <v>1060</v>
      </c>
      <c r="F236" s="3" t="s">
        <v>1061</v>
      </c>
      <c r="G236" s="3" t="s">
        <v>1062</v>
      </c>
    </row>
    <row r="237" spans="1:7" ht="14.25" thickBot="1" thickTop="1">
      <c r="A237" s="2"/>
      <c r="B237" s="3" t="s">
        <v>687</v>
      </c>
      <c r="C237" s="3"/>
      <c r="D237" s="4"/>
      <c r="E237" s="4"/>
      <c r="F237" s="4">
        <f>SUM(F238:F255)</f>
        <v>0</v>
      </c>
      <c r="G237" s="3"/>
    </row>
    <row r="238" spans="1:7" ht="13.5" thickTop="1">
      <c r="A238" s="5" t="s">
        <v>688</v>
      </c>
      <c r="B238" s="6" t="s">
        <v>689</v>
      </c>
      <c r="C238" s="6" t="s">
        <v>1071</v>
      </c>
      <c r="D238" s="7">
        <v>9</v>
      </c>
      <c r="E238" s="7"/>
      <c r="F238" s="7">
        <f>D238*E238</f>
        <v>0</v>
      </c>
      <c r="G238" s="6">
        <v>21</v>
      </c>
    </row>
    <row r="239" spans="1:7" ht="12.75">
      <c r="A239" s="5"/>
      <c r="B239" s="9" t="s">
        <v>858</v>
      </c>
      <c r="C239" s="6"/>
      <c r="D239" s="7"/>
      <c r="E239" s="7"/>
      <c r="F239" s="7"/>
      <c r="G239" s="6"/>
    </row>
    <row r="240" spans="1:7" ht="12.75">
      <c r="A240" s="5" t="s">
        <v>690</v>
      </c>
      <c r="B240" s="6" t="s">
        <v>691</v>
      </c>
      <c r="C240" s="6" t="s">
        <v>1071</v>
      </c>
      <c r="D240" s="7">
        <v>9</v>
      </c>
      <c r="E240" s="7"/>
      <c r="F240" s="7">
        <f>D240*E240</f>
        <v>0</v>
      </c>
      <c r="G240" s="6">
        <v>21</v>
      </c>
    </row>
    <row r="241" spans="1:7" ht="12.75">
      <c r="A241" s="5" t="s">
        <v>692</v>
      </c>
      <c r="B241" s="6" t="s">
        <v>693</v>
      </c>
      <c r="C241" s="6" t="s">
        <v>1071</v>
      </c>
      <c r="D241" s="7">
        <v>1</v>
      </c>
      <c r="E241" s="7"/>
      <c r="F241" s="7">
        <f>D241*E241</f>
        <v>0</v>
      </c>
      <c r="G241" s="6">
        <v>21</v>
      </c>
    </row>
    <row r="242" spans="1:7" ht="12.75">
      <c r="A242" s="5"/>
      <c r="B242" s="9" t="s">
        <v>859</v>
      </c>
      <c r="C242" s="6"/>
      <c r="D242" s="7"/>
      <c r="E242" s="7"/>
      <c r="F242" s="7"/>
      <c r="G242" s="6"/>
    </row>
    <row r="243" spans="1:7" ht="12.75">
      <c r="A243" s="5" t="s">
        <v>694</v>
      </c>
      <c r="B243" s="6" t="s">
        <v>695</v>
      </c>
      <c r="C243" s="6" t="s">
        <v>1071</v>
      </c>
      <c r="D243" s="7">
        <v>4</v>
      </c>
      <c r="E243" s="7"/>
      <c r="F243" s="7">
        <f>D243*E243</f>
        <v>0</v>
      </c>
      <c r="G243" s="6">
        <v>21</v>
      </c>
    </row>
    <row r="244" spans="1:7" ht="12.75">
      <c r="A244" s="5" t="s">
        <v>634</v>
      </c>
      <c r="B244" s="6" t="s">
        <v>635</v>
      </c>
      <c r="C244" s="6" t="s">
        <v>1071</v>
      </c>
      <c r="D244" s="7">
        <v>9</v>
      </c>
      <c r="E244" s="7"/>
      <c r="F244" s="7">
        <f>D244*E244</f>
        <v>0</v>
      </c>
      <c r="G244" s="6">
        <v>21</v>
      </c>
    </row>
    <row r="245" spans="1:7" ht="12.75">
      <c r="A245" s="5" t="s">
        <v>696</v>
      </c>
      <c r="B245" s="6" t="s">
        <v>697</v>
      </c>
      <c r="C245" s="6" t="s">
        <v>1071</v>
      </c>
      <c r="D245" s="7">
        <v>1</v>
      </c>
      <c r="E245" s="7"/>
      <c r="F245" s="7">
        <f>D245*E245</f>
        <v>0</v>
      </c>
      <c r="G245" s="6">
        <v>21</v>
      </c>
    </row>
    <row r="246" spans="1:7" ht="12.75">
      <c r="A246" s="5" t="s">
        <v>698</v>
      </c>
      <c r="B246" s="6" t="s">
        <v>699</v>
      </c>
      <c r="C246" s="6" t="s">
        <v>1071</v>
      </c>
      <c r="D246" s="7">
        <v>1</v>
      </c>
      <c r="E246" s="7"/>
      <c r="F246" s="7">
        <f>D246*E246</f>
        <v>0</v>
      </c>
      <c r="G246" s="6">
        <v>21</v>
      </c>
    </row>
    <row r="247" spans="1:7" ht="12.75">
      <c r="A247" s="5" t="s">
        <v>636</v>
      </c>
      <c r="B247" s="6" t="s">
        <v>637</v>
      </c>
      <c r="C247" s="6" t="s">
        <v>1071</v>
      </c>
      <c r="D247" s="7">
        <v>13</v>
      </c>
      <c r="E247" s="7"/>
      <c r="F247" s="7">
        <f>D247*E247</f>
        <v>0</v>
      </c>
      <c r="G247" s="6">
        <v>21</v>
      </c>
    </row>
    <row r="248" spans="1:7" ht="12.75">
      <c r="A248" s="5"/>
      <c r="B248" s="9" t="s">
        <v>860</v>
      </c>
      <c r="C248" s="6"/>
      <c r="D248" s="7"/>
      <c r="E248" s="7"/>
      <c r="F248" s="7"/>
      <c r="G248" s="6"/>
    </row>
    <row r="249" spans="1:7" ht="12.75">
      <c r="A249" s="5" t="s">
        <v>700</v>
      </c>
      <c r="B249" s="6" t="s">
        <v>701</v>
      </c>
      <c r="C249" s="6" t="s">
        <v>1071</v>
      </c>
      <c r="D249" s="7">
        <v>5</v>
      </c>
      <c r="E249" s="7"/>
      <c r="F249" s="7">
        <f aca="true" t="shared" si="2" ref="F249:F255">D249*E249</f>
        <v>0</v>
      </c>
      <c r="G249" s="6">
        <v>21</v>
      </c>
    </row>
    <row r="250" spans="1:7" ht="12.75">
      <c r="A250" s="5" t="s">
        <v>702</v>
      </c>
      <c r="B250" s="6" t="s">
        <v>625</v>
      </c>
      <c r="C250" s="6" t="s">
        <v>1071</v>
      </c>
      <c r="D250" s="7">
        <v>1</v>
      </c>
      <c r="E250" s="7"/>
      <c r="F250" s="7">
        <f t="shared" si="2"/>
        <v>0</v>
      </c>
      <c r="G250" s="6">
        <v>21</v>
      </c>
    </row>
    <row r="251" spans="1:7" ht="12.75">
      <c r="A251" s="5" t="s">
        <v>703</v>
      </c>
      <c r="B251" s="6" t="s">
        <v>627</v>
      </c>
      <c r="C251" s="6" t="s">
        <v>1071</v>
      </c>
      <c r="D251" s="7">
        <v>1</v>
      </c>
      <c r="E251" s="7"/>
      <c r="F251" s="7">
        <f t="shared" si="2"/>
        <v>0</v>
      </c>
      <c r="G251" s="6">
        <v>21</v>
      </c>
    </row>
    <row r="252" spans="1:7" ht="12.75">
      <c r="A252" s="5" t="s">
        <v>704</v>
      </c>
      <c r="B252" s="6" t="s">
        <v>631</v>
      </c>
      <c r="C252" s="6" t="s">
        <v>1071</v>
      </c>
      <c r="D252" s="7">
        <v>2</v>
      </c>
      <c r="E252" s="7"/>
      <c r="F252" s="7">
        <f t="shared" si="2"/>
        <v>0</v>
      </c>
      <c r="G252" s="6">
        <v>21</v>
      </c>
    </row>
    <row r="253" spans="1:7" ht="12.75">
      <c r="A253" s="5" t="s">
        <v>705</v>
      </c>
      <c r="B253" s="6" t="s">
        <v>706</v>
      </c>
      <c r="C253" s="6" t="s">
        <v>1071</v>
      </c>
      <c r="D253" s="7">
        <v>1</v>
      </c>
      <c r="E253" s="7"/>
      <c r="F253" s="7">
        <f t="shared" si="2"/>
        <v>0</v>
      </c>
      <c r="G253" s="6">
        <v>21</v>
      </c>
    </row>
    <row r="254" spans="1:7" ht="12.75">
      <c r="A254" s="5" t="s">
        <v>108</v>
      </c>
      <c r="B254" s="6" t="s">
        <v>109</v>
      </c>
      <c r="C254" s="6" t="s">
        <v>34</v>
      </c>
      <c r="D254" s="7">
        <v>3.6</v>
      </c>
      <c r="E254" s="7">
        <f>SUM(F238:F253)/100</f>
        <v>0</v>
      </c>
      <c r="F254" s="7">
        <f t="shared" si="2"/>
        <v>0</v>
      </c>
      <c r="G254" s="6">
        <v>21</v>
      </c>
    </row>
    <row r="255" spans="1:7" ht="13.5" thickBot="1">
      <c r="A255" s="5" t="s">
        <v>110</v>
      </c>
      <c r="B255" s="6" t="s">
        <v>111</v>
      </c>
      <c r="C255" s="6" t="s">
        <v>34</v>
      </c>
      <c r="D255" s="7">
        <v>1</v>
      </c>
      <c r="E255" s="7">
        <f>SUM(F238:F253)/100</f>
        <v>0</v>
      </c>
      <c r="F255" s="7">
        <f t="shared" si="2"/>
        <v>0</v>
      </c>
      <c r="G255" s="6">
        <v>21</v>
      </c>
    </row>
    <row r="256" spans="1:7" ht="14.25" thickBot="1" thickTop="1">
      <c r="A256" s="2"/>
      <c r="B256" s="3" t="s">
        <v>707</v>
      </c>
      <c r="C256" s="3"/>
      <c r="D256" s="4"/>
      <c r="E256" s="4"/>
      <c r="F256" s="4">
        <f>SUM(F257:F323)</f>
        <v>0</v>
      </c>
      <c r="G256" s="3"/>
    </row>
    <row r="257" spans="1:7" ht="13.5" thickTop="1">
      <c r="A257" s="5" t="s">
        <v>708</v>
      </c>
      <c r="B257" s="6" t="s">
        <v>709</v>
      </c>
      <c r="C257" s="6" t="s">
        <v>1071</v>
      </c>
      <c r="D257" s="7">
        <v>2</v>
      </c>
      <c r="E257" s="7"/>
      <c r="F257" s="7">
        <f>D257*E257</f>
        <v>0</v>
      </c>
      <c r="G257" s="6">
        <v>21</v>
      </c>
    </row>
    <row r="258" spans="1:7" ht="12.75">
      <c r="A258" s="5" t="s">
        <v>710</v>
      </c>
      <c r="B258" s="6" t="s">
        <v>711</v>
      </c>
      <c r="C258" s="6" t="s">
        <v>1071</v>
      </c>
      <c r="D258" s="7">
        <v>2</v>
      </c>
      <c r="E258" s="7"/>
      <c r="F258" s="7">
        <f>D258*E258</f>
        <v>0</v>
      </c>
      <c r="G258" s="6">
        <v>21</v>
      </c>
    </row>
    <row r="259" spans="1:7" ht="12.75">
      <c r="A259" s="5" t="s">
        <v>498</v>
      </c>
      <c r="B259" s="6" t="s">
        <v>499</v>
      </c>
      <c r="C259" s="6" t="s">
        <v>1071</v>
      </c>
      <c r="D259" s="7">
        <v>8</v>
      </c>
      <c r="E259" s="7"/>
      <c r="F259" s="7">
        <f>D259*E259</f>
        <v>0</v>
      </c>
      <c r="G259" s="6">
        <v>21</v>
      </c>
    </row>
    <row r="260" spans="1:7" ht="12.75">
      <c r="A260" s="5"/>
      <c r="B260" s="9" t="s">
        <v>861</v>
      </c>
      <c r="C260" s="6"/>
      <c r="D260" s="7"/>
      <c r="E260" s="7"/>
      <c r="F260" s="7"/>
      <c r="G260" s="6"/>
    </row>
    <row r="261" spans="1:7" ht="12.75">
      <c r="A261" s="5" t="s">
        <v>1069</v>
      </c>
      <c r="B261" s="6" t="s">
        <v>1070</v>
      </c>
      <c r="C261" s="6" t="s">
        <v>1071</v>
      </c>
      <c r="D261" s="7">
        <v>4</v>
      </c>
      <c r="E261" s="7"/>
      <c r="F261" s="7">
        <f>D261*E261</f>
        <v>0</v>
      </c>
      <c r="G261" s="6">
        <v>21</v>
      </c>
    </row>
    <row r="262" spans="1:7" ht="12.75">
      <c r="A262" s="5" t="s">
        <v>500</v>
      </c>
      <c r="B262" s="6" t="s">
        <v>501</v>
      </c>
      <c r="C262" s="6" t="s">
        <v>1071</v>
      </c>
      <c r="D262" s="7">
        <v>6</v>
      </c>
      <c r="E262" s="7"/>
      <c r="F262" s="7">
        <f>D262*E262</f>
        <v>0</v>
      </c>
      <c r="G262" s="6">
        <v>21</v>
      </c>
    </row>
    <row r="263" spans="1:7" ht="12.75">
      <c r="A263" s="5"/>
      <c r="B263" s="9" t="s">
        <v>836</v>
      </c>
      <c r="C263" s="6"/>
      <c r="D263" s="7"/>
      <c r="E263" s="7"/>
      <c r="F263" s="7"/>
      <c r="G263" s="6"/>
    </row>
    <row r="264" spans="1:7" ht="12.75">
      <c r="A264" s="5" t="s">
        <v>1082</v>
      </c>
      <c r="B264" s="6" t="s">
        <v>1083</v>
      </c>
      <c r="C264" s="6" t="s">
        <v>1071</v>
      </c>
      <c r="D264" s="7">
        <v>12</v>
      </c>
      <c r="E264" s="7"/>
      <c r="F264" s="7">
        <f>D264*E264</f>
        <v>0</v>
      </c>
      <c r="G264" s="6">
        <v>21</v>
      </c>
    </row>
    <row r="265" spans="1:7" ht="12.75">
      <c r="A265" s="5"/>
      <c r="B265" s="9" t="s">
        <v>862</v>
      </c>
      <c r="C265" s="6"/>
      <c r="D265" s="7"/>
      <c r="E265" s="7"/>
      <c r="F265" s="7"/>
      <c r="G265" s="6"/>
    </row>
    <row r="266" spans="1:7" ht="12.75">
      <c r="A266" s="5" t="s">
        <v>1084</v>
      </c>
      <c r="B266" s="6" t="s">
        <v>1085</v>
      </c>
      <c r="C266" s="6" t="s">
        <v>1071</v>
      </c>
      <c r="D266" s="7">
        <v>1</v>
      </c>
      <c r="E266" s="7"/>
      <c r="F266" s="7">
        <f>D266*E266</f>
        <v>0</v>
      </c>
      <c r="G266" s="6">
        <v>21</v>
      </c>
    </row>
    <row r="267" spans="1:7" ht="12.75">
      <c r="A267" s="5" t="s">
        <v>712</v>
      </c>
      <c r="B267" s="6" t="s">
        <v>713</v>
      </c>
      <c r="C267" s="6" t="s">
        <v>1071</v>
      </c>
      <c r="D267" s="7">
        <v>8</v>
      </c>
      <c r="E267" s="7"/>
      <c r="F267" s="7">
        <f>D267*E267</f>
        <v>0</v>
      </c>
      <c r="G267" s="6">
        <v>21</v>
      </c>
    </row>
    <row r="268" spans="1:7" ht="12.75">
      <c r="A268" s="5"/>
      <c r="B268" s="9" t="s">
        <v>863</v>
      </c>
      <c r="C268" s="6"/>
      <c r="D268" s="7"/>
      <c r="E268" s="7"/>
      <c r="F268" s="7"/>
      <c r="G268" s="6"/>
    </row>
    <row r="269" spans="1:7" ht="12.75">
      <c r="A269" s="5" t="s">
        <v>714</v>
      </c>
      <c r="B269" s="6" t="s">
        <v>715</v>
      </c>
      <c r="C269" s="6" t="s">
        <v>1071</v>
      </c>
      <c r="D269" s="7">
        <v>2</v>
      </c>
      <c r="E269" s="7"/>
      <c r="F269" s="7">
        <f aca="true" t="shared" si="3" ref="F269:F284">D269*E269</f>
        <v>0</v>
      </c>
      <c r="G269" s="6">
        <v>21</v>
      </c>
    </row>
    <row r="270" spans="1:7" ht="12.75">
      <c r="A270" s="5" t="s">
        <v>1096</v>
      </c>
      <c r="B270" s="6" t="s">
        <v>1097</v>
      </c>
      <c r="C270" s="6" t="s">
        <v>1071</v>
      </c>
      <c r="D270" s="7">
        <v>1</v>
      </c>
      <c r="E270" s="7"/>
      <c r="F270" s="7">
        <f t="shared" si="3"/>
        <v>0</v>
      </c>
      <c r="G270" s="6">
        <v>21</v>
      </c>
    </row>
    <row r="271" spans="1:7" ht="12.75">
      <c r="A271" s="5" t="s">
        <v>716</v>
      </c>
      <c r="B271" s="6" t="s">
        <v>717</v>
      </c>
      <c r="C271" s="6" t="s">
        <v>1071</v>
      </c>
      <c r="D271" s="7">
        <v>2</v>
      </c>
      <c r="E271" s="7"/>
      <c r="F271" s="7">
        <f t="shared" si="3"/>
        <v>0</v>
      </c>
      <c r="G271" s="6">
        <v>21</v>
      </c>
    </row>
    <row r="272" spans="1:7" ht="12.75">
      <c r="A272" s="5" t="s">
        <v>1102</v>
      </c>
      <c r="B272" s="6" t="s">
        <v>1103</v>
      </c>
      <c r="C272" s="6" t="s">
        <v>1071</v>
      </c>
      <c r="D272" s="7">
        <v>1</v>
      </c>
      <c r="E272" s="7"/>
      <c r="F272" s="7">
        <f t="shared" si="3"/>
        <v>0</v>
      </c>
      <c r="G272" s="6">
        <v>21</v>
      </c>
    </row>
    <row r="273" spans="1:7" ht="12.75">
      <c r="A273" s="5" t="s">
        <v>718</v>
      </c>
      <c r="B273" s="6" t="s">
        <v>719</v>
      </c>
      <c r="C273" s="6" t="s">
        <v>1071</v>
      </c>
      <c r="D273" s="7">
        <v>2</v>
      </c>
      <c r="E273" s="7"/>
      <c r="F273" s="7">
        <f t="shared" si="3"/>
        <v>0</v>
      </c>
      <c r="G273" s="6">
        <v>21</v>
      </c>
    </row>
    <row r="274" spans="1:7" ht="12.75">
      <c r="A274" s="5" t="s">
        <v>1108</v>
      </c>
      <c r="B274" s="6" t="s">
        <v>1109</v>
      </c>
      <c r="C274" s="6" t="s">
        <v>1066</v>
      </c>
      <c r="D274" s="7">
        <v>0.6</v>
      </c>
      <c r="E274" s="7"/>
      <c r="F274" s="7">
        <f t="shared" si="3"/>
        <v>0</v>
      </c>
      <c r="G274" s="6">
        <v>21</v>
      </c>
    </row>
    <row r="275" spans="1:7" ht="12.75">
      <c r="A275" s="5" t="s">
        <v>1112</v>
      </c>
      <c r="B275" s="6" t="s">
        <v>1113</v>
      </c>
      <c r="C275" s="6" t="s">
        <v>1066</v>
      </c>
      <c r="D275" s="7">
        <v>1.9</v>
      </c>
      <c r="E275" s="7"/>
      <c r="F275" s="7">
        <f t="shared" si="3"/>
        <v>0</v>
      </c>
      <c r="G275" s="6">
        <v>21</v>
      </c>
    </row>
    <row r="276" spans="1:7" ht="12.75">
      <c r="A276" s="5" t="s">
        <v>1114</v>
      </c>
      <c r="B276" s="6" t="s">
        <v>1115</v>
      </c>
      <c r="C276" s="6" t="s">
        <v>1071</v>
      </c>
      <c r="D276" s="7">
        <v>2</v>
      </c>
      <c r="E276" s="7"/>
      <c r="F276" s="7">
        <f t="shared" si="3"/>
        <v>0</v>
      </c>
      <c r="G276" s="6">
        <v>21</v>
      </c>
    </row>
    <row r="277" spans="1:7" ht="12.75">
      <c r="A277" s="5" t="s">
        <v>1116</v>
      </c>
      <c r="B277" s="6" t="s">
        <v>1117</v>
      </c>
      <c r="C277" s="6" t="s">
        <v>1071</v>
      </c>
      <c r="D277" s="7">
        <v>1</v>
      </c>
      <c r="E277" s="7"/>
      <c r="F277" s="7">
        <f t="shared" si="3"/>
        <v>0</v>
      </c>
      <c r="G277" s="6">
        <v>21</v>
      </c>
    </row>
    <row r="278" spans="1:7" ht="12.75">
      <c r="A278" s="5" t="s">
        <v>664</v>
      </c>
      <c r="B278" s="6" t="s">
        <v>665</v>
      </c>
      <c r="C278" s="6" t="s">
        <v>1071</v>
      </c>
      <c r="D278" s="7">
        <v>1</v>
      </c>
      <c r="E278" s="7"/>
      <c r="F278" s="7">
        <f t="shared" si="3"/>
        <v>0</v>
      </c>
      <c r="G278" s="6">
        <v>21</v>
      </c>
    </row>
    <row r="279" spans="1:7" ht="12.75">
      <c r="A279" s="5" t="s">
        <v>720</v>
      </c>
      <c r="B279" s="6" t="s">
        <v>721</v>
      </c>
      <c r="C279" s="6" t="s">
        <v>1071</v>
      </c>
      <c r="D279" s="7">
        <v>1</v>
      </c>
      <c r="E279" s="7"/>
      <c r="F279" s="7">
        <f t="shared" si="3"/>
        <v>0</v>
      </c>
      <c r="G279" s="6">
        <v>21</v>
      </c>
    </row>
    <row r="280" spans="1:7" ht="12.75">
      <c r="A280" s="5" t="s">
        <v>666</v>
      </c>
      <c r="B280" s="6" t="s">
        <v>667</v>
      </c>
      <c r="C280" s="6" t="s">
        <v>1071</v>
      </c>
      <c r="D280" s="7">
        <v>1</v>
      </c>
      <c r="E280" s="7"/>
      <c r="F280" s="7">
        <f t="shared" si="3"/>
        <v>0</v>
      </c>
      <c r="G280" s="6">
        <v>21</v>
      </c>
    </row>
    <row r="281" spans="1:7" ht="12.75">
      <c r="A281" s="5" t="s">
        <v>722</v>
      </c>
      <c r="B281" s="6" t="s">
        <v>723</v>
      </c>
      <c r="C281" s="6" t="s">
        <v>1071</v>
      </c>
      <c r="D281" s="7">
        <v>1</v>
      </c>
      <c r="E281" s="7"/>
      <c r="F281" s="7">
        <f t="shared" si="3"/>
        <v>0</v>
      </c>
      <c r="G281" s="6">
        <v>21</v>
      </c>
    </row>
    <row r="282" spans="1:7" ht="13.5" thickBot="1">
      <c r="A282" s="5" t="s">
        <v>724</v>
      </c>
      <c r="B282" s="6" t="s">
        <v>725</v>
      </c>
      <c r="C282" s="6" t="s">
        <v>1071</v>
      </c>
      <c r="D282" s="7">
        <v>2</v>
      </c>
      <c r="E282" s="7"/>
      <c r="F282" s="7">
        <f t="shared" si="3"/>
        <v>0</v>
      </c>
      <c r="G282" s="6">
        <v>21</v>
      </c>
    </row>
    <row r="283" spans="1:7" ht="14.25" thickBot="1" thickTop="1">
      <c r="A283" s="2" t="s">
        <v>1056</v>
      </c>
      <c r="B283" s="3" t="s">
        <v>1057</v>
      </c>
      <c r="C283" s="3" t="s">
        <v>1058</v>
      </c>
      <c r="D283" s="3" t="s">
        <v>652</v>
      </c>
      <c r="E283" s="3" t="s">
        <v>1060</v>
      </c>
      <c r="F283" s="3" t="s">
        <v>1061</v>
      </c>
      <c r="G283" s="3" t="s">
        <v>1062</v>
      </c>
    </row>
    <row r="284" spans="1:7" ht="13.5" thickTop="1">
      <c r="A284" s="5" t="s">
        <v>726</v>
      </c>
      <c r="B284" s="6" t="s">
        <v>727</v>
      </c>
      <c r="C284" s="6" t="s">
        <v>1066</v>
      </c>
      <c r="D284" s="7">
        <v>20</v>
      </c>
      <c r="E284" s="7"/>
      <c r="F284" s="7">
        <f t="shared" si="3"/>
        <v>0</v>
      </c>
      <c r="G284" s="6">
        <v>21</v>
      </c>
    </row>
    <row r="285" spans="1:7" ht="12.75">
      <c r="A285" s="5"/>
      <c r="B285" s="9" t="s">
        <v>864</v>
      </c>
      <c r="C285" s="6"/>
      <c r="D285" s="7"/>
      <c r="E285" s="7"/>
      <c r="F285" s="7"/>
      <c r="G285" s="6"/>
    </row>
    <row r="286" spans="1:7" ht="12.75">
      <c r="A286" s="5" t="s">
        <v>1132</v>
      </c>
      <c r="B286" s="6" t="s">
        <v>1133</v>
      </c>
      <c r="C286" s="6" t="s">
        <v>1066</v>
      </c>
      <c r="D286" s="7">
        <v>101.85</v>
      </c>
      <c r="E286" s="7"/>
      <c r="F286" s="7">
        <f>D286*E286</f>
        <v>0</v>
      </c>
      <c r="G286" s="6">
        <v>21</v>
      </c>
    </row>
    <row r="287" spans="1:7" ht="12.75">
      <c r="A287" s="5"/>
      <c r="B287" s="9" t="s">
        <v>865</v>
      </c>
      <c r="C287" s="6"/>
      <c r="D287" s="7"/>
      <c r="E287" s="7"/>
      <c r="F287" s="7"/>
      <c r="G287" s="6"/>
    </row>
    <row r="288" spans="1:7" ht="12.75">
      <c r="A288" s="5" t="s">
        <v>728</v>
      </c>
      <c r="B288" s="6" t="s">
        <v>729</v>
      </c>
      <c r="C288" s="6" t="s">
        <v>1066</v>
      </c>
      <c r="D288" s="7">
        <v>2</v>
      </c>
      <c r="E288" s="7"/>
      <c r="F288" s="7">
        <f>D288*E288</f>
        <v>0</v>
      </c>
      <c r="G288" s="6">
        <v>21</v>
      </c>
    </row>
    <row r="289" spans="1:7" ht="12.75">
      <c r="A289" s="5" t="s">
        <v>502</v>
      </c>
      <c r="B289" s="6" t="s">
        <v>503</v>
      </c>
      <c r="C289" s="6" t="s">
        <v>1071</v>
      </c>
      <c r="D289" s="7">
        <v>16</v>
      </c>
      <c r="E289" s="7"/>
      <c r="F289" s="7">
        <f>D289*E289</f>
        <v>0</v>
      </c>
      <c r="G289" s="6">
        <v>21</v>
      </c>
    </row>
    <row r="290" spans="1:7" ht="12.75">
      <c r="A290" s="5"/>
      <c r="B290" s="9" t="s">
        <v>866</v>
      </c>
      <c r="C290" s="6"/>
      <c r="D290" s="7"/>
      <c r="E290" s="7"/>
      <c r="F290" s="7"/>
      <c r="G290" s="6"/>
    </row>
    <row r="291" spans="1:7" ht="12.75">
      <c r="A291" s="5" t="s">
        <v>508</v>
      </c>
      <c r="B291" s="6" t="s">
        <v>509</v>
      </c>
      <c r="C291" s="6" t="s">
        <v>1071</v>
      </c>
      <c r="D291" s="7">
        <v>10</v>
      </c>
      <c r="E291" s="7"/>
      <c r="F291" s="7">
        <f>D291*E291</f>
        <v>0</v>
      </c>
      <c r="G291" s="6">
        <v>21</v>
      </c>
    </row>
    <row r="292" spans="1:7" ht="12.75">
      <c r="A292" s="5"/>
      <c r="B292" s="9" t="s">
        <v>837</v>
      </c>
      <c r="C292" s="6"/>
      <c r="D292" s="7"/>
      <c r="E292" s="7"/>
      <c r="F292" s="7"/>
      <c r="G292" s="6"/>
    </row>
    <row r="293" spans="1:7" ht="12.75">
      <c r="A293" s="5" t="s">
        <v>510</v>
      </c>
      <c r="B293" s="6" t="s">
        <v>511</v>
      </c>
      <c r="C293" s="6" t="s">
        <v>1071</v>
      </c>
      <c r="D293" s="7">
        <v>4</v>
      </c>
      <c r="E293" s="7"/>
      <c r="F293" s="7">
        <f>D293*E293</f>
        <v>0</v>
      </c>
      <c r="G293" s="6">
        <v>21</v>
      </c>
    </row>
    <row r="294" spans="1:7" ht="12.75">
      <c r="A294" s="5" t="s">
        <v>512</v>
      </c>
      <c r="B294" s="6" t="s">
        <v>513</v>
      </c>
      <c r="C294" s="6" t="s">
        <v>514</v>
      </c>
      <c r="D294" s="7">
        <v>6</v>
      </c>
      <c r="E294" s="7"/>
      <c r="F294" s="7">
        <f>D294*E294</f>
        <v>0</v>
      </c>
      <c r="G294" s="6">
        <v>21</v>
      </c>
    </row>
    <row r="295" spans="1:7" ht="12.75">
      <c r="A295" s="5"/>
      <c r="B295" s="9" t="s">
        <v>867</v>
      </c>
      <c r="C295" s="6"/>
      <c r="D295" s="7"/>
      <c r="E295" s="7"/>
      <c r="F295" s="7"/>
      <c r="G295" s="6"/>
    </row>
    <row r="296" spans="1:7" ht="12.75">
      <c r="A296" s="5" t="s">
        <v>515</v>
      </c>
      <c r="B296" s="6" t="s">
        <v>516</v>
      </c>
      <c r="C296" s="6" t="s">
        <v>514</v>
      </c>
      <c r="D296" s="7">
        <v>6</v>
      </c>
      <c r="E296" s="7"/>
      <c r="F296" s="7">
        <f>D296*E296</f>
        <v>0</v>
      </c>
      <c r="G296" s="6">
        <v>21</v>
      </c>
    </row>
    <row r="297" spans="1:7" ht="12.75">
      <c r="A297" s="5" t="s">
        <v>730</v>
      </c>
      <c r="B297" s="6" t="s">
        <v>731</v>
      </c>
      <c r="C297" s="6" t="s">
        <v>1071</v>
      </c>
      <c r="D297" s="7">
        <v>6</v>
      </c>
      <c r="E297" s="7"/>
      <c r="F297" s="7">
        <f>D297*E297</f>
        <v>0</v>
      </c>
      <c r="G297" s="6">
        <v>21</v>
      </c>
    </row>
    <row r="298" spans="1:7" ht="12.75">
      <c r="A298" s="5" t="s">
        <v>517</v>
      </c>
      <c r="B298" s="6" t="s">
        <v>518</v>
      </c>
      <c r="C298" s="6" t="s">
        <v>514</v>
      </c>
      <c r="D298" s="7">
        <v>6</v>
      </c>
      <c r="E298" s="7"/>
      <c r="F298" s="7">
        <f>D298*E298</f>
        <v>0</v>
      </c>
      <c r="G298" s="6">
        <v>21</v>
      </c>
    </row>
    <row r="299" spans="1:7" ht="12.75">
      <c r="A299" s="5" t="s">
        <v>668</v>
      </c>
      <c r="B299" s="6" t="s">
        <v>669</v>
      </c>
      <c r="C299" s="6" t="s">
        <v>1066</v>
      </c>
      <c r="D299" s="7">
        <v>8</v>
      </c>
      <c r="E299" s="7"/>
      <c r="F299" s="7">
        <f>D299*E299</f>
        <v>0</v>
      </c>
      <c r="G299" s="6">
        <v>21</v>
      </c>
    </row>
    <row r="300" spans="1:7" ht="12.75">
      <c r="A300" s="5"/>
      <c r="B300" s="9" t="s">
        <v>868</v>
      </c>
      <c r="C300" s="6"/>
      <c r="D300" s="7"/>
      <c r="E300" s="7"/>
      <c r="F300" s="7"/>
      <c r="G300" s="6"/>
    </row>
    <row r="301" spans="1:7" ht="12.75">
      <c r="A301" s="5" t="s">
        <v>527</v>
      </c>
      <c r="B301" s="6" t="s">
        <v>528</v>
      </c>
      <c r="C301" s="6" t="s">
        <v>1071</v>
      </c>
      <c r="D301" s="7">
        <v>2</v>
      </c>
      <c r="E301" s="7"/>
      <c r="F301" s="7">
        <f>D301*E301</f>
        <v>0</v>
      </c>
      <c r="G301" s="6">
        <v>21</v>
      </c>
    </row>
    <row r="302" spans="1:7" ht="12.75">
      <c r="A302" s="5" t="s">
        <v>531</v>
      </c>
      <c r="B302" s="6" t="s">
        <v>532</v>
      </c>
      <c r="C302" s="6" t="s">
        <v>128</v>
      </c>
      <c r="D302" s="7">
        <v>0.52</v>
      </c>
      <c r="E302" s="7"/>
      <c r="F302" s="7">
        <f>D302*E302</f>
        <v>0</v>
      </c>
      <c r="G302" s="6">
        <v>21</v>
      </c>
    </row>
    <row r="303" spans="1:7" ht="12.75">
      <c r="A303" s="5"/>
      <c r="B303" s="9" t="s">
        <v>191</v>
      </c>
      <c r="C303" s="6"/>
      <c r="D303" s="7"/>
      <c r="E303" s="7"/>
      <c r="F303" s="7"/>
      <c r="G303" s="6"/>
    </row>
    <row r="304" spans="1:7" ht="12.75">
      <c r="A304" s="5" t="s">
        <v>541</v>
      </c>
      <c r="B304" s="6" t="s">
        <v>542</v>
      </c>
      <c r="C304" s="6" t="s">
        <v>1066</v>
      </c>
      <c r="D304" s="7">
        <v>550</v>
      </c>
      <c r="E304" s="7"/>
      <c r="F304" s="7">
        <f>D304*E304</f>
        <v>0</v>
      </c>
      <c r="G304" s="6">
        <v>21</v>
      </c>
    </row>
    <row r="305" spans="1:7" ht="12.75">
      <c r="A305" s="5"/>
      <c r="B305" s="9" t="s">
        <v>190</v>
      </c>
      <c r="C305" s="6"/>
      <c r="D305" s="7"/>
      <c r="E305" s="7"/>
      <c r="F305" s="7"/>
      <c r="G305" s="6"/>
    </row>
    <row r="306" spans="1:7" ht="12.75">
      <c r="A306" s="5" t="s">
        <v>732</v>
      </c>
      <c r="B306" s="6" t="s">
        <v>733</v>
      </c>
      <c r="C306" s="6" t="s">
        <v>1071</v>
      </c>
      <c r="D306" s="7">
        <v>2</v>
      </c>
      <c r="E306" s="7"/>
      <c r="F306" s="7">
        <f>D306*E306</f>
        <v>0</v>
      </c>
      <c r="G306" s="6">
        <v>21</v>
      </c>
    </row>
    <row r="307" spans="1:7" ht="12.75">
      <c r="A307" s="5" t="s">
        <v>545</v>
      </c>
      <c r="B307" s="6" t="s">
        <v>546</v>
      </c>
      <c r="C307" s="6" t="s">
        <v>1071</v>
      </c>
      <c r="D307" s="7">
        <v>4</v>
      </c>
      <c r="E307" s="7"/>
      <c r="F307" s="7">
        <f>D307*E307</f>
        <v>0</v>
      </c>
      <c r="G307" s="6">
        <v>21</v>
      </c>
    </row>
    <row r="308" spans="1:7" ht="12.75">
      <c r="A308" s="5" t="s">
        <v>547</v>
      </c>
      <c r="B308" s="6" t="s">
        <v>548</v>
      </c>
      <c r="C308" s="6" t="s">
        <v>1071</v>
      </c>
      <c r="D308" s="7">
        <v>8</v>
      </c>
      <c r="E308" s="7"/>
      <c r="F308" s="7">
        <f>D308*E308</f>
        <v>0</v>
      </c>
      <c r="G308" s="6">
        <v>21</v>
      </c>
    </row>
    <row r="309" spans="1:7" ht="12.75">
      <c r="A309" s="5"/>
      <c r="B309" s="9" t="s">
        <v>861</v>
      </c>
      <c r="C309" s="6"/>
      <c r="D309" s="7"/>
      <c r="E309" s="7"/>
      <c r="F309" s="7"/>
      <c r="G309" s="6"/>
    </row>
    <row r="310" spans="1:7" ht="12.75">
      <c r="A310" s="5" t="s">
        <v>734</v>
      </c>
      <c r="B310" s="6" t="s">
        <v>735</v>
      </c>
      <c r="C310" s="6" t="s">
        <v>1071</v>
      </c>
      <c r="D310" s="7">
        <v>6</v>
      </c>
      <c r="E310" s="7"/>
      <c r="F310" s="7">
        <f>D310*E310</f>
        <v>0</v>
      </c>
      <c r="G310" s="6">
        <v>21</v>
      </c>
    </row>
    <row r="311" spans="1:7" ht="12.75">
      <c r="A311" s="5"/>
      <c r="B311" s="9" t="s">
        <v>869</v>
      </c>
      <c r="C311" s="6"/>
      <c r="D311" s="7"/>
      <c r="E311" s="7"/>
      <c r="F311" s="7"/>
      <c r="G311" s="6"/>
    </row>
    <row r="312" spans="1:7" ht="12.75">
      <c r="A312" s="5" t="s">
        <v>553</v>
      </c>
      <c r="B312" s="6" t="s">
        <v>554</v>
      </c>
      <c r="C312" s="6" t="s">
        <v>1066</v>
      </c>
      <c r="D312" s="7">
        <v>16</v>
      </c>
      <c r="E312" s="7"/>
      <c r="F312" s="7">
        <f>D312*E312</f>
        <v>0</v>
      </c>
      <c r="G312" s="6">
        <v>21</v>
      </c>
    </row>
    <row r="313" spans="1:7" ht="12.75">
      <c r="A313" s="5"/>
      <c r="B313" s="9" t="s">
        <v>870</v>
      </c>
      <c r="C313" s="6"/>
      <c r="D313" s="7"/>
      <c r="E313" s="7"/>
      <c r="F313" s="7"/>
      <c r="G313" s="6"/>
    </row>
    <row r="314" spans="1:7" ht="12.75">
      <c r="A314" s="5" t="s">
        <v>736</v>
      </c>
      <c r="B314" s="6" t="s">
        <v>737</v>
      </c>
      <c r="C314" s="6" t="s">
        <v>1066</v>
      </c>
      <c r="D314" s="7">
        <v>131.25</v>
      </c>
      <c r="E314" s="7"/>
      <c r="F314" s="7">
        <f>D314*E314</f>
        <v>0</v>
      </c>
      <c r="G314" s="6">
        <v>21</v>
      </c>
    </row>
    <row r="315" spans="1:7" ht="12.75">
      <c r="A315" s="5"/>
      <c r="B315" s="9" t="s">
        <v>871</v>
      </c>
      <c r="C315" s="6"/>
      <c r="D315" s="7"/>
      <c r="E315" s="7"/>
      <c r="F315" s="7"/>
      <c r="G315" s="6"/>
    </row>
    <row r="316" spans="1:7" ht="12.75">
      <c r="A316" s="5" t="s">
        <v>738</v>
      </c>
      <c r="B316" s="6" t="s">
        <v>739</v>
      </c>
      <c r="C316" s="6" t="s">
        <v>1071</v>
      </c>
      <c r="D316" s="7">
        <v>2</v>
      </c>
      <c r="E316" s="7"/>
      <c r="F316" s="7">
        <f>D316*E316</f>
        <v>0</v>
      </c>
      <c r="G316" s="6">
        <v>21</v>
      </c>
    </row>
    <row r="317" spans="1:7" ht="12.75">
      <c r="A317" s="5" t="s">
        <v>561</v>
      </c>
      <c r="B317" s="6" t="s">
        <v>562</v>
      </c>
      <c r="C317" s="6" t="s">
        <v>1071</v>
      </c>
      <c r="D317" s="7">
        <v>4</v>
      </c>
      <c r="E317" s="7"/>
      <c r="F317" s="7">
        <f>D317*E317</f>
        <v>0</v>
      </c>
      <c r="G317" s="6">
        <v>21</v>
      </c>
    </row>
    <row r="318" spans="1:7" ht="12.75">
      <c r="A318" s="5" t="s">
        <v>740</v>
      </c>
      <c r="B318" s="6" t="s">
        <v>741</v>
      </c>
      <c r="C318" s="6" t="s">
        <v>1071</v>
      </c>
      <c r="D318" s="7">
        <v>4</v>
      </c>
      <c r="E318" s="7"/>
      <c r="F318" s="7">
        <f>D318*E318</f>
        <v>0</v>
      </c>
      <c r="G318" s="6">
        <v>21</v>
      </c>
    </row>
    <row r="319" spans="1:7" ht="12.75">
      <c r="A319" s="5" t="s">
        <v>742</v>
      </c>
      <c r="B319" s="6" t="s">
        <v>743</v>
      </c>
      <c r="C319" s="6" t="s">
        <v>1071</v>
      </c>
      <c r="D319" s="7">
        <v>27</v>
      </c>
      <c r="E319" s="7"/>
      <c r="F319" s="7">
        <f>D319*E319</f>
        <v>0</v>
      </c>
      <c r="G319" s="6">
        <v>21</v>
      </c>
    </row>
    <row r="320" spans="1:7" ht="12.75">
      <c r="A320" s="5"/>
      <c r="B320" s="9" t="s">
        <v>872</v>
      </c>
      <c r="C320" s="6"/>
      <c r="D320" s="7"/>
      <c r="E320" s="7"/>
      <c r="F320" s="7"/>
      <c r="G320" s="6"/>
    </row>
    <row r="321" spans="1:7" ht="12.75">
      <c r="A321" s="5" t="s">
        <v>30</v>
      </c>
      <c r="B321" s="6" t="s">
        <v>744</v>
      </c>
      <c r="C321" s="6" t="s">
        <v>1071</v>
      </c>
      <c r="D321" s="7">
        <v>1</v>
      </c>
      <c r="E321" s="7"/>
      <c r="F321" s="7">
        <f>D321*E321</f>
        <v>0</v>
      </c>
      <c r="G321" s="6">
        <v>21</v>
      </c>
    </row>
    <row r="322" spans="1:7" ht="12.75">
      <c r="A322" s="5" t="s">
        <v>384</v>
      </c>
      <c r="B322" s="6" t="s">
        <v>385</v>
      </c>
      <c r="C322" s="6" t="s">
        <v>34</v>
      </c>
      <c r="D322" s="7">
        <v>1.6</v>
      </c>
      <c r="E322" s="7">
        <f>SUM(F257:F321)/100</f>
        <v>0</v>
      </c>
      <c r="F322" s="7">
        <f>D322*E322</f>
        <v>0</v>
      </c>
      <c r="G322" s="6">
        <v>21</v>
      </c>
    </row>
    <row r="323" spans="1:7" ht="13.5" thickBot="1">
      <c r="A323" s="5" t="s">
        <v>572</v>
      </c>
      <c r="B323" s="6" t="s">
        <v>573</v>
      </c>
      <c r="C323" s="6" t="s">
        <v>34</v>
      </c>
      <c r="D323" s="7">
        <v>6</v>
      </c>
      <c r="E323" s="7">
        <f>SUM(F257:F321)/100</f>
        <v>0</v>
      </c>
      <c r="F323" s="7">
        <f>D323*E323</f>
        <v>0</v>
      </c>
      <c r="G323" s="6">
        <v>21</v>
      </c>
    </row>
    <row r="324" spans="1:7" ht="14.25" thickBot="1" thickTop="1">
      <c r="A324" s="2"/>
      <c r="B324" s="3" t="s">
        <v>745</v>
      </c>
      <c r="C324" s="3"/>
      <c r="D324" s="4"/>
      <c r="E324" s="4"/>
      <c r="F324" s="4">
        <f>SUM(F325:F357)</f>
        <v>0</v>
      </c>
      <c r="G324" s="3"/>
    </row>
    <row r="325" spans="1:7" ht="13.5" thickTop="1">
      <c r="A325" s="8">
        <v>15615235</v>
      </c>
      <c r="B325" s="6" t="s">
        <v>36</v>
      </c>
      <c r="C325" s="6" t="s">
        <v>37</v>
      </c>
      <c r="D325" s="7">
        <v>1.24</v>
      </c>
      <c r="E325" s="7"/>
      <c r="F325" s="7">
        <f>D325*E325</f>
        <v>0</v>
      </c>
      <c r="G325" s="6">
        <v>21</v>
      </c>
    </row>
    <row r="326" spans="1:7" ht="12.75">
      <c r="A326" s="8"/>
      <c r="B326" s="9" t="s">
        <v>873</v>
      </c>
      <c r="C326" s="6"/>
      <c r="D326" s="7"/>
      <c r="E326" s="7"/>
      <c r="F326" s="7"/>
      <c r="G326" s="6"/>
    </row>
    <row r="327" spans="1:7" ht="12.75">
      <c r="A327" s="8">
        <v>34111030</v>
      </c>
      <c r="B327" s="6" t="s">
        <v>43</v>
      </c>
      <c r="C327" s="6" t="s">
        <v>1066</v>
      </c>
      <c r="D327" s="7">
        <v>4</v>
      </c>
      <c r="E327" s="7"/>
      <c r="F327" s="7">
        <f>D327*E327</f>
        <v>0</v>
      </c>
      <c r="G327" s="6">
        <v>21</v>
      </c>
    </row>
    <row r="328" spans="1:7" ht="12.75">
      <c r="A328" s="8"/>
      <c r="B328" s="9" t="s">
        <v>833</v>
      </c>
      <c r="C328" s="6"/>
      <c r="D328" s="7"/>
      <c r="E328" s="7"/>
      <c r="F328" s="7"/>
      <c r="G328" s="6"/>
    </row>
    <row r="329" spans="1:7" ht="13.5" thickBot="1">
      <c r="A329" s="8"/>
      <c r="B329" s="9"/>
      <c r="C329" s="6"/>
      <c r="D329" s="7"/>
      <c r="E329" s="7"/>
      <c r="F329" s="7"/>
      <c r="G329" s="6"/>
    </row>
    <row r="330" spans="1:7" ht="14.25" thickBot="1" thickTop="1">
      <c r="A330" s="2" t="s">
        <v>1056</v>
      </c>
      <c r="B330" s="3" t="s">
        <v>1057</v>
      </c>
      <c r="C330" s="3" t="s">
        <v>1058</v>
      </c>
      <c r="D330" s="3" t="s">
        <v>652</v>
      </c>
      <c r="E330" s="3" t="s">
        <v>1060</v>
      </c>
      <c r="F330" s="3" t="s">
        <v>1061</v>
      </c>
      <c r="G330" s="3" t="s">
        <v>1062</v>
      </c>
    </row>
    <row r="331" spans="1:7" ht="13.5" thickTop="1">
      <c r="A331" s="8">
        <v>34143154</v>
      </c>
      <c r="B331" s="6" t="s">
        <v>746</v>
      </c>
      <c r="C331" s="6" t="s">
        <v>1066</v>
      </c>
      <c r="D331" s="7">
        <v>16</v>
      </c>
      <c r="E331" s="7"/>
      <c r="F331" s="7">
        <f>D331*E331</f>
        <v>0</v>
      </c>
      <c r="G331" s="6">
        <v>21</v>
      </c>
    </row>
    <row r="332" spans="1:7" ht="12.75">
      <c r="A332" s="8"/>
      <c r="B332" s="9" t="s">
        <v>874</v>
      </c>
      <c r="C332" s="6"/>
      <c r="D332" s="7"/>
      <c r="E332" s="7"/>
      <c r="F332" s="7"/>
      <c r="G332" s="6"/>
    </row>
    <row r="333" spans="1:7" ht="12.75">
      <c r="A333" s="8">
        <v>34564010</v>
      </c>
      <c r="B333" s="6" t="s">
        <v>747</v>
      </c>
      <c r="C333" s="6" t="s">
        <v>1071</v>
      </c>
      <c r="D333" s="7">
        <v>2</v>
      </c>
      <c r="E333" s="7"/>
      <c r="F333" s="7">
        <f>D333*E333</f>
        <v>0</v>
      </c>
      <c r="G333" s="6">
        <v>21</v>
      </c>
    </row>
    <row r="334" spans="1:7" ht="12.75">
      <c r="A334" s="8">
        <v>35441895</v>
      </c>
      <c r="B334" s="6" t="s">
        <v>49</v>
      </c>
      <c r="C334" s="6" t="s">
        <v>1071</v>
      </c>
      <c r="D334" s="7">
        <v>1</v>
      </c>
      <c r="E334" s="7"/>
      <c r="F334" s="7">
        <f>D334*E334</f>
        <v>0</v>
      </c>
      <c r="G334" s="6">
        <v>21</v>
      </c>
    </row>
    <row r="335" spans="1:7" ht="12.75">
      <c r="A335" s="8">
        <v>35441996</v>
      </c>
      <c r="B335" s="6" t="s">
        <v>51</v>
      </c>
      <c r="C335" s="6" t="s">
        <v>1071</v>
      </c>
      <c r="D335" s="7">
        <v>2</v>
      </c>
      <c r="E335" s="7"/>
      <c r="F335" s="7">
        <f>D335*E335</f>
        <v>0</v>
      </c>
      <c r="G335" s="6">
        <v>21</v>
      </c>
    </row>
    <row r="336" spans="1:7" ht="12.75">
      <c r="A336" s="8">
        <v>73534535</v>
      </c>
      <c r="B336" s="6" t="s">
        <v>578</v>
      </c>
      <c r="C336" s="6" t="s">
        <v>1071</v>
      </c>
      <c r="D336" s="7">
        <v>4</v>
      </c>
      <c r="E336" s="7"/>
      <c r="F336" s="7">
        <f>D336*E336</f>
        <v>0</v>
      </c>
      <c r="G336" s="6">
        <v>21</v>
      </c>
    </row>
    <row r="337" spans="1:7" ht="12.75">
      <c r="A337" s="5" t="s">
        <v>581</v>
      </c>
      <c r="B337" s="6" t="s">
        <v>189</v>
      </c>
      <c r="C337" s="6" t="s">
        <v>1066</v>
      </c>
      <c r="D337" s="7">
        <v>131.25</v>
      </c>
      <c r="E337" s="7"/>
      <c r="F337" s="7">
        <f>D337*E337</f>
        <v>0</v>
      </c>
      <c r="G337" s="6">
        <v>21</v>
      </c>
    </row>
    <row r="338" spans="1:7" ht="12.75">
      <c r="A338" s="5"/>
      <c r="B338" s="9" t="s">
        <v>871</v>
      </c>
      <c r="C338" s="6"/>
      <c r="D338" s="7"/>
      <c r="E338" s="7"/>
      <c r="F338" s="7"/>
      <c r="G338" s="6"/>
    </row>
    <row r="339" spans="1:7" ht="12.75">
      <c r="A339" s="5" t="s">
        <v>582</v>
      </c>
      <c r="B339" s="6" t="s">
        <v>748</v>
      </c>
      <c r="C339" s="6" t="s">
        <v>1066</v>
      </c>
      <c r="D339" s="7">
        <v>16</v>
      </c>
      <c r="E339" s="7"/>
      <c r="F339" s="7">
        <f>D339*E339</f>
        <v>0</v>
      </c>
      <c r="G339" s="6">
        <v>21</v>
      </c>
    </row>
    <row r="340" spans="1:7" ht="12.75">
      <c r="A340" s="5"/>
      <c r="B340" s="9" t="s">
        <v>870</v>
      </c>
      <c r="C340" s="6"/>
      <c r="D340" s="7"/>
      <c r="E340" s="7"/>
      <c r="F340" s="7"/>
      <c r="G340" s="6"/>
    </row>
    <row r="341" spans="1:7" ht="12.75">
      <c r="A341" s="5" t="s">
        <v>584</v>
      </c>
      <c r="B341" s="6" t="s">
        <v>585</v>
      </c>
      <c r="C341" s="6" t="s">
        <v>1071</v>
      </c>
      <c r="D341" s="7">
        <v>12</v>
      </c>
      <c r="E341" s="7"/>
      <c r="F341" s="7">
        <f>D341*E341</f>
        <v>0</v>
      </c>
      <c r="G341" s="6">
        <v>21</v>
      </c>
    </row>
    <row r="342" spans="1:7" ht="12.75">
      <c r="A342" s="5"/>
      <c r="B342" s="9" t="s">
        <v>875</v>
      </c>
      <c r="C342" s="6"/>
      <c r="D342" s="7"/>
      <c r="E342" s="7"/>
      <c r="F342" s="7"/>
      <c r="G342" s="6"/>
    </row>
    <row r="343" spans="1:7" ht="12.75">
      <c r="A343" s="5" t="s">
        <v>684</v>
      </c>
      <c r="B343" s="6" t="s">
        <v>685</v>
      </c>
      <c r="C343" s="6" t="s">
        <v>1071</v>
      </c>
      <c r="D343" s="7">
        <v>16</v>
      </c>
      <c r="E343" s="7"/>
      <c r="F343" s="7">
        <f>D343*E343</f>
        <v>0</v>
      </c>
      <c r="G343" s="6">
        <v>21</v>
      </c>
    </row>
    <row r="344" spans="1:7" ht="12.75">
      <c r="A344" s="5"/>
      <c r="B344" s="9" t="s">
        <v>866</v>
      </c>
      <c r="C344" s="6"/>
      <c r="D344" s="7"/>
      <c r="E344" s="7"/>
      <c r="F344" s="7"/>
      <c r="G344" s="6"/>
    </row>
    <row r="345" spans="1:7" ht="12.75">
      <c r="A345" s="5" t="s">
        <v>749</v>
      </c>
      <c r="B345" s="6" t="s">
        <v>750</v>
      </c>
      <c r="C345" s="6" t="s">
        <v>1071</v>
      </c>
      <c r="D345" s="7">
        <v>2</v>
      </c>
      <c r="E345" s="7"/>
      <c r="F345" s="7">
        <f>D345*E345</f>
        <v>0</v>
      </c>
      <c r="G345" s="6">
        <v>21</v>
      </c>
    </row>
    <row r="346" spans="1:7" ht="12.75">
      <c r="A346" s="5" t="s">
        <v>751</v>
      </c>
      <c r="B346" s="6" t="s">
        <v>752</v>
      </c>
      <c r="C346" s="6" t="s">
        <v>1071</v>
      </c>
      <c r="D346" s="7">
        <v>2</v>
      </c>
      <c r="E346" s="7"/>
      <c r="F346" s="7">
        <f>D346*E346</f>
        <v>0</v>
      </c>
      <c r="G346" s="6">
        <v>21</v>
      </c>
    </row>
    <row r="347" spans="1:7" ht="12.75">
      <c r="A347" s="5" t="s">
        <v>753</v>
      </c>
      <c r="B347" s="6" t="s">
        <v>754</v>
      </c>
      <c r="C347" s="6" t="s">
        <v>1066</v>
      </c>
      <c r="D347" s="7">
        <v>550</v>
      </c>
      <c r="E347" s="7"/>
      <c r="F347" s="7">
        <f>D347*E347</f>
        <v>0</v>
      </c>
      <c r="G347" s="6">
        <v>21</v>
      </c>
    </row>
    <row r="348" spans="1:7" ht="12.75">
      <c r="A348" s="5"/>
      <c r="B348" s="9" t="s">
        <v>190</v>
      </c>
      <c r="C348" s="6"/>
      <c r="D348" s="7"/>
      <c r="E348" s="7"/>
      <c r="F348" s="7"/>
      <c r="G348" s="6"/>
    </row>
    <row r="349" spans="1:7" ht="12.75">
      <c r="A349" s="5" t="s">
        <v>755</v>
      </c>
      <c r="B349" s="6" t="s">
        <v>756</v>
      </c>
      <c r="C349" s="6" t="s">
        <v>1071</v>
      </c>
      <c r="D349" s="7">
        <v>1</v>
      </c>
      <c r="E349" s="7"/>
      <c r="F349" s="7">
        <f>D349*E349</f>
        <v>0</v>
      </c>
      <c r="G349" s="6">
        <v>21</v>
      </c>
    </row>
    <row r="350" spans="1:7" ht="12.75">
      <c r="A350" s="5"/>
      <c r="B350" s="9" t="s">
        <v>876</v>
      </c>
      <c r="C350" s="6"/>
      <c r="D350" s="7"/>
      <c r="E350" s="7"/>
      <c r="F350" s="7"/>
      <c r="G350" s="6"/>
    </row>
    <row r="351" spans="1:7" ht="12.75">
      <c r="A351" s="5" t="s">
        <v>757</v>
      </c>
      <c r="B351" s="6" t="s">
        <v>758</v>
      </c>
      <c r="C351" s="6" t="s">
        <v>1071</v>
      </c>
      <c r="D351" s="7">
        <v>12</v>
      </c>
      <c r="E351" s="7"/>
      <c r="F351" s="7">
        <f>D351*E351</f>
        <v>0</v>
      </c>
      <c r="G351" s="6">
        <v>21</v>
      </c>
    </row>
    <row r="352" spans="1:7" ht="12.75">
      <c r="A352" s="5" t="s">
        <v>759</v>
      </c>
      <c r="B352" s="6" t="s">
        <v>760</v>
      </c>
      <c r="C352" s="6" t="s">
        <v>1071</v>
      </c>
      <c r="D352" s="7">
        <v>4</v>
      </c>
      <c r="E352" s="7"/>
      <c r="F352" s="7">
        <f>D352*E352</f>
        <v>0</v>
      </c>
      <c r="G352" s="6">
        <v>21</v>
      </c>
    </row>
    <row r="353" spans="1:7" ht="12.75">
      <c r="A353" s="5" t="s">
        <v>588</v>
      </c>
      <c r="B353" s="6" t="s">
        <v>589</v>
      </c>
      <c r="C353" s="6" t="s">
        <v>1071</v>
      </c>
      <c r="D353" s="7">
        <v>10</v>
      </c>
      <c r="E353" s="7"/>
      <c r="F353" s="7">
        <f>D353*E353</f>
        <v>0</v>
      </c>
      <c r="G353" s="6">
        <v>21</v>
      </c>
    </row>
    <row r="354" spans="1:7" ht="12.75">
      <c r="A354" s="5"/>
      <c r="B354" s="9" t="s">
        <v>837</v>
      </c>
      <c r="C354" s="6"/>
      <c r="D354" s="7"/>
      <c r="E354" s="7"/>
      <c r="F354" s="7"/>
      <c r="G354" s="6"/>
    </row>
    <row r="355" spans="1:7" ht="12.75">
      <c r="A355" s="5" t="s">
        <v>761</v>
      </c>
      <c r="B355" s="6" t="s">
        <v>91</v>
      </c>
      <c r="C355" s="6" t="s">
        <v>1071</v>
      </c>
      <c r="D355" s="7">
        <v>1</v>
      </c>
      <c r="E355" s="7"/>
      <c r="F355" s="7">
        <f>D355*E355</f>
        <v>0</v>
      </c>
      <c r="G355" s="6">
        <v>21</v>
      </c>
    </row>
    <row r="356" spans="1:7" ht="12.75">
      <c r="A356" s="5" t="s">
        <v>686</v>
      </c>
      <c r="B356" s="6" t="s">
        <v>989</v>
      </c>
      <c r="C356" s="6" t="s">
        <v>34</v>
      </c>
      <c r="D356" s="7">
        <v>5</v>
      </c>
      <c r="E356" s="7">
        <f>SUM(F325:F355)/100</f>
        <v>0</v>
      </c>
      <c r="F356" s="7">
        <f>D356*E356</f>
        <v>0</v>
      </c>
      <c r="G356" s="6">
        <v>21</v>
      </c>
    </row>
    <row r="357" spans="1:7" ht="13.5" thickBot="1">
      <c r="A357" s="5" t="s">
        <v>106</v>
      </c>
      <c r="B357" s="6" t="s">
        <v>107</v>
      </c>
      <c r="C357" s="6" t="s">
        <v>34</v>
      </c>
      <c r="D357" s="7">
        <v>5</v>
      </c>
      <c r="E357" s="7">
        <f>SUM(F325:F355)/100</f>
        <v>0</v>
      </c>
      <c r="F357" s="7">
        <f>D357*E357</f>
        <v>0</v>
      </c>
      <c r="G357" s="6">
        <v>21</v>
      </c>
    </row>
    <row r="358" spans="1:7" ht="14.25" thickBot="1" thickTop="1">
      <c r="A358" s="2"/>
      <c r="B358" s="3" t="s">
        <v>762</v>
      </c>
      <c r="C358" s="3"/>
      <c r="D358" s="4"/>
      <c r="E358" s="4"/>
      <c r="F358" s="4">
        <f>SUM(F359:F383)</f>
        <v>0</v>
      </c>
      <c r="G358" s="3"/>
    </row>
    <row r="359" spans="1:7" ht="13.5" thickTop="1">
      <c r="A359" s="5" t="s">
        <v>636</v>
      </c>
      <c r="B359" s="6" t="s">
        <v>637</v>
      </c>
      <c r="C359" s="6" t="s">
        <v>1071</v>
      </c>
      <c r="D359" s="7">
        <v>4</v>
      </c>
      <c r="E359" s="7"/>
      <c r="F359" s="7">
        <f>D359*E359</f>
        <v>0</v>
      </c>
      <c r="G359" s="6">
        <v>21</v>
      </c>
    </row>
    <row r="360" spans="1:7" ht="12.75">
      <c r="A360" s="5"/>
      <c r="B360" s="9" t="s">
        <v>833</v>
      </c>
      <c r="C360" s="6"/>
      <c r="D360" s="7"/>
      <c r="E360" s="7"/>
      <c r="F360" s="7"/>
      <c r="G360" s="6"/>
    </row>
    <row r="361" spans="1:7" ht="12.75">
      <c r="A361" s="5" t="s">
        <v>763</v>
      </c>
      <c r="B361" s="6" t="s">
        <v>764</v>
      </c>
      <c r="C361" s="6" t="s">
        <v>1071</v>
      </c>
      <c r="D361" s="7">
        <v>4</v>
      </c>
      <c r="E361" s="7"/>
      <c r="F361" s="7">
        <f>D361*E361</f>
        <v>0</v>
      </c>
      <c r="G361" s="6">
        <v>21</v>
      </c>
    </row>
    <row r="362" spans="1:7" ht="12.75">
      <c r="A362" s="5" t="s">
        <v>765</v>
      </c>
      <c r="B362" s="6" t="s">
        <v>766</v>
      </c>
      <c r="C362" s="6" t="s">
        <v>1071</v>
      </c>
      <c r="D362" s="7">
        <v>2</v>
      </c>
      <c r="E362" s="7"/>
      <c r="F362" s="7">
        <f>D362*E362</f>
        <v>0</v>
      </c>
      <c r="G362" s="6">
        <v>21</v>
      </c>
    </row>
    <row r="363" spans="1:7" ht="12.75">
      <c r="A363" s="5"/>
      <c r="B363" s="9" t="s">
        <v>877</v>
      </c>
      <c r="C363" s="6"/>
      <c r="D363" s="7"/>
      <c r="E363" s="7"/>
      <c r="F363" s="7"/>
      <c r="G363" s="6"/>
    </row>
    <row r="364" spans="1:7" ht="12.75">
      <c r="A364" s="5"/>
      <c r="B364" s="9" t="s">
        <v>878</v>
      </c>
      <c r="C364" s="6"/>
      <c r="D364" s="7"/>
      <c r="E364" s="7"/>
      <c r="F364" s="7"/>
      <c r="G364" s="6"/>
    </row>
    <row r="365" spans="1:7" ht="12.75">
      <c r="A365" s="5" t="s">
        <v>767</v>
      </c>
      <c r="B365" s="6" t="s">
        <v>768</v>
      </c>
      <c r="C365" s="6" t="s">
        <v>1071</v>
      </c>
      <c r="D365" s="7">
        <v>27</v>
      </c>
      <c r="E365" s="7"/>
      <c r="F365" s="7">
        <f>D365*E365</f>
        <v>0</v>
      </c>
      <c r="G365" s="6">
        <v>21</v>
      </c>
    </row>
    <row r="366" spans="1:7" ht="12.75">
      <c r="A366" s="5"/>
      <c r="B366" s="9" t="s">
        <v>879</v>
      </c>
      <c r="C366" s="6"/>
      <c r="D366" s="7"/>
      <c r="E366" s="7"/>
      <c r="F366" s="7"/>
      <c r="G366" s="6"/>
    </row>
    <row r="367" spans="1:7" ht="12.75">
      <c r="A367" s="5"/>
      <c r="B367" s="9" t="s">
        <v>880</v>
      </c>
      <c r="C367" s="6"/>
      <c r="D367" s="7"/>
      <c r="E367" s="7"/>
      <c r="F367" s="7"/>
      <c r="G367" s="6"/>
    </row>
    <row r="368" spans="1:7" ht="12.75">
      <c r="A368" s="5" t="s">
        <v>769</v>
      </c>
      <c r="B368" s="6" t="s">
        <v>770</v>
      </c>
      <c r="C368" s="6" t="s">
        <v>1071</v>
      </c>
      <c r="D368" s="7">
        <v>2</v>
      </c>
      <c r="E368" s="7"/>
      <c r="F368" s="7">
        <f>D368*E368</f>
        <v>0</v>
      </c>
      <c r="G368" s="6">
        <v>21</v>
      </c>
    </row>
    <row r="369" spans="1:7" ht="12.75">
      <c r="A369" s="5"/>
      <c r="B369" s="9" t="s">
        <v>881</v>
      </c>
      <c r="C369" s="6"/>
      <c r="D369" s="7"/>
      <c r="E369" s="7"/>
      <c r="F369" s="7"/>
      <c r="G369" s="6"/>
    </row>
    <row r="370" spans="1:7" ht="12.75">
      <c r="A370" s="5" t="s">
        <v>771</v>
      </c>
      <c r="B370" s="6" t="s">
        <v>772</v>
      </c>
      <c r="C370" s="6" t="s">
        <v>1071</v>
      </c>
      <c r="D370" s="7">
        <v>2</v>
      </c>
      <c r="E370" s="7"/>
      <c r="F370" s="7">
        <f>D370*E370</f>
        <v>0</v>
      </c>
      <c r="G370" s="6">
        <v>21</v>
      </c>
    </row>
    <row r="371" spans="1:7" ht="12.75">
      <c r="A371" s="5" t="s">
        <v>773</v>
      </c>
      <c r="B371" s="6" t="s">
        <v>774</v>
      </c>
      <c r="C371" s="6" t="s">
        <v>1071</v>
      </c>
      <c r="D371" s="7">
        <v>4</v>
      </c>
      <c r="E371" s="7"/>
      <c r="F371" s="7">
        <f>D371*E371</f>
        <v>0</v>
      </c>
      <c r="G371" s="6">
        <v>21</v>
      </c>
    </row>
    <row r="372" spans="1:7" ht="12.75">
      <c r="A372" s="5" t="s">
        <v>775</v>
      </c>
      <c r="B372" s="6" t="s">
        <v>776</v>
      </c>
      <c r="C372" s="6" t="s">
        <v>1071</v>
      </c>
      <c r="D372" s="7">
        <v>6</v>
      </c>
      <c r="E372" s="7"/>
      <c r="F372" s="7">
        <f>D372*E372</f>
        <v>0</v>
      </c>
      <c r="G372" s="6">
        <v>21</v>
      </c>
    </row>
    <row r="373" spans="1:7" ht="12.75">
      <c r="A373" s="5"/>
      <c r="B373" s="9" t="s">
        <v>869</v>
      </c>
      <c r="C373" s="6"/>
      <c r="D373" s="7"/>
      <c r="E373" s="7"/>
      <c r="F373" s="7"/>
      <c r="G373" s="6"/>
    </row>
    <row r="374" spans="1:7" ht="12.75">
      <c r="A374" s="5" t="s">
        <v>700</v>
      </c>
      <c r="B374" s="6" t="s">
        <v>701</v>
      </c>
      <c r="C374" s="6" t="s">
        <v>1071</v>
      </c>
      <c r="D374" s="7">
        <v>2</v>
      </c>
      <c r="E374" s="7"/>
      <c r="F374" s="7">
        <f>D374*E374</f>
        <v>0</v>
      </c>
      <c r="G374" s="6">
        <v>21</v>
      </c>
    </row>
    <row r="375" spans="1:7" ht="12.75">
      <c r="A375" s="5" t="s">
        <v>702</v>
      </c>
      <c r="B375" s="6" t="s">
        <v>625</v>
      </c>
      <c r="C375" s="6" t="s">
        <v>1071</v>
      </c>
      <c r="D375" s="7">
        <v>4</v>
      </c>
      <c r="E375" s="7"/>
      <c r="F375" s="7">
        <f>D375*E375</f>
        <v>0</v>
      </c>
      <c r="G375" s="6">
        <v>21</v>
      </c>
    </row>
    <row r="376" spans="1:7" ht="13.5" thickBot="1">
      <c r="A376" s="5"/>
      <c r="B376" s="9" t="s">
        <v>882</v>
      </c>
      <c r="C376" s="6"/>
      <c r="D376" s="7"/>
      <c r="E376" s="7"/>
      <c r="F376" s="7"/>
      <c r="G376" s="6"/>
    </row>
    <row r="377" spans="1:7" ht="14.25" thickBot="1" thickTop="1">
      <c r="A377" s="2" t="s">
        <v>1056</v>
      </c>
      <c r="B377" s="3" t="s">
        <v>1057</v>
      </c>
      <c r="C377" s="3" t="s">
        <v>1058</v>
      </c>
      <c r="D377" s="3" t="s">
        <v>652</v>
      </c>
      <c r="E377" s="3" t="s">
        <v>1060</v>
      </c>
      <c r="F377" s="3" t="s">
        <v>1061</v>
      </c>
      <c r="G377" s="3" t="s">
        <v>1062</v>
      </c>
    </row>
    <row r="378" spans="1:7" ht="13.5" thickTop="1">
      <c r="A378" s="5" t="s">
        <v>703</v>
      </c>
      <c r="B378" s="6" t="s">
        <v>627</v>
      </c>
      <c r="C378" s="6" t="s">
        <v>1071</v>
      </c>
      <c r="D378" s="7">
        <v>4</v>
      </c>
      <c r="E378" s="7"/>
      <c r="F378" s="7">
        <f>D378*E378</f>
        <v>0</v>
      </c>
      <c r="G378" s="6">
        <v>21</v>
      </c>
    </row>
    <row r="379" spans="1:7" ht="12.75">
      <c r="A379" s="5"/>
      <c r="B379" s="9" t="s">
        <v>882</v>
      </c>
      <c r="C379" s="6"/>
      <c r="D379" s="7"/>
      <c r="E379" s="7"/>
      <c r="F379" s="7"/>
      <c r="G379" s="6"/>
    </row>
    <row r="380" spans="1:7" ht="12.75">
      <c r="A380" s="5" t="s">
        <v>704</v>
      </c>
      <c r="B380" s="6" t="s">
        <v>631</v>
      </c>
      <c r="C380" s="6" t="s">
        <v>1071</v>
      </c>
      <c r="D380" s="7">
        <v>8</v>
      </c>
      <c r="E380" s="7"/>
      <c r="F380" s="7">
        <f>D380*E380</f>
        <v>0</v>
      </c>
      <c r="G380" s="6">
        <v>21</v>
      </c>
    </row>
    <row r="381" spans="1:7" ht="12.75">
      <c r="A381" s="5" t="s">
        <v>705</v>
      </c>
      <c r="B381" s="6" t="s">
        <v>706</v>
      </c>
      <c r="C381" s="6" t="s">
        <v>1071</v>
      </c>
      <c r="D381" s="7">
        <v>1</v>
      </c>
      <c r="E381" s="7"/>
      <c r="F381" s="7">
        <f>D381*E381</f>
        <v>0</v>
      </c>
      <c r="G381" s="6">
        <v>21</v>
      </c>
    </row>
    <row r="382" spans="1:7" ht="12.75">
      <c r="A382" s="5" t="s">
        <v>108</v>
      </c>
      <c r="B382" s="6" t="s">
        <v>109</v>
      </c>
      <c r="C382" s="6" t="s">
        <v>34</v>
      </c>
      <c r="D382" s="7">
        <v>3.6</v>
      </c>
      <c r="E382" s="7">
        <f>SUM(F359:F381)/100</f>
        <v>0</v>
      </c>
      <c r="F382" s="7">
        <f>D382*E382</f>
        <v>0</v>
      </c>
      <c r="G382" s="6">
        <v>21</v>
      </c>
    </row>
    <row r="383" spans="1:7" ht="13.5" thickBot="1">
      <c r="A383" s="5" t="s">
        <v>110</v>
      </c>
      <c r="B383" s="6" t="s">
        <v>111</v>
      </c>
      <c r="C383" s="6" t="s">
        <v>34</v>
      </c>
      <c r="D383" s="7">
        <v>1</v>
      </c>
      <c r="E383" s="7">
        <f>SUM(F359:F381)/100</f>
        <v>0</v>
      </c>
      <c r="F383" s="7">
        <f>D383*E383</f>
        <v>0</v>
      </c>
      <c r="G383" s="6">
        <v>21</v>
      </c>
    </row>
    <row r="384" spans="1:7" ht="14.25" thickBot="1" thickTop="1">
      <c r="A384" s="2"/>
      <c r="B384" s="3" t="s">
        <v>115</v>
      </c>
      <c r="C384" s="3"/>
      <c r="D384" s="4"/>
      <c r="E384" s="4"/>
      <c r="F384" s="4">
        <f>SUM(F385:F517)</f>
        <v>0</v>
      </c>
      <c r="G384" s="3"/>
    </row>
    <row r="385" spans="1:7" ht="13.5" thickTop="1">
      <c r="A385" s="5" t="s">
        <v>777</v>
      </c>
      <c r="B385" s="6" t="s">
        <v>778</v>
      </c>
      <c r="C385" s="6" t="s">
        <v>1066</v>
      </c>
      <c r="D385" s="7">
        <v>4</v>
      </c>
      <c r="E385" s="7"/>
      <c r="F385" s="7">
        <f>D385*E385</f>
        <v>0</v>
      </c>
      <c r="G385" s="6">
        <v>21</v>
      </c>
    </row>
    <row r="386" spans="1:7" ht="12.75">
      <c r="A386" s="5"/>
      <c r="B386" s="9" t="s">
        <v>833</v>
      </c>
      <c r="C386" s="6"/>
      <c r="D386" s="7"/>
      <c r="E386" s="7"/>
      <c r="F386" s="7"/>
      <c r="G386" s="6"/>
    </row>
    <row r="387" spans="1:7" ht="12.75">
      <c r="A387" s="8">
        <v>58337331</v>
      </c>
      <c r="B387" s="6" t="s">
        <v>116</v>
      </c>
      <c r="C387" s="6" t="s">
        <v>117</v>
      </c>
      <c r="D387" s="7">
        <v>1.31</v>
      </c>
      <c r="E387" s="7"/>
      <c r="F387" s="7">
        <f>D387*E387</f>
        <v>0</v>
      </c>
      <c r="G387" s="6">
        <v>21</v>
      </c>
    </row>
    <row r="388" spans="1:7" ht="12.75">
      <c r="A388" s="8"/>
      <c r="B388" s="9" t="s">
        <v>883</v>
      </c>
      <c r="C388" s="6"/>
      <c r="D388" s="7"/>
      <c r="E388" s="7"/>
      <c r="F388" s="7"/>
      <c r="G388" s="6"/>
    </row>
    <row r="389" spans="1:7" ht="12.75">
      <c r="A389" s="8">
        <v>58337344</v>
      </c>
      <c r="B389" s="6" t="s">
        <v>118</v>
      </c>
      <c r="C389" s="6" t="s">
        <v>117</v>
      </c>
      <c r="D389" s="7">
        <v>20.97</v>
      </c>
      <c r="E389" s="7"/>
      <c r="F389" s="7">
        <f>D389*E389</f>
        <v>0</v>
      </c>
      <c r="G389" s="6">
        <v>21</v>
      </c>
    </row>
    <row r="390" spans="1:7" ht="12.75">
      <c r="A390" s="8"/>
      <c r="B390" s="9" t="s">
        <v>884</v>
      </c>
      <c r="C390" s="6"/>
      <c r="D390" s="7"/>
      <c r="E390" s="7"/>
      <c r="F390" s="7"/>
      <c r="G390" s="6"/>
    </row>
    <row r="391" spans="1:7" ht="12.75">
      <c r="A391" s="8"/>
      <c r="B391" s="9" t="s">
        <v>456</v>
      </c>
      <c r="C391" s="6"/>
      <c r="D391" s="7"/>
      <c r="E391" s="7"/>
      <c r="F391" s="7"/>
      <c r="G391" s="6"/>
    </row>
    <row r="392" spans="1:7" ht="12.75">
      <c r="A392" s="8">
        <v>58344121</v>
      </c>
      <c r="B392" s="6" t="s">
        <v>119</v>
      </c>
      <c r="C392" s="6" t="s">
        <v>117</v>
      </c>
      <c r="D392" s="7">
        <v>0.66</v>
      </c>
      <c r="E392" s="7"/>
      <c r="F392" s="7">
        <f>D392*E392</f>
        <v>0</v>
      </c>
      <c r="G392" s="6">
        <v>21</v>
      </c>
    </row>
    <row r="393" spans="1:7" ht="12.75">
      <c r="A393" s="8"/>
      <c r="B393" s="9" t="s">
        <v>885</v>
      </c>
      <c r="C393" s="6"/>
      <c r="D393" s="7"/>
      <c r="E393" s="7"/>
      <c r="F393" s="7"/>
      <c r="G393" s="6"/>
    </row>
    <row r="394" spans="1:7" ht="12.75">
      <c r="A394" s="8">
        <v>58344169</v>
      </c>
      <c r="B394" s="6" t="s">
        <v>120</v>
      </c>
      <c r="C394" s="6" t="s">
        <v>117</v>
      </c>
      <c r="D394" s="7">
        <v>17.78</v>
      </c>
      <c r="E394" s="7"/>
      <c r="F394" s="7">
        <f>D394*E394</f>
        <v>0</v>
      </c>
      <c r="G394" s="6">
        <v>21</v>
      </c>
    </row>
    <row r="395" spans="1:7" ht="12.75">
      <c r="A395" s="8"/>
      <c r="B395" s="9" t="s">
        <v>886</v>
      </c>
      <c r="C395" s="6"/>
      <c r="D395" s="7"/>
      <c r="E395" s="7"/>
      <c r="F395" s="7"/>
      <c r="G395" s="6"/>
    </row>
    <row r="396" spans="1:7" ht="12.75">
      <c r="A396" s="8">
        <v>58931963</v>
      </c>
      <c r="B396" s="6" t="s">
        <v>121</v>
      </c>
      <c r="C396" s="6" t="s">
        <v>122</v>
      </c>
      <c r="D396" s="7">
        <v>3.04</v>
      </c>
      <c r="E396" s="7"/>
      <c r="F396" s="7">
        <f>D396*E396</f>
        <v>0</v>
      </c>
      <c r="G396" s="6">
        <v>21</v>
      </c>
    </row>
    <row r="397" spans="1:7" ht="12.75">
      <c r="A397" s="8"/>
      <c r="B397" s="9" t="s">
        <v>887</v>
      </c>
      <c r="C397" s="6"/>
      <c r="D397" s="7"/>
      <c r="E397" s="7"/>
      <c r="F397" s="7"/>
      <c r="G397" s="6"/>
    </row>
    <row r="398" spans="1:7" ht="12.75">
      <c r="A398" s="8">
        <v>58932303</v>
      </c>
      <c r="B398" s="6" t="s">
        <v>779</v>
      </c>
      <c r="C398" s="6" t="s">
        <v>122</v>
      </c>
      <c r="D398" s="7">
        <v>3.74</v>
      </c>
      <c r="E398" s="7"/>
      <c r="F398" s="7">
        <f>D398*E398</f>
        <v>0</v>
      </c>
      <c r="G398" s="6">
        <v>21</v>
      </c>
    </row>
    <row r="399" spans="1:7" ht="12.75">
      <c r="A399" s="8"/>
      <c r="B399" s="9" t="s">
        <v>888</v>
      </c>
      <c r="C399" s="6"/>
      <c r="D399" s="7"/>
      <c r="E399" s="7"/>
      <c r="F399" s="7"/>
      <c r="G399" s="6"/>
    </row>
    <row r="400" spans="1:7" ht="12.75">
      <c r="A400" s="8"/>
      <c r="B400" s="9" t="s">
        <v>1018</v>
      </c>
      <c r="C400" s="6"/>
      <c r="D400" s="7"/>
      <c r="E400" s="7"/>
      <c r="F400" s="7"/>
      <c r="G400" s="6"/>
    </row>
    <row r="401" spans="1:7" ht="12.75">
      <c r="A401" s="8">
        <v>58932563</v>
      </c>
      <c r="B401" s="6" t="s">
        <v>123</v>
      </c>
      <c r="C401" s="6" t="s">
        <v>122</v>
      </c>
      <c r="D401" s="7">
        <v>0.73</v>
      </c>
      <c r="E401" s="7"/>
      <c r="F401" s="7">
        <f>D401*E401</f>
        <v>0</v>
      </c>
      <c r="G401" s="6">
        <v>21</v>
      </c>
    </row>
    <row r="402" spans="1:7" ht="12.75">
      <c r="A402" s="8"/>
      <c r="B402" s="9" t="s">
        <v>1019</v>
      </c>
      <c r="C402" s="6"/>
      <c r="D402" s="7"/>
      <c r="E402" s="7"/>
      <c r="F402" s="7"/>
      <c r="G402" s="6"/>
    </row>
    <row r="403" spans="1:7" ht="12.75">
      <c r="A403" s="8"/>
      <c r="B403" s="9" t="s">
        <v>1020</v>
      </c>
      <c r="C403" s="6"/>
      <c r="D403" s="7"/>
      <c r="E403" s="7"/>
      <c r="F403" s="7"/>
      <c r="G403" s="6"/>
    </row>
    <row r="404" spans="1:7" ht="12.75">
      <c r="A404" s="8">
        <v>58942406</v>
      </c>
      <c r="B404" s="6" t="s">
        <v>124</v>
      </c>
      <c r="C404" s="6" t="s">
        <v>117</v>
      </c>
      <c r="D404" s="7">
        <v>2.84</v>
      </c>
      <c r="E404" s="7"/>
      <c r="F404" s="7">
        <f>D404*E404</f>
        <v>0</v>
      </c>
      <c r="G404" s="6">
        <v>21</v>
      </c>
    </row>
    <row r="405" spans="1:7" ht="12.75">
      <c r="A405" s="8"/>
      <c r="B405" s="9" t="s">
        <v>1021</v>
      </c>
      <c r="C405" s="6"/>
      <c r="D405" s="7"/>
      <c r="E405" s="7"/>
      <c r="F405" s="7"/>
      <c r="G405" s="6"/>
    </row>
    <row r="406" spans="1:7" ht="12.75">
      <c r="A406" s="8">
        <v>58943115</v>
      </c>
      <c r="B406" s="6" t="s">
        <v>125</v>
      </c>
      <c r="C406" s="6" t="s">
        <v>117</v>
      </c>
      <c r="D406" s="7">
        <v>6.26</v>
      </c>
      <c r="E406" s="7"/>
      <c r="F406" s="7">
        <f>D406*E406</f>
        <v>0</v>
      </c>
      <c r="G406" s="6">
        <v>21</v>
      </c>
    </row>
    <row r="407" spans="1:7" ht="12.75">
      <c r="A407" s="8"/>
      <c r="B407" s="9" t="s">
        <v>1022</v>
      </c>
      <c r="C407" s="6"/>
      <c r="D407" s="7"/>
      <c r="E407" s="7"/>
      <c r="F407" s="7"/>
      <c r="G407" s="6"/>
    </row>
    <row r="408" spans="1:7" ht="12.75">
      <c r="A408" s="5" t="s">
        <v>126</v>
      </c>
      <c r="B408" s="6" t="s">
        <v>127</v>
      </c>
      <c r="C408" s="6" t="s">
        <v>128</v>
      </c>
      <c r="D408" s="7">
        <v>0.77</v>
      </c>
      <c r="E408" s="7"/>
      <c r="F408" s="7">
        <f>D408*E408</f>
        <v>0</v>
      </c>
      <c r="G408" s="6">
        <v>21</v>
      </c>
    </row>
    <row r="409" spans="1:7" ht="12.75">
      <c r="A409" s="5"/>
      <c r="B409" s="9" t="s">
        <v>448</v>
      </c>
      <c r="C409" s="6"/>
      <c r="D409" s="7"/>
      <c r="E409" s="7"/>
      <c r="F409" s="7"/>
      <c r="G409" s="6"/>
    </row>
    <row r="410" spans="1:7" ht="12.75">
      <c r="A410" s="5" t="s">
        <v>129</v>
      </c>
      <c r="B410" s="6" t="s">
        <v>130</v>
      </c>
      <c r="C410" s="6" t="s">
        <v>122</v>
      </c>
      <c r="D410" s="7">
        <v>11.01</v>
      </c>
      <c r="E410" s="7"/>
      <c r="F410" s="7">
        <f>D410*E410</f>
        <v>0</v>
      </c>
      <c r="G410" s="6">
        <v>21</v>
      </c>
    </row>
    <row r="411" spans="1:7" ht="12.75">
      <c r="A411" s="5"/>
      <c r="B411" s="9" t="s">
        <v>1023</v>
      </c>
      <c r="C411" s="6"/>
      <c r="D411" s="7"/>
      <c r="E411" s="7"/>
      <c r="F411" s="7"/>
      <c r="G411" s="6"/>
    </row>
    <row r="412" spans="1:7" ht="12.75">
      <c r="A412" s="5"/>
      <c r="B412" s="9" t="s">
        <v>1024</v>
      </c>
      <c r="C412" s="6"/>
      <c r="D412" s="7"/>
      <c r="E412" s="7"/>
      <c r="F412" s="7"/>
      <c r="G412" s="6"/>
    </row>
    <row r="413" spans="1:7" ht="12.75">
      <c r="A413" s="5" t="s">
        <v>131</v>
      </c>
      <c r="B413" s="6" t="s">
        <v>132</v>
      </c>
      <c r="C413" s="6" t="s">
        <v>1076</v>
      </c>
      <c r="D413" s="7">
        <v>55.04</v>
      </c>
      <c r="E413" s="7"/>
      <c r="F413" s="7">
        <f>D413*E413</f>
        <v>0</v>
      </c>
      <c r="G413" s="6">
        <v>21</v>
      </c>
    </row>
    <row r="414" spans="1:7" ht="12.75">
      <c r="A414" s="5"/>
      <c r="B414" s="9" t="s">
        <v>1025</v>
      </c>
      <c r="C414" s="6"/>
      <c r="D414" s="7"/>
      <c r="E414" s="7"/>
      <c r="F414" s="7"/>
      <c r="G414" s="6"/>
    </row>
    <row r="415" spans="1:7" ht="12.75">
      <c r="A415" s="5"/>
      <c r="B415" s="9" t="s">
        <v>1026</v>
      </c>
      <c r="C415" s="6"/>
      <c r="D415" s="7"/>
      <c r="E415" s="7"/>
      <c r="F415" s="7"/>
      <c r="G415" s="6"/>
    </row>
    <row r="416" spans="1:7" ht="12.75">
      <c r="A416" s="5" t="s">
        <v>133</v>
      </c>
      <c r="B416" s="6" t="s">
        <v>134</v>
      </c>
      <c r="C416" s="6" t="s">
        <v>1066</v>
      </c>
      <c r="D416" s="7">
        <v>6</v>
      </c>
      <c r="E416" s="7"/>
      <c r="F416" s="7">
        <f>D416*E416</f>
        <v>0</v>
      </c>
      <c r="G416" s="6">
        <v>21</v>
      </c>
    </row>
    <row r="417" spans="1:7" ht="12.75">
      <c r="A417" s="5"/>
      <c r="B417" s="9" t="s">
        <v>1027</v>
      </c>
      <c r="C417" s="6"/>
      <c r="D417" s="7"/>
      <c r="E417" s="7"/>
      <c r="F417" s="7"/>
      <c r="G417" s="6"/>
    </row>
    <row r="418" spans="1:7" ht="12.75">
      <c r="A418" s="5" t="s">
        <v>135</v>
      </c>
      <c r="B418" s="6" t="s">
        <v>136</v>
      </c>
      <c r="C418" s="6" t="s">
        <v>1076</v>
      </c>
      <c r="D418" s="7">
        <v>32.6</v>
      </c>
      <c r="E418" s="7"/>
      <c r="F418" s="7">
        <f>D418*E418</f>
        <v>0</v>
      </c>
      <c r="G418" s="6">
        <v>21</v>
      </c>
    </row>
    <row r="419" spans="1:7" ht="12.75">
      <c r="A419" s="5"/>
      <c r="B419" s="9" t="s">
        <v>1028</v>
      </c>
      <c r="C419" s="6"/>
      <c r="D419" s="7"/>
      <c r="E419" s="7"/>
      <c r="F419" s="7"/>
      <c r="G419" s="6"/>
    </row>
    <row r="420" spans="1:7" ht="12.75">
      <c r="A420" s="5" t="s">
        <v>137</v>
      </c>
      <c r="B420" s="6" t="s">
        <v>138</v>
      </c>
      <c r="C420" s="6" t="s">
        <v>1076</v>
      </c>
      <c r="D420" s="7">
        <v>32.6</v>
      </c>
      <c r="E420" s="7"/>
      <c r="F420" s="7">
        <f>D420*E420</f>
        <v>0</v>
      </c>
      <c r="G420" s="6">
        <v>21</v>
      </c>
    </row>
    <row r="421" spans="1:7" ht="12.75">
      <c r="A421" s="5"/>
      <c r="B421" s="9" t="s">
        <v>1029</v>
      </c>
      <c r="C421" s="6"/>
      <c r="D421" s="7"/>
      <c r="E421" s="7"/>
      <c r="F421" s="7"/>
      <c r="G421" s="6"/>
    </row>
    <row r="422" spans="1:7" ht="12.75">
      <c r="A422" s="5" t="s">
        <v>139</v>
      </c>
      <c r="B422" s="6" t="s">
        <v>140</v>
      </c>
      <c r="C422" s="6" t="s">
        <v>1066</v>
      </c>
      <c r="D422" s="7">
        <v>64.7</v>
      </c>
      <c r="E422" s="7"/>
      <c r="F422" s="7">
        <f>D422*E422</f>
        <v>0</v>
      </c>
      <c r="G422" s="6">
        <v>21</v>
      </c>
    </row>
    <row r="423" spans="1:7" ht="13.5" thickBot="1">
      <c r="A423" s="5"/>
      <c r="B423" s="9" t="s">
        <v>1030</v>
      </c>
      <c r="C423" s="6"/>
      <c r="D423" s="7"/>
      <c r="E423" s="7"/>
      <c r="F423" s="7"/>
      <c r="G423" s="6"/>
    </row>
    <row r="424" spans="1:7" ht="14.25" thickBot="1" thickTop="1">
      <c r="A424" s="2" t="s">
        <v>1056</v>
      </c>
      <c r="B424" s="3" t="s">
        <v>1057</v>
      </c>
      <c r="C424" s="3" t="s">
        <v>1058</v>
      </c>
      <c r="D424" s="3" t="s">
        <v>652</v>
      </c>
      <c r="E424" s="3" t="s">
        <v>1060</v>
      </c>
      <c r="F424" s="3" t="s">
        <v>1061</v>
      </c>
      <c r="G424" s="3" t="s">
        <v>1062</v>
      </c>
    </row>
    <row r="425" spans="1:7" ht="13.5" thickTop="1">
      <c r="A425" s="5" t="s">
        <v>141</v>
      </c>
      <c r="B425" s="6" t="s">
        <v>142</v>
      </c>
      <c r="C425" s="6" t="s">
        <v>122</v>
      </c>
      <c r="D425" s="7">
        <v>47.58</v>
      </c>
      <c r="E425" s="7"/>
      <c r="F425" s="7">
        <f>D425*E425</f>
        <v>0</v>
      </c>
      <c r="G425" s="6">
        <v>21</v>
      </c>
    </row>
    <row r="426" spans="1:7" ht="12.75">
      <c r="A426" s="5"/>
      <c r="B426" s="9" t="s">
        <v>1031</v>
      </c>
      <c r="C426" s="6"/>
      <c r="D426" s="7"/>
      <c r="E426" s="7"/>
      <c r="F426" s="7"/>
      <c r="G426" s="6"/>
    </row>
    <row r="427" spans="1:7" ht="12.75">
      <c r="A427" s="5"/>
      <c r="B427" s="9" t="s">
        <v>1032</v>
      </c>
      <c r="C427" s="6"/>
      <c r="D427" s="7"/>
      <c r="E427" s="7"/>
      <c r="F427" s="7"/>
      <c r="G427" s="6"/>
    </row>
    <row r="428" spans="1:7" ht="12.75">
      <c r="A428" s="5" t="s">
        <v>143</v>
      </c>
      <c r="B428" s="6" t="s">
        <v>144</v>
      </c>
      <c r="C428" s="6" t="s">
        <v>122</v>
      </c>
      <c r="D428" s="7">
        <v>3.04</v>
      </c>
      <c r="E428" s="7"/>
      <c r="F428" s="7">
        <f>D428*E428</f>
        <v>0</v>
      </c>
      <c r="G428" s="6">
        <v>21</v>
      </c>
    </row>
    <row r="429" spans="1:7" ht="12.75">
      <c r="A429" s="5"/>
      <c r="B429" s="9" t="s">
        <v>887</v>
      </c>
      <c r="C429" s="6"/>
      <c r="D429" s="7"/>
      <c r="E429" s="7"/>
      <c r="F429" s="7"/>
      <c r="G429" s="6"/>
    </row>
    <row r="430" spans="1:7" ht="11.25" customHeight="1">
      <c r="A430" s="5" t="s">
        <v>780</v>
      </c>
      <c r="B430" s="6" t="s">
        <v>781</v>
      </c>
      <c r="C430" s="6" t="s">
        <v>122</v>
      </c>
      <c r="D430" s="7">
        <v>3.74</v>
      </c>
      <c r="E430" s="7"/>
      <c r="F430" s="7">
        <f>D430*E430</f>
        <v>0</v>
      </c>
      <c r="G430" s="6">
        <v>21</v>
      </c>
    </row>
    <row r="431" spans="1:7" ht="11.25" customHeight="1">
      <c r="A431" s="5"/>
      <c r="B431" s="9" t="s">
        <v>888</v>
      </c>
      <c r="C431" s="6"/>
      <c r="D431" s="7"/>
      <c r="E431" s="7"/>
      <c r="F431" s="7"/>
      <c r="G431" s="6"/>
    </row>
    <row r="432" spans="1:7" ht="11.25" customHeight="1">
      <c r="A432" s="5"/>
      <c r="B432" s="9" t="s">
        <v>1018</v>
      </c>
      <c r="C432" s="6"/>
      <c r="D432" s="7"/>
      <c r="E432" s="7"/>
      <c r="F432" s="7"/>
      <c r="G432" s="6"/>
    </row>
    <row r="433" spans="1:7" ht="12.75">
      <c r="A433" s="5" t="s">
        <v>145</v>
      </c>
      <c r="B433" s="6" t="s">
        <v>146</v>
      </c>
      <c r="C433" s="6" t="s">
        <v>122</v>
      </c>
      <c r="D433" s="7">
        <v>0.73</v>
      </c>
      <c r="E433" s="7"/>
      <c r="F433" s="7">
        <f>D433*E433</f>
        <v>0</v>
      </c>
      <c r="G433" s="6">
        <v>21</v>
      </c>
    </row>
    <row r="434" spans="1:7" ht="12.75">
      <c r="A434" s="5"/>
      <c r="B434" s="9" t="s">
        <v>1019</v>
      </c>
      <c r="C434" s="6"/>
      <c r="D434" s="7"/>
      <c r="E434" s="7"/>
      <c r="F434" s="7"/>
      <c r="G434" s="6"/>
    </row>
    <row r="435" spans="1:7" ht="12.75">
      <c r="A435" s="5"/>
      <c r="B435" s="9" t="s">
        <v>1020</v>
      </c>
      <c r="C435" s="6"/>
      <c r="D435" s="7"/>
      <c r="E435" s="7"/>
      <c r="F435" s="7"/>
      <c r="G435" s="6"/>
    </row>
    <row r="436" spans="1:7" ht="12.75">
      <c r="A436" s="5" t="s">
        <v>149</v>
      </c>
      <c r="B436" s="6" t="s">
        <v>150</v>
      </c>
      <c r="C436" s="6" t="s">
        <v>1076</v>
      </c>
      <c r="D436" s="7">
        <v>5.17</v>
      </c>
      <c r="E436" s="7"/>
      <c r="F436" s="7">
        <f>D436*E436</f>
        <v>0</v>
      </c>
      <c r="G436" s="6">
        <v>21</v>
      </c>
    </row>
    <row r="437" spans="1:7" ht="12.75">
      <c r="A437" s="5"/>
      <c r="B437" s="9" t="s">
        <v>1033</v>
      </c>
      <c r="C437" s="6"/>
      <c r="D437" s="7"/>
      <c r="E437" s="7"/>
      <c r="F437" s="7"/>
      <c r="G437" s="6"/>
    </row>
    <row r="438" spans="1:7" ht="12.75">
      <c r="A438" s="5"/>
      <c r="B438" s="9" t="s">
        <v>1034</v>
      </c>
      <c r="C438" s="6"/>
      <c r="D438" s="7"/>
      <c r="E438" s="7"/>
      <c r="F438" s="7"/>
      <c r="G438" s="6"/>
    </row>
    <row r="439" spans="1:7" ht="12.75">
      <c r="A439" s="5" t="s">
        <v>151</v>
      </c>
      <c r="B439" s="6" t="s">
        <v>152</v>
      </c>
      <c r="C439" s="6" t="s">
        <v>1076</v>
      </c>
      <c r="D439" s="7">
        <v>0.63</v>
      </c>
      <c r="E439" s="7"/>
      <c r="F439" s="7">
        <f>D439*E439</f>
        <v>0</v>
      </c>
      <c r="G439" s="6">
        <v>21</v>
      </c>
    </row>
    <row r="440" spans="1:7" ht="12.75">
      <c r="A440" s="5"/>
      <c r="B440" s="9" t="s">
        <v>1035</v>
      </c>
      <c r="C440" s="6"/>
      <c r="D440" s="7"/>
      <c r="E440" s="7"/>
      <c r="F440" s="7"/>
      <c r="G440" s="6"/>
    </row>
    <row r="441" spans="1:7" ht="12.75">
      <c r="A441" s="5" t="s">
        <v>153</v>
      </c>
      <c r="B441" s="6" t="s">
        <v>154</v>
      </c>
      <c r="C441" s="6" t="s">
        <v>1076</v>
      </c>
      <c r="D441" s="7">
        <v>5.17</v>
      </c>
      <c r="E441" s="7"/>
      <c r="F441" s="7">
        <f>D441*E441</f>
        <v>0</v>
      </c>
      <c r="G441" s="6">
        <v>21</v>
      </c>
    </row>
    <row r="442" spans="1:7" ht="12.75">
      <c r="A442" s="5"/>
      <c r="B442" s="9" t="s">
        <v>1033</v>
      </c>
      <c r="C442" s="6"/>
      <c r="D442" s="7"/>
      <c r="E442" s="7"/>
      <c r="F442" s="7"/>
      <c r="G442" s="6"/>
    </row>
    <row r="443" spans="1:7" ht="12.75">
      <c r="A443" s="5"/>
      <c r="B443" s="9" t="s">
        <v>1034</v>
      </c>
      <c r="C443" s="6"/>
      <c r="D443" s="7"/>
      <c r="E443" s="7"/>
      <c r="F443" s="7"/>
      <c r="G443" s="6"/>
    </row>
    <row r="444" spans="1:7" ht="12.75">
      <c r="A444" s="5" t="s">
        <v>155</v>
      </c>
      <c r="B444" s="6" t="s">
        <v>156</v>
      </c>
      <c r="C444" s="6" t="s">
        <v>122</v>
      </c>
      <c r="D444" s="7">
        <v>51.32</v>
      </c>
      <c r="E444" s="7"/>
      <c r="F444" s="7">
        <f>D444*E444</f>
        <v>0</v>
      </c>
      <c r="G444" s="6">
        <v>21</v>
      </c>
    </row>
    <row r="445" spans="1:7" ht="12.75">
      <c r="A445" s="5"/>
      <c r="B445" s="9" t="s">
        <v>1036</v>
      </c>
      <c r="C445" s="6"/>
      <c r="D445" s="7"/>
      <c r="E445" s="7"/>
      <c r="F445" s="7"/>
      <c r="G445" s="6"/>
    </row>
    <row r="446" spans="1:7" ht="12.75">
      <c r="A446" s="5"/>
      <c r="B446" s="9" t="s">
        <v>1037</v>
      </c>
      <c r="C446" s="6"/>
      <c r="D446" s="7"/>
      <c r="E446" s="7"/>
      <c r="F446" s="7"/>
      <c r="G446" s="6"/>
    </row>
    <row r="447" spans="1:7" ht="12.75">
      <c r="A447" s="5"/>
      <c r="B447" s="9" t="s">
        <v>1038</v>
      </c>
      <c r="C447" s="6"/>
      <c r="D447" s="7"/>
      <c r="E447" s="7"/>
      <c r="F447" s="7"/>
      <c r="G447" s="6"/>
    </row>
    <row r="448" spans="1:7" ht="12.75">
      <c r="A448" s="5"/>
      <c r="B448" s="9" t="s">
        <v>1039</v>
      </c>
      <c r="C448" s="6"/>
      <c r="D448" s="7"/>
      <c r="E448" s="7"/>
      <c r="F448" s="7"/>
      <c r="G448" s="6"/>
    </row>
    <row r="449" spans="1:7" ht="12.75">
      <c r="A449" s="5" t="s">
        <v>157</v>
      </c>
      <c r="B449" s="6" t="s">
        <v>158</v>
      </c>
      <c r="C449" s="6" t="s">
        <v>122</v>
      </c>
      <c r="D449" s="7">
        <v>51.32</v>
      </c>
      <c r="E449" s="7"/>
      <c r="F449" s="7">
        <f>D449*E449</f>
        <v>0</v>
      </c>
      <c r="G449" s="6">
        <v>21</v>
      </c>
    </row>
    <row r="450" spans="1:7" ht="12.75">
      <c r="A450" s="5"/>
      <c r="B450" s="9" t="s">
        <v>1036</v>
      </c>
      <c r="C450" s="6"/>
      <c r="D450" s="7"/>
      <c r="E450" s="7"/>
      <c r="F450" s="7"/>
      <c r="G450" s="6"/>
    </row>
    <row r="451" spans="1:7" ht="12.75">
      <c r="A451" s="5"/>
      <c r="B451" s="9" t="s">
        <v>1037</v>
      </c>
      <c r="C451" s="6"/>
      <c r="D451" s="7"/>
      <c r="E451" s="7"/>
      <c r="F451" s="7"/>
      <c r="G451" s="6"/>
    </row>
    <row r="452" spans="1:7" ht="12.75">
      <c r="A452" s="5"/>
      <c r="B452" s="9" t="s">
        <v>1038</v>
      </c>
      <c r="C452" s="6"/>
      <c r="D452" s="7"/>
      <c r="E452" s="7"/>
      <c r="F452" s="7"/>
      <c r="G452" s="6"/>
    </row>
    <row r="453" spans="1:7" ht="12.75">
      <c r="A453" s="5"/>
      <c r="B453" s="9" t="s">
        <v>1039</v>
      </c>
      <c r="C453" s="6"/>
      <c r="D453" s="7"/>
      <c r="E453" s="7"/>
      <c r="F453" s="7"/>
      <c r="G453" s="6"/>
    </row>
    <row r="454" spans="1:7" ht="12.75">
      <c r="A454" s="5" t="s">
        <v>159</v>
      </c>
      <c r="B454" s="6" t="s">
        <v>160</v>
      </c>
      <c r="C454" s="6" t="s">
        <v>1066</v>
      </c>
      <c r="D454" s="7">
        <v>67</v>
      </c>
      <c r="E454" s="7"/>
      <c r="F454" s="7">
        <f>D454*E454</f>
        <v>0</v>
      </c>
      <c r="G454" s="6">
        <v>21</v>
      </c>
    </row>
    <row r="455" spans="1:7" ht="12.75">
      <c r="A455" s="5"/>
      <c r="B455" s="9" t="s">
        <v>1040</v>
      </c>
      <c r="C455" s="6"/>
      <c r="D455" s="7"/>
      <c r="E455" s="7"/>
      <c r="F455" s="7"/>
      <c r="G455" s="6"/>
    </row>
    <row r="456" spans="1:7" ht="12.75">
      <c r="A456" s="5" t="s">
        <v>161</v>
      </c>
      <c r="B456" s="6" t="s">
        <v>162</v>
      </c>
      <c r="C456" s="6" t="s">
        <v>1066</v>
      </c>
      <c r="D456" s="7">
        <v>19</v>
      </c>
      <c r="E456" s="7"/>
      <c r="F456" s="7">
        <f>D456*E456</f>
        <v>0</v>
      </c>
      <c r="G456" s="6">
        <v>21</v>
      </c>
    </row>
    <row r="457" spans="1:7" ht="12.75">
      <c r="A457" s="5"/>
      <c r="B457" s="9" t="s">
        <v>1041</v>
      </c>
      <c r="C457" s="6"/>
      <c r="D457" s="7"/>
      <c r="E457" s="7"/>
      <c r="F457" s="7"/>
      <c r="G457" s="6"/>
    </row>
    <row r="458" spans="1:7" ht="12.75">
      <c r="A458" s="5" t="s">
        <v>326</v>
      </c>
      <c r="B458" s="6" t="s">
        <v>327</v>
      </c>
      <c r="C458" s="6" t="s">
        <v>122</v>
      </c>
      <c r="D458" s="7">
        <v>96.63</v>
      </c>
      <c r="E458" s="7"/>
      <c r="F458" s="7">
        <f>D458*E458</f>
        <v>0</v>
      </c>
      <c r="G458" s="6">
        <v>21</v>
      </c>
    </row>
    <row r="459" spans="1:7" ht="12.75">
      <c r="A459" s="5"/>
      <c r="B459" s="9" t="s">
        <v>1042</v>
      </c>
      <c r="C459" s="6"/>
      <c r="D459" s="7"/>
      <c r="E459" s="7"/>
      <c r="F459" s="7"/>
      <c r="G459" s="6"/>
    </row>
    <row r="460" spans="1:7" ht="12.75">
      <c r="A460" s="5"/>
      <c r="B460" s="9" t="s">
        <v>1043</v>
      </c>
      <c r="C460" s="6"/>
      <c r="D460" s="7"/>
      <c r="E460" s="7"/>
      <c r="F460" s="7"/>
      <c r="G460" s="6"/>
    </row>
    <row r="461" spans="1:7" ht="12.75">
      <c r="A461" s="5"/>
      <c r="B461" s="9" t="s">
        <v>1044</v>
      </c>
      <c r="C461" s="6"/>
      <c r="D461" s="7"/>
      <c r="E461" s="7"/>
      <c r="F461" s="7"/>
      <c r="G461" s="6"/>
    </row>
    <row r="462" spans="1:7" ht="12.75">
      <c r="A462" s="5"/>
      <c r="B462" s="9" t="s">
        <v>1045</v>
      </c>
      <c r="C462" s="6"/>
      <c r="D462" s="7"/>
      <c r="E462" s="7"/>
      <c r="F462" s="7"/>
      <c r="G462" s="6"/>
    </row>
    <row r="463" spans="1:7" ht="12.75">
      <c r="A463" s="5" t="s">
        <v>782</v>
      </c>
      <c r="B463" s="6" t="s">
        <v>783</v>
      </c>
      <c r="C463" s="6" t="s">
        <v>1066</v>
      </c>
      <c r="D463" s="7">
        <v>12</v>
      </c>
      <c r="E463" s="7"/>
      <c r="F463" s="7">
        <f>D463*E463</f>
        <v>0</v>
      </c>
      <c r="G463" s="6">
        <v>21</v>
      </c>
    </row>
    <row r="464" spans="1:7" ht="12.75">
      <c r="A464" s="5" t="s">
        <v>784</v>
      </c>
      <c r="B464" s="6" t="s">
        <v>785</v>
      </c>
      <c r="C464" s="6" t="s">
        <v>1066</v>
      </c>
      <c r="D464" s="7">
        <v>14</v>
      </c>
      <c r="E464" s="7"/>
      <c r="F464" s="7">
        <f>D464*E464</f>
        <v>0</v>
      </c>
      <c r="G464" s="6">
        <v>21</v>
      </c>
    </row>
    <row r="465" spans="1:7" ht="12.75">
      <c r="A465" s="5" t="s">
        <v>328</v>
      </c>
      <c r="B465" s="6" t="s">
        <v>329</v>
      </c>
      <c r="C465" s="6" t="s">
        <v>1066</v>
      </c>
      <c r="D465" s="7">
        <v>9</v>
      </c>
      <c r="E465" s="7"/>
      <c r="F465" s="7">
        <f>D465*E465</f>
        <v>0</v>
      </c>
      <c r="G465" s="6">
        <v>21</v>
      </c>
    </row>
    <row r="466" spans="1:7" ht="12.75">
      <c r="A466" s="5" t="s">
        <v>330</v>
      </c>
      <c r="B466" s="6" t="s">
        <v>331</v>
      </c>
      <c r="C466" s="6" t="s">
        <v>1066</v>
      </c>
      <c r="D466" s="7">
        <v>172</v>
      </c>
      <c r="E466" s="7"/>
      <c r="F466" s="7">
        <f>D466*E466</f>
        <v>0</v>
      </c>
      <c r="G466" s="6">
        <v>21</v>
      </c>
    </row>
    <row r="467" spans="1:7" ht="12.75">
      <c r="A467" s="5"/>
      <c r="B467" s="9" t="s">
        <v>1046</v>
      </c>
      <c r="C467" s="6"/>
      <c r="D467" s="7"/>
      <c r="E467" s="7"/>
      <c r="F467" s="7"/>
      <c r="G467" s="6"/>
    </row>
    <row r="468" spans="1:7" ht="12.75">
      <c r="A468" s="5" t="s">
        <v>332</v>
      </c>
      <c r="B468" s="6" t="s">
        <v>333</v>
      </c>
      <c r="C468" s="6" t="s">
        <v>1066</v>
      </c>
      <c r="D468" s="7">
        <v>2</v>
      </c>
      <c r="E468" s="7"/>
      <c r="F468" s="7">
        <f>D468*E468</f>
        <v>0</v>
      </c>
      <c r="G468" s="6">
        <v>21</v>
      </c>
    </row>
    <row r="469" spans="1:7" ht="12.75">
      <c r="A469" s="5" t="s">
        <v>336</v>
      </c>
      <c r="B469" s="6" t="s">
        <v>337</v>
      </c>
      <c r="C469" s="6" t="s">
        <v>1066</v>
      </c>
      <c r="D469" s="7">
        <v>13</v>
      </c>
      <c r="E469" s="7"/>
      <c r="F469" s="7">
        <f>D469*E469</f>
        <v>0</v>
      </c>
      <c r="G469" s="6">
        <v>21</v>
      </c>
    </row>
    <row r="470" spans="1:7" ht="12.75">
      <c r="A470" s="5" t="s">
        <v>338</v>
      </c>
      <c r="B470" s="6" t="s">
        <v>339</v>
      </c>
      <c r="C470" s="6" t="s">
        <v>1066</v>
      </c>
      <c r="D470" s="7">
        <v>220</v>
      </c>
      <c r="E470" s="7"/>
      <c r="F470" s="7">
        <f>D470*E470</f>
        <v>0</v>
      </c>
      <c r="G470" s="6">
        <v>21</v>
      </c>
    </row>
    <row r="471" spans="1:7" ht="13.5" thickBot="1">
      <c r="A471" s="5"/>
      <c r="B471" s="6"/>
      <c r="C471" s="6"/>
      <c r="D471" s="7"/>
      <c r="E471" s="7"/>
      <c r="F471" s="7"/>
      <c r="G471" s="6"/>
    </row>
    <row r="472" spans="1:7" ht="14.25" thickBot="1" thickTop="1">
      <c r="A472" s="2" t="s">
        <v>1056</v>
      </c>
      <c r="B472" s="3" t="s">
        <v>1057</v>
      </c>
      <c r="C472" s="3" t="s">
        <v>1058</v>
      </c>
      <c r="D472" s="3" t="s">
        <v>652</v>
      </c>
      <c r="E472" s="3" t="s">
        <v>1060</v>
      </c>
      <c r="F472" s="3" t="s">
        <v>1061</v>
      </c>
      <c r="G472" s="3" t="s">
        <v>1062</v>
      </c>
    </row>
    <row r="473" spans="1:7" ht="13.5" thickTop="1">
      <c r="A473" s="5" t="s">
        <v>342</v>
      </c>
      <c r="B473" s="6" t="s">
        <v>343</v>
      </c>
      <c r="C473" s="6" t="s">
        <v>1066</v>
      </c>
      <c r="D473" s="7">
        <v>549.9</v>
      </c>
      <c r="E473" s="7"/>
      <c r="F473" s="7">
        <f>D473*E473</f>
        <v>0</v>
      </c>
      <c r="G473" s="6">
        <v>21</v>
      </c>
    </row>
    <row r="474" spans="1:7" ht="12.75">
      <c r="A474" s="5"/>
      <c r="B474" s="9" t="s">
        <v>187</v>
      </c>
      <c r="C474" s="6"/>
      <c r="D474" s="7"/>
      <c r="E474" s="7"/>
      <c r="F474" s="7"/>
      <c r="G474" s="6"/>
    </row>
    <row r="475" spans="1:7" ht="12.75">
      <c r="A475" s="5" t="s">
        <v>344</v>
      </c>
      <c r="B475" s="6" t="s">
        <v>345</v>
      </c>
      <c r="C475" s="6" t="s">
        <v>1066</v>
      </c>
      <c r="D475" s="7">
        <v>19</v>
      </c>
      <c r="E475" s="7"/>
      <c r="F475" s="7">
        <f>D475*E475</f>
        <v>0</v>
      </c>
      <c r="G475" s="6">
        <v>21</v>
      </c>
    </row>
    <row r="476" spans="1:7" ht="12.75">
      <c r="A476" s="5"/>
      <c r="B476" s="9" t="s">
        <v>1047</v>
      </c>
      <c r="C476" s="6"/>
      <c r="D476" s="7"/>
      <c r="E476" s="7"/>
      <c r="F476" s="7"/>
      <c r="G476" s="6"/>
    </row>
    <row r="477" spans="1:7" ht="12.75">
      <c r="A477" s="5" t="s">
        <v>786</v>
      </c>
      <c r="B477" s="6" t="s">
        <v>787</v>
      </c>
      <c r="C477" s="6" t="s">
        <v>1071</v>
      </c>
      <c r="D477" s="7">
        <v>12</v>
      </c>
      <c r="E477" s="7"/>
      <c r="F477" s="7">
        <f>D477*E477</f>
        <v>0</v>
      </c>
      <c r="G477" s="6">
        <v>21</v>
      </c>
    </row>
    <row r="478" spans="1:7" ht="12.75">
      <c r="A478" s="5"/>
      <c r="B478" s="9" t="s">
        <v>811</v>
      </c>
      <c r="C478" s="6"/>
      <c r="D478" s="7"/>
      <c r="E478" s="7"/>
      <c r="F478" s="7"/>
      <c r="G478" s="6"/>
    </row>
    <row r="479" spans="1:7" ht="12" customHeight="1">
      <c r="A479" s="5" t="s">
        <v>788</v>
      </c>
      <c r="B479" s="6" t="s">
        <v>789</v>
      </c>
      <c r="C479" s="6" t="s">
        <v>1071</v>
      </c>
      <c r="D479" s="7">
        <v>12</v>
      </c>
      <c r="E479" s="7"/>
      <c r="F479" s="7">
        <f>D479*E479</f>
        <v>0</v>
      </c>
      <c r="G479" s="6">
        <v>21</v>
      </c>
    </row>
    <row r="480" spans="1:7" ht="12" customHeight="1">
      <c r="A480" s="5"/>
      <c r="B480" s="9" t="s">
        <v>811</v>
      </c>
      <c r="C480" s="6"/>
      <c r="D480" s="7"/>
      <c r="E480" s="7"/>
      <c r="F480" s="7"/>
      <c r="G480" s="6"/>
    </row>
    <row r="481" spans="1:7" ht="12.75">
      <c r="A481" s="5" t="s">
        <v>790</v>
      </c>
      <c r="B481" s="6" t="s">
        <v>791</v>
      </c>
      <c r="C481" s="6" t="s">
        <v>1071</v>
      </c>
      <c r="D481" s="7">
        <v>63</v>
      </c>
      <c r="E481" s="7"/>
      <c r="F481" s="7">
        <f>D481*E481</f>
        <v>0</v>
      </c>
      <c r="G481" s="6">
        <v>21</v>
      </c>
    </row>
    <row r="482" spans="1:7" ht="12.75">
      <c r="A482" s="5"/>
      <c r="B482" s="9" t="s">
        <v>841</v>
      </c>
      <c r="C482" s="6"/>
      <c r="D482" s="7"/>
      <c r="E482" s="7"/>
      <c r="F482" s="7"/>
      <c r="G482" s="6"/>
    </row>
    <row r="483" spans="1:7" ht="12.75">
      <c r="A483" s="5" t="s">
        <v>348</v>
      </c>
      <c r="B483" s="6" t="s">
        <v>349</v>
      </c>
      <c r="C483" s="6" t="s">
        <v>122</v>
      </c>
      <c r="D483" s="7">
        <v>51.32</v>
      </c>
      <c r="E483" s="7"/>
      <c r="F483" s="7">
        <f>D483*E483</f>
        <v>0</v>
      </c>
      <c r="G483" s="6">
        <v>21</v>
      </c>
    </row>
    <row r="484" spans="1:7" ht="12.75">
      <c r="A484" s="5"/>
      <c r="B484" s="9" t="s">
        <v>1042</v>
      </c>
      <c r="C484" s="6"/>
      <c r="D484" s="7"/>
      <c r="E484" s="7"/>
      <c r="F484" s="7"/>
      <c r="G484" s="6"/>
    </row>
    <row r="485" spans="1:7" ht="12.75">
      <c r="A485" s="5"/>
      <c r="B485" s="9" t="s">
        <v>1043</v>
      </c>
      <c r="C485" s="6"/>
      <c r="D485" s="7"/>
      <c r="E485" s="7"/>
      <c r="F485" s="7"/>
      <c r="G485" s="6"/>
    </row>
    <row r="486" spans="1:7" ht="12.75">
      <c r="A486" s="5"/>
      <c r="B486" s="9" t="s">
        <v>1044</v>
      </c>
      <c r="C486" s="6"/>
      <c r="D486" s="7"/>
      <c r="E486" s="7"/>
      <c r="F486" s="7"/>
      <c r="G486" s="6"/>
    </row>
    <row r="487" spans="1:7" ht="12.75">
      <c r="A487" s="5"/>
      <c r="B487" s="9" t="s">
        <v>1045</v>
      </c>
      <c r="C487" s="6"/>
      <c r="D487" s="7"/>
      <c r="E487" s="7"/>
      <c r="F487" s="7"/>
      <c r="G487" s="6"/>
    </row>
    <row r="488" spans="1:7" ht="12.75">
      <c r="A488" s="5" t="s">
        <v>350</v>
      </c>
      <c r="B488" s="6" t="s">
        <v>351</v>
      </c>
      <c r="C488" s="6" t="s">
        <v>122</v>
      </c>
      <c r="D488" s="7">
        <v>307.92</v>
      </c>
      <c r="E488" s="7"/>
      <c r="F488" s="7">
        <f>D488*E488</f>
        <v>0</v>
      </c>
      <c r="G488" s="6">
        <v>21</v>
      </c>
    </row>
    <row r="489" spans="1:7" ht="12.75">
      <c r="A489" s="5"/>
      <c r="B489" s="9" t="s">
        <v>1048</v>
      </c>
      <c r="C489" s="6"/>
      <c r="D489" s="7"/>
      <c r="E489" s="7"/>
      <c r="F489" s="7"/>
      <c r="G489" s="6"/>
    </row>
    <row r="490" spans="1:7" ht="12.75">
      <c r="A490" s="5" t="s">
        <v>352</v>
      </c>
      <c r="B490" s="6" t="s">
        <v>353</v>
      </c>
      <c r="C490" s="6" t="s">
        <v>1076</v>
      </c>
      <c r="D490" s="7">
        <v>59.6</v>
      </c>
      <c r="E490" s="7"/>
      <c r="F490" s="7">
        <f>D490*E490</f>
        <v>0</v>
      </c>
      <c r="G490" s="6">
        <v>21</v>
      </c>
    </row>
    <row r="491" spans="1:7" ht="12.75">
      <c r="A491" s="5"/>
      <c r="B491" s="9" t="s">
        <v>1049</v>
      </c>
      <c r="C491" s="6"/>
      <c r="D491" s="7"/>
      <c r="E491" s="7"/>
      <c r="F491" s="7"/>
      <c r="G491" s="6"/>
    </row>
    <row r="492" spans="1:7" ht="12.75">
      <c r="A492" s="5" t="s">
        <v>354</v>
      </c>
      <c r="B492" s="6" t="s">
        <v>355</v>
      </c>
      <c r="C492" s="6" t="s">
        <v>1076</v>
      </c>
      <c r="D492" s="7">
        <v>59.6</v>
      </c>
      <c r="E492" s="7"/>
      <c r="F492" s="7">
        <f>D492*E492</f>
        <v>0</v>
      </c>
      <c r="G492" s="6">
        <v>21</v>
      </c>
    </row>
    <row r="493" spans="1:7" ht="12.75">
      <c r="A493" s="5"/>
      <c r="B493" s="9" t="s">
        <v>1049</v>
      </c>
      <c r="C493" s="6"/>
      <c r="D493" s="7"/>
      <c r="E493" s="7"/>
      <c r="F493" s="7"/>
      <c r="G493" s="6"/>
    </row>
    <row r="494" spans="1:7" ht="12.75">
      <c r="A494" s="5" t="s">
        <v>356</v>
      </c>
      <c r="B494" s="6" t="s">
        <v>357</v>
      </c>
      <c r="C494" s="6" t="s">
        <v>1076</v>
      </c>
      <c r="D494" s="7">
        <v>59.6</v>
      </c>
      <c r="E494" s="7"/>
      <c r="F494" s="7">
        <f>D494*E494</f>
        <v>0</v>
      </c>
      <c r="G494" s="6">
        <v>21</v>
      </c>
    </row>
    <row r="495" spans="1:7" ht="12.75">
      <c r="A495" s="5"/>
      <c r="B495" s="9" t="s">
        <v>1050</v>
      </c>
      <c r="C495" s="6"/>
      <c r="D495" s="7"/>
      <c r="E495" s="7"/>
      <c r="F495" s="7"/>
      <c r="G495" s="6"/>
    </row>
    <row r="496" spans="1:7" ht="12.75">
      <c r="A496" s="5" t="s">
        <v>360</v>
      </c>
      <c r="B496" s="6" t="s">
        <v>361</v>
      </c>
      <c r="C496" s="6" t="s">
        <v>1076</v>
      </c>
      <c r="D496" s="7">
        <v>32.6</v>
      </c>
      <c r="E496" s="7"/>
      <c r="F496" s="7">
        <f>D496*E496</f>
        <v>0</v>
      </c>
      <c r="G496" s="6">
        <v>21</v>
      </c>
    </row>
    <row r="497" spans="1:7" ht="12.75">
      <c r="A497" s="5"/>
      <c r="B497" s="9" t="s">
        <v>1028</v>
      </c>
      <c r="C497" s="6"/>
      <c r="D497" s="7"/>
      <c r="E497" s="7"/>
      <c r="F497" s="7"/>
      <c r="G497" s="6"/>
    </row>
    <row r="498" spans="1:7" ht="12.75">
      <c r="A498" s="5" t="s">
        <v>362</v>
      </c>
      <c r="B498" s="6" t="s">
        <v>363</v>
      </c>
      <c r="C498" s="6" t="s">
        <v>1076</v>
      </c>
      <c r="D498" s="7">
        <v>21.2</v>
      </c>
      <c r="E498" s="7"/>
      <c r="F498" s="7">
        <f>D498*E498</f>
        <v>0</v>
      </c>
      <c r="G498" s="6">
        <v>21</v>
      </c>
    </row>
    <row r="499" spans="1:7" ht="12.75">
      <c r="A499" s="5"/>
      <c r="B499" s="9" t="s">
        <v>1051</v>
      </c>
      <c r="C499" s="6"/>
      <c r="D499" s="7"/>
      <c r="E499" s="7"/>
      <c r="F499" s="7"/>
      <c r="G499" s="6"/>
    </row>
    <row r="500" spans="1:7" ht="12.75">
      <c r="A500" s="5" t="s">
        <v>364</v>
      </c>
      <c r="B500" s="6" t="s">
        <v>365</v>
      </c>
      <c r="C500" s="6" t="s">
        <v>1076</v>
      </c>
      <c r="D500" s="7">
        <v>27.2</v>
      </c>
      <c r="E500" s="7"/>
      <c r="F500" s="7">
        <f>D500*E500</f>
        <v>0</v>
      </c>
      <c r="G500" s="6">
        <v>21</v>
      </c>
    </row>
    <row r="501" spans="1:7" ht="12.75">
      <c r="A501" s="5"/>
      <c r="B501" s="9" t="s">
        <v>1052</v>
      </c>
      <c r="C501" s="6"/>
      <c r="D501" s="7"/>
      <c r="E501" s="7"/>
      <c r="F501" s="7"/>
      <c r="G501" s="6"/>
    </row>
    <row r="502" spans="1:7" ht="12.75">
      <c r="A502" s="5" t="s">
        <v>366</v>
      </c>
      <c r="B502" s="6" t="s">
        <v>367</v>
      </c>
      <c r="C502" s="6" t="s">
        <v>1076</v>
      </c>
      <c r="D502" s="7">
        <v>32.6</v>
      </c>
      <c r="E502" s="7"/>
      <c r="F502" s="7">
        <f>D502*E502</f>
        <v>0</v>
      </c>
      <c r="G502" s="6">
        <v>21</v>
      </c>
    </row>
    <row r="503" spans="1:7" ht="12.75">
      <c r="A503" s="5"/>
      <c r="B503" s="9" t="s">
        <v>1053</v>
      </c>
      <c r="C503" s="6"/>
      <c r="D503" s="7"/>
      <c r="E503" s="7"/>
      <c r="F503" s="7"/>
      <c r="G503" s="6"/>
    </row>
    <row r="504" spans="1:7" ht="12.75">
      <c r="A504" s="5" t="s">
        <v>368</v>
      </c>
      <c r="B504" s="6" t="s">
        <v>369</v>
      </c>
      <c r="C504" s="6" t="s">
        <v>1066</v>
      </c>
      <c r="D504" s="7">
        <v>6</v>
      </c>
      <c r="E504" s="7"/>
      <c r="F504" s="7">
        <f>D504*E504</f>
        <v>0</v>
      </c>
      <c r="G504" s="6">
        <v>21</v>
      </c>
    </row>
    <row r="505" spans="1:7" ht="12.75">
      <c r="A505" s="5"/>
      <c r="B505" s="9" t="s">
        <v>799</v>
      </c>
      <c r="C505" s="6"/>
      <c r="D505" s="7"/>
      <c r="E505" s="7"/>
      <c r="F505" s="7"/>
      <c r="G505" s="6"/>
    </row>
    <row r="506" spans="1:7" ht="12.75">
      <c r="A506" s="5" t="s">
        <v>370</v>
      </c>
      <c r="B506" s="6" t="s">
        <v>371</v>
      </c>
      <c r="C506" s="6" t="s">
        <v>1066</v>
      </c>
      <c r="D506" s="7">
        <v>6</v>
      </c>
      <c r="E506" s="7"/>
      <c r="F506" s="7">
        <f>D506*E506</f>
        <v>0</v>
      </c>
      <c r="G506" s="6">
        <v>21</v>
      </c>
    </row>
    <row r="507" spans="1:7" ht="12.75">
      <c r="A507" s="5"/>
      <c r="B507" s="9" t="s">
        <v>799</v>
      </c>
      <c r="C507" s="6"/>
      <c r="D507" s="7"/>
      <c r="E507" s="7"/>
      <c r="F507" s="7"/>
      <c r="G507" s="6"/>
    </row>
    <row r="508" spans="1:7" ht="12.75">
      <c r="A508" s="5" t="s">
        <v>372</v>
      </c>
      <c r="B508" s="6" t="s">
        <v>373</v>
      </c>
      <c r="C508" s="6" t="s">
        <v>1076</v>
      </c>
      <c r="D508" s="7">
        <v>32.6</v>
      </c>
      <c r="E508" s="7"/>
      <c r="F508" s="7">
        <f>D508*E508</f>
        <v>0</v>
      </c>
      <c r="G508" s="6">
        <v>21</v>
      </c>
    </row>
    <row r="509" spans="1:7" ht="12.75">
      <c r="A509" s="5"/>
      <c r="B509" s="9" t="s">
        <v>1054</v>
      </c>
      <c r="C509" s="6"/>
      <c r="D509" s="7"/>
      <c r="E509" s="7"/>
      <c r="F509" s="7"/>
      <c r="G509" s="6"/>
    </row>
    <row r="510" spans="1:7" ht="12.75">
      <c r="A510" s="5" t="s">
        <v>792</v>
      </c>
      <c r="B510" s="6" t="s">
        <v>793</v>
      </c>
      <c r="C510" s="6" t="s">
        <v>1071</v>
      </c>
      <c r="D510" s="7">
        <v>14</v>
      </c>
      <c r="E510" s="7"/>
      <c r="F510" s="7">
        <f>D510*E510</f>
        <v>0</v>
      </c>
      <c r="G510" s="6">
        <v>21</v>
      </c>
    </row>
    <row r="511" spans="1:7" ht="12.75">
      <c r="A511" s="5"/>
      <c r="B511" s="9" t="s">
        <v>434</v>
      </c>
      <c r="C511" s="6"/>
      <c r="D511" s="7"/>
      <c r="E511" s="7"/>
      <c r="F511" s="7"/>
      <c r="G511" s="6"/>
    </row>
    <row r="512" spans="1:7" ht="12.75">
      <c r="A512" s="5" t="s">
        <v>374</v>
      </c>
      <c r="B512" s="6" t="s">
        <v>375</v>
      </c>
      <c r="C512" s="6" t="s">
        <v>376</v>
      </c>
      <c r="D512" s="7">
        <v>92.38</v>
      </c>
      <c r="E512" s="7"/>
      <c r="F512" s="7">
        <f>D512*E512</f>
        <v>0</v>
      </c>
      <c r="G512" s="6">
        <v>21</v>
      </c>
    </row>
    <row r="513" spans="1:7" ht="12.75">
      <c r="A513" s="5"/>
      <c r="B513" s="9" t="s">
        <v>1055</v>
      </c>
      <c r="C513" s="6"/>
      <c r="D513" s="7"/>
      <c r="E513" s="7"/>
      <c r="F513" s="7"/>
      <c r="G513" s="6"/>
    </row>
    <row r="514" spans="1:7" ht="12.75">
      <c r="A514" s="5" t="s">
        <v>794</v>
      </c>
      <c r="B514" s="6" t="s">
        <v>795</v>
      </c>
      <c r="C514" s="6" t="s">
        <v>1071</v>
      </c>
      <c r="D514" s="7">
        <v>1</v>
      </c>
      <c r="E514" s="7"/>
      <c r="F514" s="7">
        <f>D514*E514</f>
        <v>0</v>
      </c>
      <c r="G514" s="6">
        <v>21</v>
      </c>
    </row>
    <row r="515" spans="1:7" ht="12.75">
      <c r="A515" s="5" t="s">
        <v>796</v>
      </c>
      <c r="B515" s="6" t="s">
        <v>382</v>
      </c>
      <c r="C515" s="6" t="s">
        <v>383</v>
      </c>
      <c r="D515" s="7">
        <v>8</v>
      </c>
      <c r="E515" s="7"/>
      <c r="F515" s="7">
        <f>D515*E515</f>
        <v>0</v>
      </c>
      <c r="G515" s="6">
        <v>21</v>
      </c>
    </row>
    <row r="516" spans="1:7" ht="12.75">
      <c r="A516" s="5" t="s">
        <v>384</v>
      </c>
      <c r="B516" s="6" t="s">
        <v>385</v>
      </c>
      <c r="C516" s="6" t="s">
        <v>34</v>
      </c>
      <c r="D516" s="7">
        <v>1.6</v>
      </c>
      <c r="E516" s="7">
        <f>SUM(F385:F515)/100</f>
        <v>0</v>
      </c>
      <c r="F516" s="7">
        <f>D516*E516</f>
        <v>0</v>
      </c>
      <c r="G516" s="6">
        <v>21</v>
      </c>
    </row>
    <row r="517" spans="1:7" ht="12.75">
      <c r="A517" s="5" t="s">
        <v>32</v>
      </c>
      <c r="B517" s="6" t="s">
        <v>33</v>
      </c>
      <c r="C517" s="6" t="s">
        <v>34</v>
      </c>
      <c r="D517" s="7">
        <v>1</v>
      </c>
      <c r="E517" s="7">
        <f>SUM(F385:F515)/100</f>
        <v>0</v>
      </c>
      <c r="F517" s="7">
        <f>D517*E517</f>
        <v>0</v>
      </c>
      <c r="G517" s="6">
        <v>21</v>
      </c>
    </row>
    <row r="518" spans="1:7" ht="13.5" thickBot="1">
      <c r="A518" s="5"/>
      <c r="B518" s="6"/>
      <c r="C518" s="6"/>
      <c r="D518" s="7"/>
      <c r="E518" s="7"/>
      <c r="F518" s="7"/>
      <c r="G518" s="6"/>
    </row>
    <row r="519" spans="1:7" ht="14.25" thickBot="1" thickTop="1">
      <c r="A519" s="2" t="s">
        <v>1056</v>
      </c>
      <c r="B519" s="3" t="s">
        <v>1057</v>
      </c>
      <c r="C519" s="3" t="s">
        <v>1058</v>
      </c>
      <c r="D519" s="3" t="s">
        <v>652</v>
      </c>
      <c r="E519" s="3" t="s">
        <v>1060</v>
      </c>
      <c r="F519" s="3" t="s">
        <v>1061</v>
      </c>
      <c r="G519" s="3" t="s">
        <v>1062</v>
      </c>
    </row>
    <row r="520" spans="1:7" ht="14.25" thickBot="1" thickTop="1">
      <c r="A520" s="2"/>
      <c r="B520" s="3" t="s">
        <v>386</v>
      </c>
      <c r="C520" s="3"/>
      <c r="D520" s="4"/>
      <c r="E520" s="4"/>
      <c r="F520" s="4">
        <f>SUM(F521:F522)</f>
        <v>0</v>
      </c>
      <c r="G520" s="3"/>
    </row>
    <row r="521" spans="1:7" ht="13.5" thickTop="1">
      <c r="A521" s="5">
        <v>7</v>
      </c>
      <c r="B521" s="6" t="s">
        <v>387</v>
      </c>
      <c r="C521" s="6" t="s">
        <v>34</v>
      </c>
      <c r="D521" s="7">
        <v>3.2</v>
      </c>
      <c r="E521" s="7">
        <f>(F3+F74+F155+F179+F220+F237+F256+F324+F358+F384)/100</f>
        <v>0</v>
      </c>
      <c r="F521" s="7">
        <f>D521*E521</f>
        <v>0</v>
      </c>
      <c r="G521" s="6">
        <v>21</v>
      </c>
    </row>
    <row r="522" spans="1:7" ht="12.75">
      <c r="A522" s="5">
        <v>218</v>
      </c>
      <c r="B522" s="6" t="s">
        <v>388</v>
      </c>
      <c r="C522" s="6" t="s">
        <v>34</v>
      </c>
      <c r="D522" s="7">
        <v>1.9</v>
      </c>
      <c r="E522" s="7">
        <f>(F3+F74+F155+F179+F220+F237+F256+F324+F358+F384)/100</f>
        <v>0</v>
      </c>
      <c r="F522" s="7">
        <f>D522*E522</f>
        <v>0</v>
      </c>
      <c r="G522" s="6">
        <v>21</v>
      </c>
    </row>
    <row r="523" spans="4:6" ht="12.75">
      <c r="D523" s="10"/>
      <c r="E523" s="10"/>
      <c r="F523" s="10"/>
    </row>
    <row r="524" spans="4:6" ht="12.75">
      <c r="D524" s="10"/>
      <c r="E524" s="10"/>
      <c r="F524" s="10"/>
    </row>
    <row r="525" spans="4:6" ht="12.75">
      <c r="D525" s="10"/>
      <c r="E525" s="10"/>
      <c r="F525" s="10"/>
    </row>
    <row r="526" spans="4:6" ht="12.75">
      <c r="D526" s="10"/>
      <c r="E526" s="10"/>
      <c r="F526" s="10"/>
    </row>
    <row r="527" spans="4:6" ht="12.75">
      <c r="D527" s="10"/>
      <c r="E527" s="10"/>
      <c r="F527" s="10"/>
    </row>
    <row r="528" spans="4:6" ht="12.75">
      <c r="D528" s="10"/>
      <c r="E528" s="10"/>
      <c r="F528" s="10"/>
    </row>
    <row r="529" spans="4:6" ht="12.75">
      <c r="D529" s="10"/>
      <c r="E529" s="10"/>
      <c r="F529" s="10"/>
    </row>
    <row r="530" spans="4:6" ht="12.75">
      <c r="D530" s="10"/>
      <c r="E530" s="10"/>
      <c r="F530" s="10"/>
    </row>
    <row r="531" spans="4:6" ht="12.75">
      <c r="D531" s="10"/>
      <c r="E531" s="10"/>
      <c r="F531" s="10"/>
    </row>
    <row r="532" spans="4:6" ht="12.75">
      <c r="D532" s="10"/>
      <c r="E532" s="10"/>
      <c r="F532" s="10"/>
    </row>
    <row r="533" spans="4:6" ht="12.75">
      <c r="D533" s="10"/>
      <c r="E533" s="10"/>
      <c r="F533" s="10"/>
    </row>
    <row r="534" spans="4:6" ht="12.75">
      <c r="D534" s="10"/>
      <c r="E534" s="10"/>
      <c r="F534" s="10"/>
    </row>
    <row r="535" spans="4:6" ht="12.75">
      <c r="D535" s="10"/>
      <c r="E535" s="10"/>
      <c r="F535" s="10"/>
    </row>
    <row r="536" spans="4:6" ht="12.75">
      <c r="D536" s="10"/>
      <c r="E536" s="10"/>
      <c r="F536" s="10"/>
    </row>
    <row r="537" spans="4:6" ht="12.75">
      <c r="D537" s="10"/>
      <c r="E537" s="10"/>
      <c r="F537" s="10"/>
    </row>
    <row r="538" spans="4:6" ht="12.75">
      <c r="D538" s="10"/>
      <c r="E538" s="10"/>
      <c r="F538" s="10"/>
    </row>
    <row r="539" spans="4:6" ht="12.75">
      <c r="D539" s="10"/>
      <c r="E539" s="10"/>
      <c r="F539" s="10"/>
    </row>
    <row r="540" spans="4:6" ht="12.75">
      <c r="D540" s="10"/>
      <c r="E540" s="10"/>
      <c r="F540" s="10"/>
    </row>
    <row r="541" spans="4:6" ht="12.75">
      <c r="D541" s="10"/>
      <c r="E541" s="10"/>
      <c r="F541" s="10"/>
    </row>
    <row r="542" spans="4:6" ht="12.75">
      <c r="D542" s="10"/>
      <c r="E542" s="10"/>
      <c r="F542" s="10"/>
    </row>
    <row r="543" spans="4:6" ht="12.75">
      <c r="D543" s="10"/>
      <c r="E543" s="10"/>
      <c r="F543" s="10"/>
    </row>
    <row r="544" spans="4:6" ht="12.75">
      <c r="D544" s="10"/>
      <c r="E544" s="10"/>
      <c r="F544" s="10"/>
    </row>
    <row r="545" spans="4:6" ht="12.75">
      <c r="D545" s="10"/>
      <c r="E545" s="10"/>
      <c r="F545" s="10"/>
    </row>
    <row r="546" spans="4:6" ht="12.75">
      <c r="D546" s="10"/>
      <c r="E546" s="10"/>
      <c r="F546" s="10"/>
    </row>
    <row r="547" spans="4:6" ht="12.75">
      <c r="D547" s="10"/>
      <c r="E547" s="10"/>
      <c r="F547" s="10"/>
    </row>
    <row r="548" spans="4:6" ht="12.75">
      <c r="D548" s="10"/>
      <c r="E548" s="10"/>
      <c r="F548" s="10"/>
    </row>
    <row r="549" spans="4:6" ht="12.75">
      <c r="D549" s="10"/>
      <c r="E549" s="10"/>
      <c r="F549" s="10"/>
    </row>
    <row r="550" spans="4:6" ht="12.75">
      <c r="D550" s="10"/>
      <c r="E550" s="10"/>
      <c r="F550" s="10"/>
    </row>
    <row r="551" spans="4:6" ht="12.75">
      <c r="D551" s="10"/>
      <c r="E551" s="10"/>
      <c r="F551" s="10"/>
    </row>
    <row r="552" spans="4:6" ht="12.75">
      <c r="D552" s="10"/>
      <c r="E552" s="10"/>
      <c r="F552" s="10"/>
    </row>
    <row r="553" spans="4:6" ht="12.75">
      <c r="D553" s="10"/>
      <c r="E553" s="10"/>
      <c r="F553" s="10"/>
    </row>
    <row r="554" spans="4:6" ht="12.75">
      <c r="D554" s="10"/>
      <c r="E554" s="10"/>
      <c r="F554" s="10"/>
    </row>
    <row r="555" spans="4:6" ht="12.75">
      <c r="D555" s="10"/>
      <c r="E555" s="10"/>
      <c r="F555" s="10"/>
    </row>
    <row r="556" spans="4:6" ht="12.75">
      <c r="D556" s="10"/>
      <c r="E556" s="10"/>
      <c r="F556" s="10"/>
    </row>
    <row r="557" spans="4:6" ht="12.75">
      <c r="D557" s="10"/>
      <c r="E557" s="10"/>
      <c r="F557" s="10"/>
    </row>
    <row r="558" spans="4:6" ht="12.75">
      <c r="D558" s="10"/>
      <c r="E558" s="10"/>
      <c r="F558" s="10"/>
    </row>
    <row r="559" spans="4:6" ht="12.75">
      <c r="D559" s="10"/>
      <c r="E559" s="10"/>
      <c r="F559" s="10"/>
    </row>
    <row r="560" spans="4:6" ht="12.75">
      <c r="D560" s="10"/>
      <c r="E560" s="10"/>
      <c r="F560" s="10"/>
    </row>
    <row r="561" spans="4:6" ht="12.75">
      <c r="D561" s="10"/>
      <c r="E561" s="10"/>
      <c r="F561" s="10"/>
    </row>
    <row r="562" spans="4:6" ht="12.75">
      <c r="D562" s="10"/>
      <c r="E562" s="10"/>
      <c r="F562" s="10"/>
    </row>
    <row r="563" spans="4:6" ht="12.75">
      <c r="D563" s="10"/>
      <c r="E563" s="10"/>
      <c r="F563" s="10"/>
    </row>
    <row r="564" spans="4:6" ht="12.75">
      <c r="D564" s="10"/>
      <c r="E564" s="10"/>
      <c r="F564" s="10"/>
    </row>
    <row r="565" spans="4:6" ht="12.75">
      <c r="D565" s="10"/>
      <c r="E565" s="10"/>
      <c r="F565" s="10"/>
    </row>
    <row r="566" spans="4:6" ht="12.75">
      <c r="D566" s="10"/>
      <c r="E566" s="10"/>
      <c r="F566" s="10"/>
    </row>
    <row r="567" spans="4:6" ht="12.75">
      <c r="D567" s="10"/>
      <c r="E567" s="10"/>
      <c r="F567" s="10"/>
    </row>
    <row r="568" spans="4:6" ht="12.75">
      <c r="D568" s="10"/>
      <c r="E568" s="10"/>
      <c r="F568" s="10"/>
    </row>
    <row r="569" spans="4:6" ht="12.75">
      <c r="D569" s="10"/>
      <c r="E569" s="10"/>
      <c r="F569" s="10"/>
    </row>
    <row r="570" spans="4:6" ht="12.75">
      <c r="D570" s="10"/>
      <c r="E570" s="10"/>
      <c r="F570" s="10"/>
    </row>
    <row r="571" spans="4:6" ht="12.75">
      <c r="D571" s="10"/>
      <c r="E571" s="10"/>
      <c r="F571" s="10"/>
    </row>
    <row r="572" spans="4:6" ht="12.75">
      <c r="D572" s="10"/>
      <c r="E572" s="10"/>
      <c r="F572" s="10"/>
    </row>
    <row r="573" spans="4:6" ht="12.75">
      <c r="D573" s="10"/>
      <c r="E573" s="10"/>
      <c r="F573" s="10"/>
    </row>
    <row r="574" spans="4:6" ht="12.75">
      <c r="D574" s="10"/>
      <c r="E574" s="10"/>
      <c r="F574" s="10"/>
    </row>
    <row r="575" spans="4:6" ht="12.75">
      <c r="D575" s="10"/>
      <c r="E575" s="10"/>
      <c r="F575" s="10"/>
    </row>
    <row r="576" spans="4:6" ht="12.75">
      <c r="D576" s="10"/>
      <c r="E576" s="10"/>
      <c r="F576" s="10"/>
    </row>
    <row r="577" spans="4:6" ht="12.75">
      <c r="D577" s="10"/>
      <c r="E577" s="10"/>
      <c r="F577" s="10"/>
    </row>
    <row r="578" spans="4:6" ht="12.75">
      <c r="D578" s="10"/>
      <c r="E578" s="10"/>
      <c r="F578" s="10"/>
    </row>
    <row r="579" spans="4:6" ht="12.75">
      <c r="D579" s="10"/>
      <c r="E579" s="10"/>
      <c r="F579" s="10"/>
    </row>
    <row r="580" spans="4:6" ht="12.75">
      <c r="D580" s="10"/>
      <c r="E580" s="10"/>
      <c r="F580" s="10"/>
    </row>
    <row r="581" spans="4:6" ht="12.75">
      <c r="D581" s="10"/>
      <c r="E581" s="10"/>
      <c r="F581" s="10"/>
    </row>
    <row r="582" spans="4:6" ht="12.75">
      <c r="D582" s="10"/>
      <c r="E582" s="10"/>
      <c r="F582" s="10"/>
    </row>
    <row r="583" spans="4:6" ht="12.75">
      <c r="D583" s="10"/>
      <c r="E583" s="10"/>
      <c r="F583" s="10"/>
    </row>
    <row r="584" spans="4:6" ht="12.75">
      <c r="D584" s="10"/>
      <c r="E584" s="10"/>
      <c r="F584" s="10"/>
    </row>
    <row r="585" spans="4:6" ht="12.75">
      <c r="D585" s="10"/>
      <c r="E585" s="10"/>
      <c r="F585" s="10"/>
    </row>
    <row r="586" spans="4:6" ht="12.75">
      <c r="D586" s="10"/>
      <c r="E586" s="10"/>
      <c r="F586" s="10"/>
    </row>
    <row r="587" spans="4:6" ht="12.75">
      <c r="D587" s="10"/>
      <c r="E587" s="10"/>
      <c r="F587" s="10"/>
    </row>
    <row r="588" spans="4:6" ht="12.75">
      <c r="D588" s="10"/>
      <c r="E588" s="10"/>
      <c r="F588" s="10"/>
    </row>
    <row r="589" spans="4:6" ht="12.75">
      <c r="D589" s="10"/>
      <c r="E589" s="10"/>
      <c r="F589" s="10"/>
    </row>
    <row r="590" spans="4:6" ht="12.75">
      <c r="D590" s="10"/>
      <c r="E590" s="10"/>
      <c r="F590" s="10"/>
    </row>
    <row r="591" spans="4:6" ht="12.75">
      <c r="D591" s="10"/>
      <c r="E591" s="10"/>
      <c r="F591" s="10"/>
    </row>
    <row r="592" spans="4:6" ht="12.75">
      <c r="D592" s="10"/>
      <c r="E592" s="10"/>
      <c r="F592" s="10"/>
    </row>
    <row r="593" spans="4:6" ht="12.75">
      <c r="D593" s="10"/>
      <c r="E593" s="10"/>
      <c r="F593" s="10"/>
    </row>
    <row r="594" spans="4:6" ht="12.75">
      <c r="D594" s="10"/>
      <c r="E594" s="10"/>
      <c r="F594" s="10"/>
    </row>
    <row r="595" spans="4:6" ht="12.75">
      <c r="D595" s="10"/>
      <c r="E595" s="10"/>
      <c r="F595" s="10"/>
    </row>
    <row r="596" spans="4:6" ht="12.75">
      <c r="D596" s="10"/>
      <c r="E596" s="10"/>
      <c r="F596" s="10"/>
    </row>
    <row r="597" spans="4:6" ht="12.75">
      <c r="D597" s="10"/>
      <c r="E597" s="10"/>
      <c r="F597" s="10"/>
    </row>
    <row r="598" spans="4:6" ht="12.75">
      <c r="D598" s="10"/>
      <c r="E598" s="10"/>
      <c r="F598" s="10"/>
    </row>
    <row r="599" spans="4:6" ht="12.75">
      <c r="D599" s="10"/>
      <c r="E599" s="10"/>
      <c r="F599" s="10"/>
    </row>
    <row r="600" spans="4:6" ht="12.75">
      <c r="D600" s="10"/>
      <c r="E600" s="10"/>
      <c r="F600" s="10"/>
    </row>
    <row r="601" spans="4:6" ht="12.75">
      <c r="D601" s="10"/>
      <c r="E601" s="10"/>
      <c r="F601" s="10"/>
    </row>
    <row r="602" spans="4:6" ht="12.75">
      <c r="D602" s="10"/>
      <c r="E602" s="10"/>
      <c r="F602" s="10"/>
    </row>
    <row r="603" spans="4:6" ht="12.75">
      <c r="D603" s="10"/>
      <c r="E603" s="10"/>
      <c r="F603" s="10"/>
    </row>
    <row r="604" spans="4:6" ht="12.75">
      <c r="D604" s="10"/>
      <c r="E604" s="10"/>
      <c r="F604" s="10"/>
    </row>
    <row r="605" spans="4:6" ht="12.75">
      <c r="D605" s="10"/>
      <c r="E605" s="10"/>
      <c r="F605" s="10"/>
    </row>
    <row r="606" spans="4:6" ht="12.75">
      <c r="D606" s="10"/>
      <c r="E606" s="10"/>
      <c r="F606" s="10"/>
    </row>
    <row r="607" spans="4:6" ht="12.75">
      <c r="D607" s="10"/>
      <c r="E607" s="10"/>
      <c r="F607" s="10"/>
    </row>
    <row r="608" spans="4:6" ht="12.75">
      <c r="D608" s="10"/>
      <c r="E608" s="10"/>
      <c r="F608" s="10"/>
    </row>
    <row r="609" spans="4:6" ht="12.75">
      <c r="D609" s="10"/>
      <c r="E609" s="10"/>
      <c r="F609" s="10"/>
    </row>
    <row r="610" spans="4:6" ht="12.75">
      <c r="D610" s="10"/>
      <c r="E610" s="10"/>
      <c r="F610" s="10"/>
    </row>
    <row r="611" spans="4:6" ht="12.75">
      <c r="D611" s="10"/>
      <c r="E611" s="10"/>
      <c r="F611" s="10"/>
    </row>
    <row r="612" spans="4:6" ht="12.75">
      <c r="D612" s="10"/>
      <c r="E612" s="10"/>
      <c r="F612" s="10"/>
    </row>
    <row r="613" spans="4:6" ht="12.75">
      <c r="D613" s="10"/>
      <c r="E613" s="10"/>
      <c r="F613" s="10"/>
    </row>
    <row r="614" spans="4:6" ht="12.75">
      <c r="D614" s="10"/>
      <c r="E614" s="10"/>
      <c r="F614" s="10"/>
    </row>
    <row r="615" spans="4:6" ht="12.75">
      <c r="D615" s="10"/>
      <c r="E615" s="10"/>
      <c r="F615" s="10"/>
    </row>
    <row r="616" spans="4:6" ht="12.75">
      <c r="D616" s="10"/>
      <c r="E616" s="10"/>
      <c r="F616" s="10"/>
    </row>
    <row r="617" spans="4:6" ht="12.75">
      <c r="D617" s="10"/>
      <c r="E617" s="10"/>
      <c r="F617" s="10"/>
    </row>
    <row r="618" spans="4:6" ht="12.75">
      <c r="D618" s="10"/>
      <c r="E618" s="10"/>
      <c r="F618" s="10"/>
    </row>
    <row r="619" spans="4:6" ht="12.75">
      <c r="D619" s="10"/>
      <c r="E619" s="10"/>
      <c r="F619" s="10"/>
    </row>
    <row r="620" spans="4:6" ht="12.75">
      <c r="D620" s="10"/>
      <c r="E620" s="10"/>
      <c r="F620" s="10"/>
    </row>
    <row r="621" spans="4:6" ht="12.75">
      <c r="D621" s="10"/>
      <c r="E621" s="10"/>
      <c r="F621" s="10"/>
    </row>
    <row r="622" spans="4:6" ht="12.75">
      <c r="D622" s="10"/>
      <c r="E622" s="10"/>
      <c r="F622" s="10"/>
    </row>
    <row r="623" spans="4:6" ht="12.75">
      <c r="D623" s="10"/>
      <c r="E623" s="10"/>
      <c r="F623" s="10"/>
    </row>
    <row r="624" spans="4:6" ht="12.75">
      <c r="D624" s="10"/>
      <c r="E624" s="10"/>
      <c r="F624" s="10"/>
    </row>
    <row r="625" spans="4:6" ht="12.75">
      <c r="D625" s="10"/>
      <c r="E625" s="10"/>
      <c r="F625" s="10"/>
    </row>
    <row r="626" spans="4:6" ht="12.75">
      <c r="D626" s="10"/>
      <c r="E626" s="10"/>
      <c r="F626" s="10"/>
    </row>
    <row r="627" spans="4:6" ht="12.75">
      <c r="D627" s="10"/>
      <c r="E627" s="10"/>
      <c r="F627" s="10"/>
    </row>
    <row r="628" spans="4:6" ht="12.75">
      <c r="D628" s="10"/>
      <c r="E628" s="10"/>
      <c r="F628" s="10"/>
    </row>
    <row r="629" spans="4:6" ht="12.75">
      <c r="D629" s="10"/>
      <c r="E629" s="10"/>
      <c r="F629" s="10"/>
    </row>
    <row r="630" spans="4:6" ht="12.75">
      <c r="D630" s="10"/>
      <c r="E630" s="10"/>
      <c r="F630" s="10"/>
    </row>
    <row r="631" spans="4:6" ht="12.75">
      <c r="D631" s="10"/>
      <c r="E631" s="10"/>
      <c r="F631" s="10"/>
    </row>
    <row r="632" spans="4:6" ht="12.75">
      <c r="D632" s="10"/>
      <c r="E632" s="10"/>
      <c r="F632" s="10"/>
    </row>
    <row r="633" spans="4:6" ht="12.75">
      <c r="D633" s="10"/>
      <c r="E633" s="10"/>
      <c r="F633" s="10"/>
    </row>
    <row r="634" spans="4:6" ht="12.75">
      <c r="D634" s="10"/>
      <c r="E634" s="10"/>
      <c r="F634" s="10"/>
    </row>
    <row r="635" spans="4:6" ht="12.75">
      <c r="D635" s="10"/>
      <c r="E635" s="10"/>
      <c r="F635" s="10"/>
    </row>
    <row r="636" spans="4:6" ht="12.75">
      <c r="D636" s="10"/>
      <c r="E636" s="10"/>
      <c r="F636" s="10"/>
    </row>
    <row r="637" spans="4:6" ht="12.75">
      <c r="D637" s="10"/>
      <c r="E637" s="10"/>
      <c r="F637" s="10"/>
    </row>
    <row r="638" spans="4:6" ht="12.75">
      <c r="D638" s="10"/>
      <c r="E638" s="10"/>
      <c r="F638" s="10"/>
    </row>
    <row r="639" spans="4:6" ht="12.75">
      <c r="D639" s="10"/>
      <c r="E639" s="10"/>
      <c r="F639" s="10"/>
    </row>
    <row r="640" spans="4:6" ht="12.75">
      <c r="D640" s="10"/>
      <c r="E640" s="10"/>
      <c r="F640" s="10"/>
    </row>
    <row r="641" spans="4:6" ht="12.75">
      <c r="D641" s="10"/>
      <c r="E641" s="10"/>
      <c r="F641" s="10"/>
    </row>
    <row r="642" spans="4:6" ht="12.75">
      <c r="D642" s="10"/>
      <c r="E642" s="10"/>
      <c r="F642" s="10"/>
    </row>
    <row r="643" spans="4:6" ht="12.75">
      <c r="D643" s="10"/>
      <c r="E643" s="10"/>
      <c r="F643" s="10"/>
    </row>
    <row r="644" spans="4:6" ht="12.75">
      <c r="D644" s="10"/>
      <c r="E644" s="10"/>
      <c r="F644" s="10"/>
    </row>
    <row r="645" spans="4:6" ht="12.75">
      <c r="D645" s="10"/>
      <c r="E645" s="10"/>
      <c r="F645" s="10"/>
    </row>
    <row r="646" spans="4:6" ht="12.75">
      <c r="D646" s="10"/>
      <c r="E646" s="10"/>
      <c r="F646" s="10"/>
    </row>
    <row r="647" spans="4:6" ht="12.75">
      <c r="D647" s="10"/>
      <c r="E647" s="10"/>
      <c r="F647" s="10"/>
    </row>
    <row r="648" spans="4:6" ht="12.75">
      <c r="D648" s="10"/>
      <c r="E648" s="10"/>
      <c r="F648" s="10"/>
    </row>
    <row r="649" spans="4:6" ht="12.75">
      <c r="D649" s="10"/>
      <c r="E649" s="10"/>
      <c r="F649" s="10"/>
    </row>
    <row r="650" spans="4:6" ht="12.75">
      <c r="D650" s="10"/>
      <c r="E650" s="10"/>
      <c r="F650" s="10"/>
    </row>
    <row r="651" spans="4:6" ht="12.75">
      <c r="D651" s="10"/>
      <c r="E651" s="10"/>
      <c r="F651" s="10"/>
    </row>
    <row r="652" spans="4:6" ht="12.75">
      <c r="D652" s="10"/>
      <c r="E652" s="10"/>
      <c r="F652" s="10"/>
    </row>
    <row r="653" spans="4:6" ht="12.75">
      <c r="D653" s="10"/>
      <c r="E653" s="10"/>
      <c r="F653" s="10"/>
    </row>
    <row r="654" spans="4:6" ht="12.75">
      <c r="D654" s="10"/>
      <c r="E654" s="10"/>
      <c r="F654" s="10"/>
    </row>
    <row r="655" spans="4:6" ht="12.75">
      <c r="D655" s="10"/>
      <c r="E655" s="10"/>
      <c r="F655" s="10"/>
    </row>
    <row r="656" spans="4:6" ht="12.75">
      <c r="D656" s="10"/>
      <c r="E656" s="10"/>
      <c r="F656" s="10"/>
    </row>
    <row r="657" spans="4:6" ht="12.75">
      <c r="D657" s="10"/>
      <c r="E657" s="10"/>
      <c r="F657" s="10"/>
    </row>
    <row r="658" spans="4:6" ht="12.75">
      <c r="D658" s="10"/>
      <c r="E658" s="10"/>
      <c r="F658" s="10"/>
    </row>
    <row r="659" spans="4:6" ht="12.75">
      <c r="D659" s="10"/>
      <c r="E659" s="10"/>
      <c r="F659" s="10"/>
    </row>
    <row r="660" spans="4:6" ht="12.75">
      <c r="D660" s="10"/>
      <c r="E660" s="10"/>
      <c r="F660" s="10"/>
    </row>
    <row r="661" spans="4:6" ht="12.75">
      <c r="D661" s="10"/>
      <c r="E661" s="10"/>
      <c r="F661" s="10"/>
    </row>
    <row r="662" spans="4:6" ht="12.75">
      <c r="D662" s="10"/>
      <c r="E662" s="10"/>
      <c r="F662" s="10"/>
    </row>
    <row r="663" spans="4:6" ht="12.75">
      <c r="D663" s="10"/>
      <c r="E663" s="10"/>
      <c r="F663" s="10"/>
    </row>
    <row r="664" spans="4:6" ht="12.75">
      <c r="D664" s="10"/>
      <c r="E664" s="10"/>
      <c r="F664" s="10"/>
    </row>
    <row r="665" spans="4:6" ht="12.75">
      <c r="D665" s="10"/>
      <c r="E665" s="10"/>
      <c r="F665" s="10"/>
    </row>
    <row r="666" spans="4:6" ht="12.75">
      <c r="D666" s="10"/>
      <c r="E666" s="10"/>
      <c r="F666" s="10"/>
    </row>
    <row r="667" spans="4:6" ht="12.75">
      <c r="D667" s="10"/>
      <c r="E667" s="10"/>
      <c r="F667" s="10"/>
    </row>
    <row r="668" spans="4:6" ht="12.75">
      <c r="D668" s="10"/>
      <c r="E668" s="10"/>
      <c r="F668" s="10"/>
    </row>
    <row r="669" spans="4:6" ht="12.75">
      <c r="D669" s="10"/>
      <c r="E669" s="10"/>
      <c r="F669" s="10"/>
    </row>
    <row r="670" spans="4:6" ht="12.75">
      <c r="D670" s="10"/>
      <c r="E670" s="10"/>
      <c r="F670" s="10"/>
    </row>
    <row r="671" spans="4:6" ht="12.75">
      <c r="D671" s="10"/>
      <c r="E671" s="10"/>
      <c r="F671" s="10"/>
    </row>
    <row r="672" spans="4:6" ht="12.75">
      <c r="D672" s="10"/>
      <c r="E672" s="10"/>
      <c r="F672" s="10"/>
    </row>
    <row r="673" spans="4:6" ht="12.75">
      <c r="D673" s="10"/>
      <c r="E673" s="10"/>
      <c r="F673" s="10"/>
    </row>
    <row r="674" spans="4:6" ht="12.75">
      <c r="D674" s="10"/>
      <c r="E674" s="10"/>
      <c r="F674" s="10"/>
    </row>
    <row r="675" spans="4:6" ht="12.75">
      <c r="D675" s="10"/>
      <c r="E675" s="10"/>
      <c r="F675" s="10"/>
    </row>
    <row r="676" spans="4:6" ht="12.75">
      <c r="D676" s="10"/>
      <c r="E676" s="10"/>
      <c r="F676" s="10"/>
    </row>
    <row r="677" spans="4:6" ht="12.75">
      <c r="D677" s="10"/>
      <c r="E677" s="10"/>
      <c r="F677" s="10"/>
    </row>
    <row r="678" spans="4:6" ht="12.75">
      <c r="D678" s="10"/>
      <c r="E678" s="10"/>
      <c r="F678" s="10"/>
    </row>
    <row r="679" spans="4:6" ht="12.75">
      <c r="D679" s="10"/>
      <c r="E679" s="10"/>
      <c r="F679" s="10"/>
    </row>
    <row r="680" spans="4:6" ht="12.75">
      <c r="D680" s="10"/>
      <c r="E680" s="10"/>
      <c r="F680" s="10"/>
    </row>
    <row r="681" spans="4:6" ht="12.75">
      <c r="D681" s="10"/>
      <c r="E681" s="10"/>
      <c r="F681" s="10"/>
    </row>
    <row r="682" spans="4:6" ht="12.75">
      <c r="D682" s="10"/>
      <c r="E682" s="10"/>
      <c r="F682" s="10"/>
    </row>
    <row r="683" spans="4:6" ht="12.75">
      <c r="D683" s="10"/>
      <c r="E683" s="10"/>
      <c r="F683" s="10"/>
    </row>
    <row r="684" spans="4:6" ht="12.75">
      <c r="D684" s="10"/>
      <c r="E684" s="10"/>
      <c r="F684" s="10"/>
    </row>
    <row r="685" spans="4:6" ht="12.75">
      <c r="D685" s="10"/>
      <c r="E685" s="10"/>
      <c r="F685" s="10"/>
    </row>
    <row r="686" spans="4:6" ht="12.75">
      <c r="D686" s="10"/>
      <c r="E686" s="10"/>
      <c r="F686" s="10"/>
    </row>
    <row r="687" spans="4:6" ht="12.75">
      <c r="D687" s="10"/>
      <c r="E687" s="10"/>
      <c r="F687" s="10"/>
    </row>
    <row r="688" spans="4:6" ht="12.75">
      <c r="D688" s="10"/>
      <c r="E688" s="10"/>
      <c r="F688" s="10"/>
    </row>
    <row r="689" spans="4:6" ht="12.75">
      <c r="D689" s="10"/>
      <c r="E689" s="10"/>
      <c r="F689" s="10"/>
    </row>
    <row r="690" spans="4:6" ht="12.75">
      <c r="D690" s="10"/>
      <c r="E690" s="10"/>
      <c r="F690" s="10"/>
    </row>
    <row r="691" spans="4:6" ht="12.75">
      <c r="D691" s="10"/>
      <c r="E691" s="10"/>
      <c r="F691" s="10"/>
    </row>
    <row r="692" spans="4:6" ht="12.75">
      <c r="D692" s="10"/>
      <c r="E692" s="10"/>
      <c r="F692" s="10"/>
    </row>
    <row r="693" spans="4:6" ht="12.75">
      <c r="D693" s="10"/>
      <c r="E693" s="10"/>
      <c r="F693" s="10"/>
    </row>
    <row r="694" spans="4:6" ht="12.75">
      <c r="D694" s="10"/>
      <c r="E694" s="10"/>
      <c r="F694" s="10"/>
    </row>
    <row r="695" spans="4:6" ht="12.75">
      <c r="D695" s="10"/>
      <c r="E695" s="10"/>
      <c r="F695" s="10"/>
    </row>
    <row r="696" spans="4:6" ht="12.75">
      <c r="D696" s="10"/>
      <c r="E696" s="10"/>
      <c r="F696" s="10"/>
    </row>
    <row r="697" spans="4:6" ht="12.75">
      <c r="D697" s="10"/>
      <c r="E697" s="10"/>
      <c r="F697" s="10"/>
    </row>
    <row r="698" spans="4:6" ht="12.75">
      <c r="D698" s="10"/>
      <c r="E698" s="10"/>
      <c r="F698" s="10"/>
    </row>
    <row r="699" spans="4:6" ht="12.75">
      <c r="D699" s="10"/>
      <c r="E699" s="10"/>
      <c r="F699" s="10"/>
    </row>
    <row r="700" spans="4:6" ht="12.75">
      <c r="D700" s="10"/>
      <c r="E700" s="10"/>
      <c r="F700" s="10"/>
    </row>
    <row r="701" spans="4:6" ht="12.75">
      <c r="D701" s="10"/>
      <c r="E701" s="10"/>
      <c r="F701" s="10"/>
    </row>
    <row r="702" spans="4:6" ht="12.75">
      <c r="D702" s="10"/>
      <c r="E702" s="10"/>
      <c r="F702" s="10"/>
    </row>
    <row r="703" spans="4:6" ht="12.75">
      <c r="D703" s="10"/>
      <c r="E703" s="10"/>
      <c r="F703" s="10"/>
    </row>
    <row r="704" spans="4:6" ht="12.75">
      <c r="D704" s="10"/>
      <c r="E704" s="10"/>
      <c r="F704" s="10"/>
    </row>
    <row r="705" spans="4:6" ht="12.75">
      <c r="D705" s="10"/>
      <c r="E705" s="10"/>
      <c r="F705" s="10"/>
    </row>
    <row r="706" spans="4:6" ht="12.75">
      <c r="D706" s="10"/>
      <c r="E706" s="10"/>
      <c r="F706" s="10"/>
    </row>
    <row r="707" spans="4:6" ht="12.75">
      <c r="D707" s="10"/>
      <c r="E707" s="10"/>
      <c r="F707" s="10"/>
    </row>
    <row r="708" spans="4:6" ht="12.75">
      <c r="D708" s="10"/>
      <c r="E708" s="10"/>
      <c r="F708" s="10"/>
    </row>
    <row r="709" spans="4:6" ht="12.75">
      <c r="D709" s="10"/>
      <c r="E709" s="10"/>
      <c r="F709" s="10"/>
    </row>
    <row r="710" spans="4:6" ht="12.75">
      <c r="D710" s="10"/>
      <c r="E710" s="10"/>
      <c r="F710" s="10"/>
    </row>
    <row r="711" spans="4:6" ht="12.75">
      <c r="D711" s="10"/>
      <c r="E711" s="10"/>
      <c r="F711" s="10"/>
    </row>
    <row r="712" spans="4:6" ht="12.75">
      <c r="D712" s="10"/>
      <c r="E712" s="10"/>
      <c r="F712" s="10"/>
    </row>
    <row r="713" spans="4:6" ht="12.75">
      <c r="D713" s="10"/>
      <c r="E713" s="10"/>
      <c r="F713" s="10"/>
    </row>
    <row r="714" spans="4:6" ht="12.75">
      <c r="D714" s="10"/>
      <c r="E714" s="10"/>
      <c r="F714" s="10"/>
    </row>
    <row r="715" spans="4:6" ht="12.75">
      <c r="D715" s="10"/>
      <c r="E715" s="10"/>
      <c r="F715" s="10"/>
    </row>
    <row r="716" spans="4:6" ht="12.75">
      <c r="D716" s="10"/>
      <c r="E716" s="10"/>
      <c r="F716" s="10"/>
    </row>
    <row r="717" spans="4:6" ht="12.75">
      <c r="D717" s="10"/>
      <c r="E717" s="10"/>
      <c r="F717" s="10"/>
    </row>
    <row r="718" spans="4:6" ht="12.75">
      <c r="D718" s="10"/>
      <c r="E718" s="10"/>
      <c r="F718" s="10"/>
    </row>
    <row r="719" spans="4:6" ht="12.75">
      <c r="D719" s="10"/>
      <c r="E719" s="10"/>
      <c r="F719" s="10"/>
    </row>
    <row r="720" spans="4:6" ht="12.75">
      <c r="D720" s="10"/>
      <c r="E720" s="10"/>
      <c r="F720" s="10"/>
    </row>
    <row r="721" spans="4:6" ht="12.75">
      <c r="D721" s="10"/>
      <c r="E721" s="10"/>
      <c r="F721" s="10"/>
    </row>
    <row r="722" spans="4:6" ht="12.75">
      <c r="D722" s="10"/>
      <c r="E722" s="10"/>
      <c r="F722" s="10"/>
    </row>
    <row r="723" spans="4:6" ht="12.75">
      <c r="D723" s="10"/>
      <c r="E723" s="10"/>
      <c r="F723" s="10"/>
    </row>
    <row r="724" spans="4:6" ht="12.75">
      <c r="D724" s="10"/>
      <c r="E724" s="10"/>
      <c r="F724" s="10"/>
    </row>
    <row r="725" spans="4:6" ht="12.75">
      <c r="D725" s="10"/>
      <c r="E725" s="10"/>
      <c r="F725" s="10"/>
    </row>
    <row r="726" spans="4:6" ht="12.75">
      <c r="D726" s="10"/>
      <c r="E726" s="10"/>
      <c r="F726" s="10"/>
    </row>
    <row r="727" spans="4:6" ht="12.75">
      <c r="D727" s="10"/>
      <c r="E727" s="10"/>
      <c r="F727" s="10"/>
    </row>
    <row r="728" spans="4:6" ht="12.75">
      <c r="D728" s="10"/>
      <c r="E728" s="10"/>
      <c r="F728" s="10"/>
    </row>
    <row r="729" spans="4:6" ht="12.75">
      <c r="D729" s="10"/>
      <c r="E729" s="10"/>
      <c r="F729" s="10"/>
    </row>
    <row r="730" spans="4:6" ht="12.75">
      <c r="D730" s="10"/>
      <c r="E730" s="10"/>
      <c r="F730" s="10"/>
    </row>
    <row r="731" spans="4:6" ht="12.75">
      <c r="D731" s="10"/>
      <c r="E731" s="10"/>
      <c r="F731" s="10"/>
    </row>
    <row r="732" spans="4:6" ht="12.75">
      <c r="D732" s="10"/>
      <c r="E732" s="10"/>
      <c r="F732" s="10"/>
    </row>
    <row r="733" spans="4:6" ht="12.75">
      <c r="D733" s="10"/>
      <c r="E733" s="10"/>
      <c r="F733" s="10"/>
    </row>
    <row r="734" spans="4:6" ht="12.75">
      <c r="D734" s="10"/>
      <c r="E734" s="10"/>
      <c r="F734" s="10"/>
    </row>
    <row r="735" spans="4:6" ht="12.75">
      <c r="D735" s="10"/>
      <c r="E735" s="10"/>
      <c r="F735" s="10"/>
    </row>
    <row r="736" spans="4:6" ht="12.75">
      <c r="D736" s="10"/>
      <c r="E736" s="10"/>
      <c r="F736" s="10"/>
    </row>
    <row r="737" spans="4:6" ht="12.75">
      <c r="D737" s="10"/>
      <c r="E737" s="10"/>
      <c r="F737" s="10"/>
    </row>
    <row r="738" spans="4:6" ht="12.75">
      <c r="D738" s="10"/>
      <c r="E738" s="10"/>
      <c r="F738" s="10"/>
    </row>
    <row r="739" spans="4:6" ht="12.75">
      <c r="D739" s="10"/>
      <c r="E739" s="10"/>
      <c r="F739" s="10"/>
    </row>
    <row r="740" spans="4:6" ht="12.75">
      <c r="D740" s="10"/>
      <c r="E740" s="10"/>
      <c r="F740" s="10"/>
    </row>
    <row r="741" spans="4:6" ht="12.75">
      <c r="D741" s="10"/>
      <c r="E741" s="10"/>
      <c r="F741" s="10"/>
    </row>
    <row r="742" spans="4:6" ht="12.75">
      <c r="D742" s="10"/>
      <c r="E742" s="10"/>
      <c r="F742" s="10"/>
    </row>
    <row r="743" spans="4:6" ht="12.75">
      <c r="D743" s="10"/>
      <c r="E743" s="10"/>
      <c r="F743" s="10"/>
    </row>
    <row r="744" spans="4:6" ht="12.75">
      <c r="D744" s="10"/>
      <c r="E744" s="10"/>
      <c r="F744" s="10"/>
    </row>
    <row r="745" spans="4:6" ht="12.75">
      <c r="D745" s="10"/>
      <c r="E745" s="10"/>
      <c r="F745" s="10"/>
    </row>
    <row r="746" spans="4:6" ht="12.75">
      <c r="D746" s="10"/>
      <c r="E746" s="10"/>
      <c r="F746" s="10"/>
    </row>
    <row r="747" spans="4:6" ht="12.75">
      <c r="D747" s="10"/>
      <c r="E747" s="10"/>
      <c r="F747" s="10"/>
    </row>
    <row r="748" spans="4:6" ht="12.75">
      <c r="D748" s="10"/>
      <c r="E748" s="10"/>
      <c r="F748" s="10"/>
    </row>
    <row r="749" spans="4:6" ht="12.75">
      <c r="D749" s="10"/>
      <c r="E749" s="10"/>
      <c r="F749" s="10"/>
    </row>
    <row r="750" spans="4:6" ht="12.75">
      <c r="D750" s="10"/>
      <c r="E750" s="10"/>
      <c r="F750" s="10"/>
    </row>
    <row r="751" spans="4:6" ht="12.75">
      <c r="D751" s="10"/>
      <c r="E751" s="10"/>
      <c r="F751" s="10"/>
    </row>
    <row r="752" spans="4:6" ht="12.75">
      <c r="D752" s="10"/>
      <c r="E752" s="10"/>
      <c r="F752" s="10"/>
    </row>
    <row r="753" spans="4:6" ht="12.75">
      <c r="D753" s="10"/>
      <c r="E753" s="10"/>
      <c r="F753" s="10"/>
    </row>
    <row r="754" spans="4:6" ht="12.75">
      <c r="D754" s="10"/>
      <c r="E754" s="10"/>
      <c r="F754" s="10"/>
    </row>
    <row r="755" spans="4:6" ht="12.75">
      <c r="D755" s="10"/>
      <c r="E755" s="10"/>
      <c r="F755" s="10"/>
    </row>
    <row r="756" spans="4:6" ht="12.75">
      <c r="D756" s="10"/>
      <c r="E756" s="10"/>
      <c r="F756" s="10"/>
    </row>
    <row r="757" spans="4:6" ht="12.75">
      <c r="D757" s="10"/>
      <c r="E757" s="10"/>
      <c r="F757" s="10"/>
    </row>
    <row r="758" spans="4:6" ht="12.75">
      <c r="D758" s="10"/>
      <c r="E758" s="10"/>
      <c r="F758" s="10"/>
    </row>
    <row r="759" spans="4:6" ht="12.75">
      <c r="D759" s="10"/>
      <c r="E759" s="10"/>
      <c r="F759" s="10"/>
    </row>
    <row r="760" spans="4:6" ht="12.75">
      <c r="D760" s="10"/>
      <c r="E760" s="10"/>
      <c r="F760" s="10"/>
    </row>
    <row r="761" spans="4:6" ht="12.75">
      <c r="D761" s="10"/>
      <c r="E761" s="10"/>
      <c r="F761" s="10"/>
    </row>
    <row r="762" spans="4:6" ht="12.75">
      <c r="D762" s="10"/>
      <c r="E762" s="10"/>
      <c r="F762" s="10"/>
    </row>
    <row r="763" spans="4:6" ht="12.75">
      <c r="D763" s="10"/>
      <c r="E763" s="10"/>
      <c r="F763" s="10"/>
    </row>
    <row r="764" spans="4:6" ht="12.75">
      <c r="D764" s="10"/>
      <c r="E764" s="10"/>
      <c r="F764" s="10"/>
    </row>
    <row r="765" spans="4:6" ht="12.75">
      <c r="D765" s="10"/>
      <c r="E765" s="10"/>
      <c r="F765" s="10"/>
    </row>
    <row r="766" spans="4:6" ht="12.75">
      <c r="D766" s="10"/>
      <c r="E766" s="10"/>
      <c r="F766" s="10"/>
    </row>
    <row r="767" spans="4:6" ht="12.75">
      <c r="D767" s="10"/>
      <c r="E767" s="10"/>
      <c r="F767" s="10"/>
    </row>
    <row r="768" spans="4:6" ht="12.75">
      <c r="D768" s="10"/>
      <c r="E768" s="10"/>
      <c r="F768" s="10"/>
    </row>
    <row r="769" spans="4:6" ht="12.75">
      <c r="D769" s="10"/>
      <c r="E769" s="10"/>
      <c r="F769" s="10"/>
    </row>
    <row r="770" spans="4:6" ht="12.75">
      <c r="D770" s="10"/>
      <c r="E770" s="10"/>
      <c r="F770" s="10"/>
    </row>
    <row r="771" spans="4:6" ht="12.75">
      <c r="D771" s="10"/>
      <c r="E771" s="10"/>
      <c r="F771" s="10"/>
    </row>
    <row r="772" spans="4:6" ht="12.75">
      <c r="D772" s="10"/>
      <c r="E772" s="10"/>
      <c r="F772" s="10"/>
    </row>
    <row r="773" spans="4:6" ht="12.75">
      <c r="D773" s="10"/>
      <c r="E773" s="10"/>
      <c r="F773" s="10"/>
    </row>
    <row r="774" spans="4:6" ht="12.75">
      <c r="D774" s="10"/>
      <c r="E774" s="10"/>
      <c r="F774" s="10"/>
    </row>
    <row r="775" spans="4:6" ht="12.75">
      <c r="D775" s="10"/>
      <c r="E775" s="10"/>
      <c r="F775" s="10"/>
    </row>
    <row r="776" spans="4:6" ht="12.75">
      <c r="D776" s="10"/>
      <c r="E776" s="10"/>
      <c r="F776" s="10"/>
    </row>
    <row r="777" spans="4:6" ht="12.75">
      <c r="D777" s="10"/>
      <c r="E777" s="10"/>
      <c r="F777" s="10"/>
    </row>
    <row r="778" spans="4:6" ht="12.75">
      <c r="D778" s="10"/>
      <c r="E778" s="10"/>
      <c r="F778" s="10"/>
    </row>
    <row r="779" spans="4:6" ht="12.75">
      <c r="D779" s="10"/>
      <c r="E779" s="10"/>
      <c r="F779" s="10"/>
    </row>
    <row r="780" spans="4:6" ht="12.75">
      <c r="D780" s="10"/>
      <c r="E780" s="10"/>
      <c r="F780" s="10"/>
    </row>
    <row r="781" spans="4:6" ht="12.75">
      <c r="D781" s="10"/>
      <c r="E781" s="10"/>
      <c r="F781" s="10"/>
    </row>
    <row r="782" spans="4:6" ht="12.75">
      <c r="D782" s="10"/>
      <c r="E782" s="10"/>
      <c r="F782" s="10"/>
    </row>
    <row r="783" spans="4:6" ht="12.75">
      <c r="D783" s="10"/>
      <c r="E783" s="10"/>
      <c r="F783" s="10"/>
    </row>
    <row r="784" spans="4:6" ht="12.75">
      <c r="D784" s="10"/>
      <c r="E784" s="10"/>
      <c r="F784" s="10"/>
    </row>
    <row r="785" spans="4:6" ht="12.75">
      <c r="D785" s="10"/>
      <c r="E785" s="10"/>
      <c r="F785" s="10"/>
    </row>
    <row r="786" spans="4:6" ht="12.75">
      <c r="D786" s="10"/>
      <c r="E786" s="10"/>
      <c r="F786" s="10"/>
    </row>
    <row r="787" spans="4:6" ht="12.75">
      <c r="D787" s="10"/>
      <c r="E787" s="10"/>
      <c r="F787" s="10"/>
    </row>
    <row r="788" spans="4:6" ht="12.75">
      <c r="D788" s="10"/>
      <c r="E788" s="10"/>
      <c r="F788" s="10"/>
    </row>
    <row r="789" spans="4:6" ht="12.75">
      <c r="D789" s="10"/>
      <c r="E789" s="10"/>
      <c r="F789" s="10"/>
    </row>
    <row r="790" spans="4:6" ht="12.75">
      <c r="D790" s="10"/>
      <c r="E790" s="10"/>
      <c r="F790" s="10"/>
    </row>
    <row r="791" spans="4:6" ht="12.75">
      <c r="D791" s="10"/>
      <c r="E791" s="10"/>
      <c r="F791" s="10"/>
    </row>
    <row r="792" spans="4:6" ht="12.75">
      <c r="D792" s="10"/>
      <c r="E792" s="10"/>
      <c r="F792" s="10"/>
    </row>
    <row r="793" spans="4:6" ht="12.75">
      <c r="D793" s="10"/>
      <c r="E793" s="10"/>
      <c r="F793" s="10"/>
    </row>
    <row r="794" spans="4:6" ht="12.75">
      <c r="D794" s="10"/>
      <c r="E794" s="10"/>
      <c r="F794" s="10"/>
    </row>
    <row r="795" spans="4:6" ht="12.75">
      <c r="D795" s="10"/>
      <c r="E795" s="10"/>
      <c r="F795" s="10"/>
    </row>
    <row r="796" spans="4:6" ht="12.75">
      <c r="D796" s="10"/>
      <c r="E796" s="10"/>
      <c r="F796" s="10"/>
    </row>
    <row r="797" spans="4:6" ht="12.75">
      <c r="D797" s="10"/>
      <c r="E797" s="10"/>
      <c r="F797" s="10"/>
    </row>
    <row r="798" spans="4:6" ht="12.75">
      <c r="D798" s="10"/>
      <c r="E798" s="10"/>
      <c r="F798" s="10"/>
    </row>
    <row r="799" spans="4:6" ht="12.75">
      <c r="D799" s="10"/>
      <c r="E799" s="10"/>
      <c r="F799" s="10"/>
    </row>
    <row r="800" spans="4:6" ht="12.75">
      <c r="D800" s="10"/>
      <c r="E800" s="10"/>
      <c r="F800" s="10"/>
    </row>
    <row r="801" spans="4:6" ht="12.75">
      <c r="D801" s="10"/>
      <c r="E801" s="10"/>
      <c r="F801" s="10"/>
    </row>
    <row r="802" spans="4:6" ht="12.75">
      <c r="D802" s="10"/>
      <c r="E802" s="10"/>
      <c r="F802" s="10"/>
    </row>
    <row r="803" spans="4:6" ht="12.75">
      <c r="D803" s="10"/>
      <c r="E803" s="10"/>
      <c r="F803" s="10"/>
    </row>
    <row r="804" spans="4:6" ht="12.75">
      <c r="D804" s="10"/>
      <c r="E804" s="10"/>
      <c r="F804" s="10"/>
    </row>
    <row r="805" spans="4:6" ht="12.75">
      <c r="D805" s="10"/>
      <c r="E805" s="10"/>
      <c r="F805" s="10"/>
    </row>
    <row r="806" spans="4:6" ht="12.75">
      <c r="D806" s="10"/>
      <c r="E806" s="10"/>
      <c r="F806" s="10"/>
    </row>
    <row r="807" spans="4:6" ht="12.75">
      <c r="D807" s="10"/>
      <c r="E807" s="10"/>
      <c r="F807" s="10"/>
    </row>
    <row r="808" spans="4:6" ht="12.75">
      <c r="D808" s="10"/>
      <c r="E808" s="10"/>
      <c r="F808" s="10"/>
    </row>
    <row r="809" spans="4:6" ht="12.75">
      <c r="D809" s="10"/>
      <c r="E809" s="10"/>
      <c r="F809" s="10"/>
    </row>
    <row r="810" spans="4:6" ht="12.75">
      <c r="D810" s="10"/>
      <c r="E810" s="10"/>
      <c r="F810" s="10"/>
    </row>
    <row r="811" spans="4:6" ht="12.75">
      <c r="D811" s="10"/>
      <c r="E811" s="10"/>
      <c r="F811" s="10"/>
    </row>
    <row r="812" spans="4:6" ht="12.75">
      <c r="D812" s="10"/>
      <c r="E812" s="10"/>
      <c r="F812" s="10"/>
    </row>
    <row r="813" spans="4:6" ht="12.75">
      <c r="D813" s="10"/>
      <c r="E813" s="10"/>
      <c r="F813" s="10"/>
    </row>
    <row r="814" spans="4:6" ht="12.75">
      <c r="D814" s="10"/>
      <c r="E814" s="10"/>
      <c r="F814" s="10"/>
    </row>
    <row r="815" spans="4:6" ht="12.75">
      <c r="D815" s="10"/>
      <c r="E815" s="10"/>
      <c r="F815" s="10"/>
    </row>
    <row r="816" spans="4:6" ht="12.75">
      <c r="D816" s="10"/>
      <c r="E816" s="10"/>
      <c r="F816" s="10"/>
    </row>
    <row r="817" spans="4:6" ht="12.75">
      <c r="D817" s="10"/>
      <c r="E817" s="10"/>
      <c r="F817" s="10"/>
    </row>
    <row r="818" spans="4:6" ht="12.75">
      <c r="D818" s="10"/>
      <c r="E818" s="10"/>
      <c r="F818" s="10"/>
    </row>
    <row r="819" spans="4:6" ht="12.75">
      <c r="D819" s="10"/>
      <c r="E819" s="10"/>
      <c r="F819" s="10"/>
    </row>
    <row r="820" spans="4:6" ht="12.75">
      <c r="D820" s="10"/>
      <c r="E820" s="10"/>
      <c r="F820" s="10"/>
    </row>
    <row r="821" spans="4:6" ht="12.75">
      <c r="D821" s="10"/>
      <c r="E821" s="10"/>
      <c r="F821" s="10"/>
    </row>
    <row r="822" spans="4:6" ht="12.75">
      <c r="D822" s="10"/>
      <c r="E822" s="10"/>
      <c r="F822" s="10"/>
    </row>
    <row r="823" spans="4:6" ht="12.75">
      <c r="D823" s="10"/>
      <c r="E823" s="10"/>
      <c r="F823" s="10"/>
    </row>
    <row r="824" spans="4:6" ht="12.75">
      <c r="D824" s="10"/>
      <c r="E824" s="10"/>
      <c r="F824" s="10"/>
    </row>
    <row r="825" spans="4:6" ht="12.75">
      <c r="D825" s="10"/>
      <c r="E825" s="10"/>
      <c r="F825" s="10"/>
    </row>
    <row r="826" spans="4:6" ht="12.75">
      <c r="D826" s="10"/>
      <c r="E826" s="10"/>
      <c r="F826" s="10"/>
    </row>
    <row r="827" spans="4:6" ht="12.75">
      <c r="D827" s="10"/>
      <c r="E827" s="10"/>
      <c r="F827" s="10"/>
    </row>
    <row r="828" spans="4:6" ht="12.75">
      <c r="D828" s="10"/>
      <c r="E828" s="10"/>
      <c r="F828" s="10"/>
    </row>
    <row r="829" spans="4:6" ht="12.75">
      <c r="D829" s="10"/>
      <c r="E829" s="10"/>
      <c r="F829" s="10"/>
    </row>
    <row r="830" spans="4:6" ht="12.75">
      <c r="D830" s="10"/>
      <c r="E830" s="10"/>
      <c r="F830" s="10"/>
    </row>
    <row r="831" spans="4:6" ht="12.75">
      <c r="D831" s="10"/>
      <c r="E831" s="10"/>
      <c r="F831" s="10"/>
    </row>
    <row r="832" spans="4:6" ht="12.75">
      <c r="D832" s="10"/>
      <c r="E832" s="10"/>
      <c r="F832" s="10"/>
    </row>
    <row r="833" spans="4:6" ht="12.75">
      <c r="D833" s="10"/>
      <c r="E833" s="10"/>
      <c r="F833" s="10"/>
    </row>
    <row r="834" spans="4:6" ht="12.75">
      <c r="D834" s="10"/>
      <c r="E834" s="10"/>
      <c r="F834" s="10"/>
    </row>
    <row r="835" spans="4:6" ht="12.75">
      <c r="D835" s="10"/>
      <c r="E835" s="10"/>
      <c r="F835" s="10"/>
    </row>
    <row r="836" spans="4:6" ht="12.75">
      <c r="D836" s="10"/>
      <c r="E836" s="10"/>
      <c r="F836" s="10"/>
    </row>
    <row r="837" spans="4:6" ht="12.75">
      <c r="D837" s="10"/>
      <c r="E837" s="10"/>
      <c r="F837" s="10"/>
    </row>
    <row r="838" spans="4:6" ht="12.75">
      <c r="D838" s="10"/>
      <c r="E838" s="10"/>
      <c r="F838" s="10"/>
    </row>
    <row r="839" spans="4:6" ht="12.75">
      <c r="D839" s="10"/>
      <c r="E839" s="10"/>
      <c r="F839" s="10"/>
    </row>
    <row r="840" spans="4:6" ht="12.75">
      <c r="D840" s="10"/>
      <c r="E840" s="10"/>
      <c r="F840" s="10"/>
    </row>
    <row r="841" spans="4:6" ht="12.75">
      <c r="D841" s="10"/>
      <c r="E841" s="10"/>
      <c r="F841" s="10"/>
    </row>
    <row r="842" spans="4:6" ht="12.75">
      <c r="D842" s="10"/>
      <c r="E842" s="10"/>
      <c r="F842" s="10"/>
    </row>
    <row r="843" spans="4:6" ht="12.75">
      <c r="D843" s="10"/>
      <c r="E843" s="10"/>
      <c r="F843" s="10"/>
    </row>
    <row r="844" spans="4:6" ht="12.75">
      <c r="D844" s="10"/>
      <c r="E844" s="10"/>
      <c r="F844" s="10"/>
    </row>
    <row r="845" spans="4:6" ht="12.75">
      <c r="D845" s="10"/>
      <c r="E845" s="10"/>
      <c r="F845" s="10"/>
    </row>
    <row r="846" spans="4:6" ht="12.75">
      <c r="D846" s="10"/>
      <c r="E846" s="10"/>
      <c r="F846" s="10"/>
    </row>
    <row r="847" spans="4:6" ht="12.75">
      <c r="D847" s="10"/>
      <c r="E847" s="10"/>
      <c r="F847" s="10"/>
    </row>
    <row r="848" spans="4:6" ht="12.75">
      <c r="D848" s="10"/>
      <c r="E848" s="10"/>
      <c r="F848" s="10"/>
    </row>
    <row r="849" spans="4:6" ht="12.75">
      <c r="D849" s="10"/>
      <c r="E849" s="10"/>
      <c r="F849" s="10"/>
    </row>
    <row r="850" spans="4:6" ht="12.75">
      <c r="D850" s="10"/>
      <c r="E850" s="10"/>
      <c r="F850" s="10"/>
    </row>
    <row r="851" spans="4:6" ht="12.75">
      <c r="D851" s="10"/>
      <c r="E851" s="10"/>
      <c r="F851" s="10"/>
    </row>
    <row r="852" spans="4:6" ht="12.75">
      <c r="D852" s="10"/>
      <c r="E852" s="10"/>
      <c r="F852" s="10"/>
    </row>
    <row r="853" spans="4:6" ht="12.75">
      <c r="D853" s="10"/>
      <c r="E853" s="10"/>
      <c r="F853" s="10"/>
    </row>
    <row r="854" spans="4:6" ht="12.75">
      <c r="D854" s="10"/>
      <c r="E854" s="10"/>
      <c r="F854" s="10"/>
    </row>
    <row r="855" spans="4:6" ht="12.75">
      <c r="D855" s="10"/>
      <c r="E855" s="10"/>
      <c r="F855" s="10"/>
    </row>
    <row r="856" spans="4:6" ht="12.75">
      <c r="D856" s="10"/>
      <c r="E856" s="10"/>
      <c r="F856" s="10"/>
    </row>
    <row r="857" spans="4:6" ht="12.75">
      <c r="D857" s="10"/>
      <c r="E857" s="10"/>
      <c r="F857" s="10"/>
    </row>
    <row r="858" spans="4:6" ht="12.75">
      <c r="D858" s="10"/>
      <c r="E858" s="10"/>
      <c r="F858" s="10"/>
    </row>
    <row r="859" spans="4:6" ht="12.75">
      <c r="D859" s="10"/>
      <c r="E859" s="10"/>
      <c r="F859" s="10"/>
    </row>
    <row r="860" spans="4:6" ht="12.75">
      <c r="D860" s="10"/>
      <c r="E860" s="10"/>
      <c r="F860" s="10"/>
    </row>
    <row r="861" spans="4:6" ht="12.75">
      <c r="D861" s="10"/>
      <c r="E861" s="10"/>
      <c r="F861" s="10"/>
    </row>
    <row r="862" spans="4:6" ht="12.75">
      <c r="D862" s="10"/>
      <c r="E862" s="10"/>
      <c r="F862" s="10"/>
    </row>
    <row r="863" spans="4:6" ht="12.75">
      <c r="D863" s="10"/>
      <c r="E863" s="10"/>
      <c r="F863" s="10"/>
    </row>
    <row r="864" spans="4:6" ht="12.75">
      <c r="D864" s="10"/>
      <c r="E864" s="10"/>
      <c r="F864" s="10"/>
    </row>
    <row r="865" spans="4:6" ht="12.75">
      <c r="D865" s="10"/>
      <c r="E865" s="10"/>
      <c r="F865" s="10"/>
    </row>
    <row r="866" spans="4:6" ht="12.75">
      <c r="D866" s="10"/>
      <c r="E866" s="10"/>
      <c r="F866" s="10"/>
    </row>
    <row r="867" spans="4:6" ht="12.75">
      <c r="D867" s="10"/>
      <c r="E867" s="10"/>
      <c r="F867" s="10"/>
    </row>
    <row r="868" spans="4:6" ht="12.75">
      <c r="D868" s="10"/>
      <c r="E868" s="10"/>
      <c r="F868" s="10"/>
    </row>
    <row r="869" spans="4:6" ht="12.75">
      <c r="D869" s="10"/>
      <c r="E869" s="10"/>
      <c r="F869" s="10"/>
    </row>
    <row r="870" spans="4:6" ht="12.75">
      <c r="D870" s="10"/>
      <c r="E870" s="10"/>
      <c r="F870" s="10"/>
    </row>
    <row r="871" spans="4:6" ht="12.75">
      <c r="D871" s="10"/>
      <c r="E871" s="10"/>
      <c r="F871" s="10"/>
    </row>
    <row r="872" spans="4:6" ht="12.75">
      <c r="D872" s="10"/>
      <c r="E872" s="10"/>
      <c r="F872" s="10"/>
    </row>
    <row r="873" spans="4:6" ht="12.75">
      <c r="D873" s="10"/>
      <c r="E873" s="10"/>
      <c r="F873" s="10"/>
    </row>
    <row r="874" spans="4:6" ht="12.75">
      <c r="D874" s="10"/>
      <c r="E874" s="10"/>
      <c r="F874" s="10"/>
    </row>
    <row r="875" spans="4:6" ht="12.75">
      <c r="D875" s="10"/>
      <c r="E875" s="10"/>
      <c r="F875" s="10"/>
    </row>
    <row r="876" spans="4:6" ht="12.75">
      <c r="D876" s="10"/>
      <c r="E876" s="10"/>
      <c r="F876" s="10"/>
    </row>
    <row r="877" spans="4:6" ht="12.75">
      <c r="D877" s="10"/>
      <c r="E877" s="10"/>
      <c r="F877" s="10"/>
    </row>
    <row r="878" spans="4:6" ht="12.75">
      <c r="D878" s="10"/>
      <c r="E878" s="10"/>
      <c r="F878" s="10"/>
    </row>
    <row r="879" spans="4:6" ht="12.75">
      <c r="D879" s="10"/>
      <c r="E879" s="10"/>
      <c r="F879" s="10"/>
    </row>
    <row r="880" spans="4:6" ht="12.75">
      <c r="D880" s="10"/>
      <c r="E880" s="10"/>
      <c r="F880" s="10"/>
    </row>
    <row r="881" spans="4:6" ht="12.75">
      <c r="D881" s="10"/>
      <c r="E881" s="10"/>
      <c r="F881" s="10"/>
    </row>
    <row r="882" spans="4:6" ht="12.75">
      <c r="D882" s="10"/>
      <c r="E882" s="10"/>
      <c r="F882" s="10"/>
    </row>
    <row r="883" spans="4:6" ht="12.75">
      <c r="D883" s="10"/>
      <c r="E883" s="10"/>
      <c r="F883" s="10"/>
    </row>
    <row r="884" spans="4:6" ht="12.75">
      <c r="D884" s="10"/>
      <c r="E884" s="10"/>
      <c r="F884" s="10"/>
    </row>
    <row r="885" spans="4:6" ht="12.75">
      <c r="D885" s="10"/>
      <c r="E885" s="10"/>
      <c r="F885" s="10"/>
    </row>
    <row r="886" spans="4:6" ht="12.75">
      <c r="D886" s="10"/>
      <c r="E886" s="10"/>
      <c r="F886" s="10"/>
    </row>
    <row r="887" spans="4:6" ht="12.75">
      <c r="D887" s="10"/>
      <c r="E887" s="10"/>
      <c r="F887" s="10"/>
    </row>
    <row r="888" spans="4:6" ht="12.75">
      <c r="D888" s="10"/>
      <c r="E888" s="10"/>
      <c r="F888" s="10"/>
    </row>
    <row r="889" spans="4:6" ht="12.75">
      <c r="D889" s="10"/>
      <c r="E889" s="10"/>
      <c r="F889" s="10"/>
    </row>
    <row r="890" spans="4:6" ht="12.75">
      <c r="D890" s="10"/>
      <c r="E890" s="10"/>
      <c r="F890" s="10"/>
    </row>
    <row r="891" spans="4:6" ht="12.75">
      <c r="D891" s="10"/>
      <c r="E891" s="10"/>
      <c r="F891" s="10"/>
    </row>
    <row r="892" spans="4:6" ht="12.75">
      <c r="D892" s="10"/>
      <c r="E892" s="10"/>
      <c r="F892" s="10"/>
    </row>
    <row r="893" spans="4:6" ht="12.75">
      <c r="D893" s="10"/>
      <c r="E893" s="10"/>
      <c r="F893" s="10"/>
    </row>
    <row r="894" spans="4:6" ht="12.75">
      <c r="D894" s="10"/>
      <c r="E894" s="10"/>
      <c r="F894" s="10"/>
    </row>
    <row r="895" spans="4:6" ht="12.75">
      <c r="D895" s="10"/>
      <c r="E895" s="10"/>
      <c r="F895" s="10"/>
    </row>
    <row r="896" spans="4:6" ht="12.75">
      <c r="D896" s="10"/>
      <c r="E896" s="10"/>
      <c r="F896" s="10"/>
    </row>
    <row r="897" spans="4:6" ht="12.75">
      <c r="D897" s="10"/>
      <c r="E897" s="10"/>
      <c r="F897" s="10"/>
    </row>
    <row r="898" spans="4:6" ht="12.75">
      <c r="D898" s="10"/>
      <c r="E898" s="10"/>
      <c r="F898" s="10"/>
    </row>
    <row r="899" spans="4:6" ht="12.75">
      <c r="D899" s="10"/>
      <c r="E899" s="10"/>
      <c r="F899" s="10"/>
    </row>
    <row r="900" spans="4:6" ht="12.75">
      <c r="D900" s="10"/>
      <c r="E900" s="10"/>
      <c r="F900" s="10"/>
    </row>
    <row r="901" spans="4:6" ht="12.75">
      <c r="D901" s="10"/>
      <c r="E901" s="10"/>
      <c r="F901" s="10"/>
    </row>
    <row r="902" spans="4:6" ht="12.75">
      <c r="D902" s="10"/>
      <c r="E902" s="10"/>
      <c r="F902" s="10"/>
    </row>
    <row r="903" spans="4:6" ht="12.75">
      <c r="D903" s="10"/>
      <c r="E903" s="10"/>
      <c r="F903" s="10"/>
    </row>
    <row r="904" spans="4:6" ht="12.75">
      <c r="D904" s="10"/>
      <c r="E904" s="10"/>
      <c r="F904" s="10"/>
    </row>
    <row r="905" spans="4:6" ht="12.75">
      <c r="D905" s="10"/>
      <c r="E905" s="10"/>
      <c r="F905" s="10"/>
    </row>
    <row r="906" spans="4:6" ht="12.75">
      <c r="D906" s="10"/>
      <c r="E906" s="10"/>
      <c r="F906" s="10"/>
    </row>
    <row r="907" spans="4:6" ht="12.75">
      <c r="D907" s="10"/>
      <c r="E907" s="10"/>
      <c r="F907" s="10"/>
    </row>
    <row r="908" spans="4:6" ht="12.75">
      <c r="D908" s="10"/>
      <c r="E908" s="10"/>
      <c r="F908" s="10"/>
    </row>
    <row r="909" spans="4:6" ht="12.75">
      <c r="D909" s="10"/>
      <c r="E909" s="10"/>
      <c r="F909" s="10"/>
    </row>
    <row r="910" spans="4:6" ht="12.75">
      <c r="D910" s="10"/>
      <c r="E910" s="10"/>
      <c r="F910" s="10"/>
    </row>
    <row r="911" spans="4:6" ht="12.75">
      <c r="D911" s="10"/>
      <c r="E911" s="10"/>
      <c r="F911" s="10"/>
    </row>
    <row r="912" spans="4:6" ht="12.75">
      <c r="D912" s="10"/>
      <c r="E912" s="10"/>
      <c r="F912" s="10"/>
    </row>
    <row r="913" spans="4:6" ht="12.75">
      <c r="D913" s="10"/>
      <c r="E913" s="10"/>
      <c r="F913" s="10"/>
    </row>
    <row r="914" spans="4:6" ht="12.75">
      <c r="D914" s="10"/>
      <c r="E914" s="10"/>
      <c r="F914" s="10"/>
    </row>
    <row r="915" spans="4:6" ht="12.75">
      <c r="D915" s="10"/>
      <c r="E915" s="10"/>
      <c r="F915" s="10"/>
    </row>
    <row r="916" spans="4:6" ht="12.75">
      <c r="D916" s="10"/>
      <c r="E916" s="10"/>
      <c r="F916" s="10"/>
    </row>
    <row r="917" spans="4:6" ht="12.75">
      <c r="D917" s="10"/>
      <c r="E917" s="10"/>
      <c r="F917" s="10"/>
    </row>
    <row r="918" spans="4:6" ht="12.75">
      <c r="D918" s="10"/>
      <c r="E918" s="10"/>
      <c r="F918" s="10"/>
    </row>
    <row r="919" spans="4:6" ht="12.75">
      <c r="D919" s="10"/>
      <c r="E919" s="10"/>
      <c r="F919" s="10"/>
    </row>
    <row r="920" spans="4:6" ht="12.75">
      <c r="D920" s="10"/>
      <c r="E920" s="10"/>
      <c r="F920" s="10"/>
    </row>
    <row r="921" spans="4:6" ht="12.75">
      <c r="D921" s="10"/>
      <c r="E921" s="10"/>
      <c r="F921" s="10"/>
    </row>
    <row r="922" spans="4:6" ht="12.75">
      <c r="D922" s="10"/>
      <c r="E922" s="10"/>
      <c r="F922" s="10"/>
    </row>
    <row r="923" spans="4:6" ht="12.75">
      <c r="D923" s="10"/>
      <c r="E923" s="10"/>
      <c r="F923" s="10"/>
    </row>
    <row r="924" spans="4:6" ht="12.75">
      <c r="D924" s="10"/>
      <c r="E924" s="10"/>
      <c r="F924" s="10"/>
    </row>
    <row r="925" spans="4:6" ht="12.75">
      <c r="D925" s="10"/>
      <c r="E925" s="10"/>
      <c r="F925" s="10"/>
    </row>
    <row r="926" spans="4:6" ht="12.75">
      <c r="D926" s="10"/>
      <c r="E926" s="10"/>
      <c r="F926" s="10"/>
    </row>
    <row r="927" spans="4:6" ht="12.75">
      <c r="D927" s="10"/>
      <c r="E927" s="10"/>
      <c r="F927" s="10"/>
    </row>
    <row r="928" spans="4:6" ht="12.75">
      <c r="D928" s="10"/>
      <c r="E928" s="10"/>
      <c r="F928" s="10"/>
    </row>
    <row r="929" spans="4:6" ht="12.75">
      <c r="D929" s="10"/>
      <c r="E929" s="10"/>
      <c r="F929" s="10"/>
    </row>
    <row r="930" spans="4:6" ht="12.75">
      <c r="D930" s="10"/>
      <c r="E930" s="10"/>
      <c r="F930" s="10"/>
    </row>
    <row r="931" spans="4:6" ht="12.75">
      <c r="D931" s="10"/>
      <c r="E931" s="10"/>
      <c r="F931" s="10"/>
    </row>
    <row r="932" spans="4:6" ht="12.75">
      <c r="D932" s="10"/>
      <c r="E932" s="10"/>
      <c r="F932" s="10"/>
    </row>
    <row r="933" spans="4:6" ht="12.75">
      <c r="D933" s="10"/>
      <c r="E933" s="10"/>
      <c r="F933" s="10"/>
    </row>
    <row r="934" spans="4:6" ht="12.75">
      <c r="D934" s="10"/>
      <c r="E934" s="10"/>
      <c r="F934" s="10"/>
    </row>
    <row r="935" spans="4:6" ht="12.75">
      <c r="D935" s="10"/>
      <c r="E935" s="10"/>
      <c r="F935" s="10"/>
    </row>
    <row r="936" spans="4:6" ht="12.75">
      <c r="D936" s="10"/>
      <c r="E936" s="10"/>
      <c r="F936" s="10"/>
    </row>
    <row r="937" spans="4:6" ht="12.75">
      <c r="D937" s="10"/>
      <c r="E937" s="10"/>
      <c r="F937" s="10"/>
    </row>
    <row r="938" spans="4:6" ht="12.75">
      <c r="D938" s="10"/>
      <c r="E938" s="10"/>
      <c r="F938" s="10"/>
    </row>
    <row r="939" spans="4:6" ht="12.75">
      <c r="D939" s="10"/>
      <c r="E939" s="10"/>
      <c r="F939" s="10"/>
    </row>
    <row r="940" spans="4:6" ht="12.75">
      <c r="D940" s="10"/>
      <c r="E940" s="10"/>
      <c r="F940" s="10"/>
    </row>
    <row r="941" spans="4:6" ht="12.75">
      <c r="D941" s="10"/>
      <c r="E941" s="10"/>
      <c r="F941" s="10"/>
    </row>
    <row r="942" spans="4:6" ht="12.75">
      <c r="D942" s="10"/>
      <c r="E942" s="10"/>
      <c r="F942" s="10"/>
    </row>
    <row r="943" spans="4:6" ht="12.75">
      <c r="D943" s="10"/>
      <c r="E943" s="10"/>
      <c r="F943" s="10"/>
    </row>
    <row r="944" spans="4:6" ht="12.75">
      <c r="D944" s="10"/>
      <c r="E944" s="10"/>
      <c r="F944" s="10"/>
    </row>
    <row r="945" spans="4:6" ht="12.75">
      <c r="D945" s="10"/>
      <c r="E945" s="10"/>
      <c r="F945" s="10"/>
    </row>
    <row r="946" spans="4:6" ht="12.75">
      <c r="D946" s="10"/>
      <c r="E946" s="10"/>
      <c r="F946" s="10"/>
    </row>
    <row r="947" spans="4:6" ht="12.75">
      <c r="D947" s="10"/>
      <c r="E947" s="10"/>
      <c r="F947" s="10"/>
    </row>
    <row r="948" spans="4:6" ht="12.75">
      <c r="D948" s="10"/>
      <c r="E948" s="10"/>
      <c r="F948" s="10"/>
    </row>
    <row r="949" spans="4:6" ht="12.75">
      <c r="D949" s="10"/>
      <c r="E949" s="10"/>
      <c r="F949" s="10"/>
    </row>
    <row r="950" spans="4:6" ht="12.75">
      <c r="D950" s="10"/>
      <c r="E950" s="10"/>
      <c r="F950" s="10"/>
    </row>
    <row r="951" spans="4:6" ht="12.75">
      <c r="D951" s="10"/>
      <c r="E951" s="10"/>
      <c r="F951" s="10"/>
    </row>
    <row r="952" spans="4:6" ht="12.75">
      <c r="D952" s="10"/>
      <c r="E952" s="10"/>
      <c r="F952" s="10"/>
    </row>
    <row r="953" spans="4:6" ht="12.75">
      <c r="D953" s="10"/>
      <c r="E953" s="10"/>
      <c r="F953" s="10"/>
    </row>
    <row r="954" spans="4:6" ht="12.75">
      <c r="D954" s="10"/>
      <c r="E954" s="10"/>
      <c r="F954" s="10"/>
    </row>
    <row r="955" spans="4:6" ht="12.75">
      <c r="D955" s="10"/>
      <c r="E955" s="10"/>
      <c r="F955" s="10"/>
    </row>
    <row r="956" spans="4:6" ht="12.75">
      <c r="D956" s="10"/>
      <c r="E956" s="10"/>
      <c r="F956" s="10"/>
    </row>
    <row r="957" spans="4:6" ht="12.75">
      <c r="D957" s="10"/>
      <c r="E957" s="10"/>
      <c r="F957" s="10"/>
    </row>
    <row r="958" spans="4:6" ht="12.75">
      <c r="D958" s="10"/>
      <c r="E958" s="10"/>
      <c r="F958" s="10"/>
    </row>
    <row r="959" spans="4:6" ht="12.75">
      <c r="D959" s="10"/>
      <c r="E959" s="10"/>
      <c r="F959" s="10"/>
    </row>
    <row r="960" spans="4:6" ht="12.75">
      <c r="D960" s="10"/>
      <c r="E960" s="10"/>
      <c r="F960" s="10"/>
    </row>
    <row r="961" spans="4:6" ht="12.75">
      <c r="D961" s="10"/>
      <c r="E961" s="10"/>
      <c r="F961" s="10"/>
    </row>
    <row r="962" spans="4:6" ht="12.75">
      <c r="D962" s="10"/>
      <c r="E962" s="10"/>
      <c r="F962" s="10"/>
    </row>
    <row r="963" spans="4:6" ht="12.75">
      <c r="D963" s="10"/>
      <c r="E963" s="10"/>
      <c r="F963" s="10"/>
    </row>
    <row r="964" spans="4:6" ht="12.75">
      <c r="D964" s="10"/>
      <c r="E964" s="10"/>
      <c r="F964" s="10"/>
    </row>
    <row r="965" spans="4:6" ht="12.75">
      <c r="D965" s="10"/>
      <c r="E965" s="10"/>
      <c r="F965" s="10"/>
    </row>
    <row r="966" spans="4:6" ht="12.75">
      <c r="D966" s="10"/>
      <c r="E966" s="10"/>
      <c r="F966" s="10"/>
    </row>
    <row r="967" spans="4:6" ht="12.75">
      <c r="D967" s="10"/>
      <c r="E967" s="10"/>
      <c r="F967" s="10"/>
    </row>
    <row r="968" spans="4:6" ht="12.75">
      <c r="D968" s="10"/>
      <c r="E968" s="10"/>
      <c r="F968" s="10"/>
    </row>
    <row r="969" spans="4:6" ht="12.75">
      <c r="D969" s="10"/>
      <c r="E969" s="10"/>
      <c r="F969" s="10"/>
    </row>
    <row r="970" spans="4:6" ht="12.75">
      <c r="D970" s="10"/>
      <c r="E970" s="10"/>
      <c r="F970" s="10"/>
    </row>
    <row r="971" spans="4:6" ht="12.75">
      <c r="D971" s="10"/>
      <c r="E971" s="10"/>
      <c r="F971" s="10"/>
    </row>
    <row r="972" spans="4:6" ht="12.75">
      <c r="D972" s="10"/>
      <c r="E972" s="10"/>
      <c r="F972" s="10"/>
    </row>
    <row r="973" spans="4:6" ht="12.75">
      <c r="D973" s="10"/>
      <c r="E973" s="10"/>
      <c r="F973" s="10"/>
    </row>
    <row r="974" spans="4:6" ht="12.75">
      <c r="D974" s="10"/>
      <c r="E974" s="10"/>
      <c r="F974" s="10"/>
    </row>
    <row r="975" spans="4:6" ht="12.75">
      <c r="D975" s="10"/>
      <c r="E975" s="10"/>
      <c r="F975" s="10"/>
    </row>
    <row r="976" spans="4:6" ht="12.75">
      <c r="D976" s="10"/>
      <c r="E976" s="10"/>
      <c r="F976" s="10"/>
    </row>
    <row r="977" spans="4:6" ht="12.75">
      <c r="D977" s="10"/>
      <c r="E977" s="10"/>
      <c r="F977" s="10"/>
    </row>
    <row r="978" spans="4:6" ht="12.75">
      <c r="D978" s="10"/>
      <c r="E978" s="10"/>
      <c r="F978" s="10"/>
    </row>
    <row r="979" spans="4:6" ht="12.75">
      <c r="D979" s="10"/>
      <c r="E979" s="10"/>
      <c r="F979" s="10"/>
    </row>
    <row r="980" spans="4:6" ht="12.75">
      <c r="D980" s="10"/>
      <c r="E980" s="10"/>
      <c r="F980" s="10"/>
    </row>
    <row r="981" spans="4:6" ht="12.75">
      <c r="D981" s="10"/>
      <c r="E981" s="10"/>
      <c r="F981" s="10"/>
    </row>
    <row r="982" spans="4:6" ht="12.75">
      <c r="D982" s="10"/>
      <c r="E982" s="10"/>
      <c r="F982" s="10"/>
    </row>
    <row r="983" spans="4:6" ht="12.75">
      <c r="D983" s="10"/>
      <c r="E983" s="10"/>
      <c r="F983" s="10"/>
    </row>
    <row r="984" spans="4:6" ht="12.75">
      <c r="D984" s="10"/>
      <c r="E984" s="10"/>
      <c r="F984" s="10"/>
    </row>
    <row r="985" spans="4:6" ht="12.75">
      <c r="D985" s="10"/>
      <c r="E985" s="10"/>
      <c r="F985" s="10"/>
    </row>
    <row r="986" spans="4:6" ht="12.75">
      <c r="D986" s="10"/>
      <c r="E986" s="10"/>
      <c r="F986" s="10"/>
    </row>
    <row r="987" spans="4:6" ht="12.75">
      <c r="D987" s="10"/>
      <c r="E987" s="10"/>
      <c r="F987" s="10"/>
    </row>
    <row r="988" spans="4:6" ht="12.75">
      <c r="D988" s="10"/>
      <c r="E988" s="10"/>
      <c r="F988" s="10"/>
    </row>
    <row r="989" spans="4:6" ht="12.75">
      <c r="D989" s="10"/>
      <c r="E989" s="10"/>
      <c r="F989" s="10"/>
    </row>
    <row r="990" spans="4:6" ht="12.75">
      <c r="D990" s="10"/>
      <c r="E990" s="10"/>
      <c r="F990" s="10"/>
    </row>
    <row r="991" spans="4:6" ht="12.75">
      <c r="D991" s="10"/>
      <c r="E991" s="10"/>
      <c r="F991" s="10"/>
    </row>
    <row r="992" spans="4:6" ht="12.75">
      <c r="D992" s="10"/>
      <c r="E992" s="10"/>
      <c r="F992" s="10"/>
    </row>
    <row r="993" spans="4:6" ht="12.75">
      <c r="D993" s="10"/>
      <c r="E993" s="10"/>
      <c r="F993" s="10"/>
    </row>
    <row r="994" spans="4:6" ht="12.75">
      <c r="D994" s="10"/>
      <c r="E994" s="10"/>
      <c r="F994" s="10"/>
    </row>
    <row r="995" spans="4:6" ht="12.75">
      <c r="D995" s="10"/>
      <c r="E995" s="10"/>
      <c r="F995" s="10"/>
    </row>
    <row r="996" spans="4:6" ht="12.75">
      <c r="D996" s="10"/>
      <c r="E996" s="10"/>
      <c r="F996" s="10"/>
    </row>
    <row r="997" spans="4:6" ht="12.75">
      <c r="D997" s="10"/>
      <c r="E997" s="10"/>
      <c r="F997" s="10"/>
    </row>
    <row r="998" spans="4:6" ht="12.75">
      <c r="D998" s="10"/>
      <c r="E998" s="10"/>
      <c r="F998" s="10"/>
    </row>
    <row r="999" spans="4:6" ht="12.75">
      <c r="D999" s="10"/>
      <c r="E999" s="10"/>
      <c r="F999" s="10"/>
    </row>
    <row r="1000" spans="4:6" ht="12.75">
      <c r="D1000" s="10"/>
      <c r="E1000" s="10"/>
      <c r="F1000" s="10"/>
    </row>
    <row r="1001" spans="4:6" ht="12.75">
      <c r="D1001" s="10"/>
      <c r="E1001" s="10"/>
      <c r="F1001" s="10"/>
    </row>
    <row r="1002" spans="4:6" ht="12.75">
      <c r="D1002" s="10"/>
      <c r="E1002" s="10"/>
      <c r="F1002" s="10"/>
    </row>
    <row r="1003" spans="4:6" ht="12.75">
      <c r="D1003" s="10"/>
      <c r="E1003" s="10"/>
      <c r="F1003" s="10"/>
    </row>
    <row r="1004" spans="4:6" ht="12.75">
      <c r="D1004" s="10"/>
      <c r="E1004" s="10"/>
      <c r="F1004" s="10"/>
    </row>
    <row r="1005" spans="4:6" ht="12.75">
      <c r="D1005" s="10"/>
      <c r="E1005" s="10"/>
      <c r="F1005" s="10"/>
    </row>
  </sheetData>
  <printOptions/>
  <pageMargins left="0.3937007874015748" right="0.3937007874015748" top="0.3937007874015748" bottom="0.35433070866141736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D163" sqref="D163"/>
    </sheetView>
  </sheetViews>
  <sheetFormatPr defaultColWidth="9.00390625" defaultRowHeight="12.75"/>
  <cols>
    <col min="1" max="1" width="11.625" style="1" customWidth="1"/>
    <col min="2" max="2" width="97.75390625" style="0" customWidth="1"/>
    <col min="3" max="3" width="6.75390625" style="0" customWidth="1"/>
    <col min="4" max="4" width="9.25390625" style="0" bestFit="1" customWidth="1"/>
    <col min="5" max="5" width="10.625" style="0" customWidth="1"/>
    <col min="6" max="6" width="9.625" style="0" bestFit="1" customWidth="1"/>
    <col min="7" max="7" width="5.625" style="0" customWidth="1"/>
  </cols>
  <sheetData>
    <row r="1" ht="13.5" thickBot="1">
      <c r="B1" s="6" t="s">
        <v>822</v>
      </c>
    </row>
    <row r="2" spans="1:7" ht="14.25" thickBot="1" thickTop="1">
      <c r="A2" s="2" t="s">
        <v>1056</v>
      </c>
      <c r="B2" s="3" t="s">
        <v>1057</v>
      </c>
      <c r="C2" s="3" t="s">
        <v>1058</v>
      </c>
      <c r="D2" s="3" t="s">
        <v>652</v>
      </c>
      <c r="E2" s="3" t="s">
        <v>1060</v>
      </c>
      <c r="F2" s="3" t="s">
        <v>1061</v>
      </c>
      <c r="G2" s="3" t="s">
        <v>1062</v>
      </c>
    </row>
    <row r="3" spans="1:7" ht="14.25" thickBot="1" thickTop="1">
      <c r="A3" s="2"/>
      <c r="B3" s="3" t="s">
        <v>1063</v>
      </c>
      <c r="C3" s="3"/>
      <c r="D3" s="4"/>
      <c r="E3" s="4"/>
      <c r="F3" s="4">
        <f>SUM(F4:F43)</f>
        <v>0</v>
      </c>
      <c r="G3" s="3"/>
    </row>
    <row r="4" spans="1:7" ht="13.5" thickTop="1">
      <c r="A4" s="5" t="s">
        <v>1067</v>
      </c>
      <c r="B4" s="6" t="s">
        <v>1068</v>
      </c>
      <c r="C4" s="6" t="s">
        <v>1066</v>
      </c>
      <c r="D4" s="7">
        <v>12</v>
      </c>
      <c r="E4" s="7"/>
      <c r="F4" s="7">
        <f>D4*E4</f>
        <v>0</v>
      </c>
      <c r="G4" s="6">
        <v>21</v>
      </c>
    </row>
    <row r="5" spans="1:7" ht="12.75">
      <c r="A5" s="5"/>
      <c r="B5" s="9" t="s">
        <v>917</v>
      </c>
      <c r="C5" s="6"/>
      <c r="D5" s="7"/>
      <c r="E5" s="7"/>
      <c r="F5" s="7"/>
      <c r="G5" s="6"/>
    </row>
    <row r="6" spans="1:7" ht="12.75">
      <c r="A6" s="5" t="s">
        <v>1069</v>
      </c>
      <c r="B6" s="6" t="s">
        <v>1070</v>
      </c>
      <c r="C6" s="6" t="s">
        <v>1071</v>
      </c>
      <c r="D6" s="7">
        <v>6</v>
      </c>
      <c r="E6" s="7"/>
      <c r="F6" s="7">
        <f>D6*E6</f>
        <v>0</v>
      </c>
      <c r="G6" s="6">
        <v>21</v>
      </c>
    </row>
    <row r="7" spans="1:7" ht="12.75">
      <c r="A7" s="5"/>
      <c r="B7" s="9" t="s">
        <v>799</v>
      </c>
      <c r="C7" s="6"/>
      <c r="D7" s="7"/>
      <c r="E7" s="7"/>
      <c r="F7" s="7"/>
      <c r="G7" s="6"/>
    </row>
    <row r="8" spans="1:7" ht="12.75">
      <c r="A8" s="5" t="s">
        <v>1072</v>
      </c>
      <c r="B8" s="6" t="s">
        <v>1073</v>
      </c>
      <c r="C8" s="6" t="s">
        <v>1071</v>
      </c>
      <c r="D8" s="7">
        <v>6</v>
      </c>
      <c r="E8" s="7"/>
      <c r="F8" s="7">
        <f>D8*E8</f>
        <v>0</v>
      </c>
      <c r="G8" s="6">
        <v>21</v>
      </c>
    </row>
    <row r="9" spans="1:7" ht="12.75">
      <c r="A9" s="5"/>
      <c r="B9" s="9" t="s">
        <v>799</v>
      </c>
      <c r="C9" s="6"/>
      <c r="D9" s="7"/>
      <c r="E9" s="7"/>
      <c r="F9" s="7"/>
      <c r="G9" s="6"/>
    </row>
    <row r="10" spans="1:7" ht="12.75">
      <c r="A10" s="5" t="s">
        <v>1074</v>
      </c>
      <c r="B10" s="6" t="s">
        <v>1075</v>
      </c>
      <c r="C10" s="6" t="s">
        <v>1076</v>
      </c>
      <c r="D10" s="7">
        <v>0.16</v>
      </c>
      <c r="E10" s="7"/>
      <c r="F10" s="7">
        <f>D10*E10</f>
        <v>0</v>
      </c>
      <c r="G10" s="6">
        <v>21</v>
      </c>
    </row>
    <row r="11" spans="1:7" ht="12.75">
      <c r="A11" s="5"/>
      <c r="B11" s="9" t="s">
        <v>918</v>
      </c>
      <c r="C11" s="6"/>
      <c r="D11" s="7"/>
      <c r="E11" s="7"/>
      <c r="F11" s="7"/>
      <c r="G11" s="6"/>
    </row>
    <row r="12" spans="1:7" ht="12.75">
      <c r="A12" s="5" t="s">
        <v>1077</v>
      </c>
      <c r="B12" s="6" t="s">
        <v>1078</v>
      </c>
      <c r="C12" s="6" t="s">
        <v>1076</v>
      </c>
      <c r="D12" s="7">
        <v>0.16</v>
      </c>
      <c r="E12" s="7"/>
      <c r="F12" s="7">
        <f>D12*E12</f>
        <v>0</v>
      </c>
      <c r="G12" s="6">
        <v>21</v>
      </c>
    </row>
    <row r="13" spans="1:7" ht="12.75">
      <c r="A13" s="5"/>
      <c r="B13" s="9" t="s">
        <v>918</v>
      </c>
      <c r="C13" s="6"/>
      <c r="D13" s="7"/>
      <c r="E13" s="7"/>
      <c r="F13" s="7"/>
      <c r="G13" s="6"/>
    </row>
    <row r="14" spans="1:7" ht="12.75">
      <c r="A14" s="5" t="s">
        <v>890</v>
      </c>
      <c r="B14" s="6" t="s">
        <v>891</v>
      </c>
      <c r="C14" s="6" t="s">
        <v>1071</v>
      </c>
      <c r="D14" s="7">
        <v>6</v>
      </c>
      <c r="E14" s="7"/>
      <c r="F14" s="7">
        <f>D14*E14</f>
        <v>0</v>
      </c>
      <c r="G14" s="6">
        <v>21</v>
      </c>
    </row>
    <row r="15" spans="1:7" ht="12.75">
      <c r="A15" s="5"/>
      <c r="B15" s="9" t="s">
        <v>799</v>
      </c>
      <c r="C15" s="6"/>
      <c r="D15" s="7"/>
      <c r="E15" s="7"/>
      <c r="F15" s="7"/>
      <c r="G15" s="6"/>
    </row>
    <row r="16" spans="1:7" ht="12.75">
      <c r="A16" s="5" t="s">
        <v>892</v>
      </c>
      <c r="B16" s="6" t="s">
        <v>893</v>
      </c>
      <c r="C16" s="6" t="s">
        <v>1071</v>
      </c>
      <c r="D16" s="7">
        <v>18</v>
      </c>
      <c r="E16" s="7"/>
      <c r="F16" s="7">
        <f>D16*E16</f>
        <v>0</v>
      </c>
      <c r="G16" s="6">
        <v>21</v>
      </c>
    </row>
    <row r="17" spans="1:7" ht="12.75">
      <c r="A17" s="5"/>
      <c r="B17" s="9" t="s">
        <v>919</v>
      </c>
      <c r="C17" s="6"/>
      <c r="D17" s="7"/>
      <c r="E17" s="7"/>
      <c r="F17" s="7"/>
      <c r="G17" s="6"/>
    </row>
    <row r="18" spans="1:7" ht="12.75">
      <c r="A18" s="5" t="s">
        <v>1108</v>
      </c>
      <c r="B18" s="6" t="s">
        <v>1109</v>
      </c>
      <c r="C18" s="6" t="s">
        <v>1066</v>
      </c>
      <c r="D18" s="7">
        <v>1.8</v>
      </c>
      <c r="E18" s="7"/>
      <c r="F18" s="7">
        <f>D18*E18</f>
        <v>0</v>
      </c>
      <c r="G18" s="6">
        <v>21</v>
      </c>
    </row>
    <row r="19" spans="1:7" ht="12.75">
      <c r="A19" s="5"/>
      <c r="B19" s="9" t="s">
        <v>920</v>
      </c>
      <c r="C19" s="6"/>
      <c r="D19" s="7"/>
      <c r="E19" s="7"/>
      <c r="F19" s="7"/>
      <c r="G19" s="6"/>
    </row>
    <row r="20" spans="1:7" ht="12.75">
      <c r="A20" s="5" t="s">
        <v>1112</v>
      </c>
      <c r="B20" s="6" t="s">
        <v>1113</v>
      </c>
      <c r="C20" s="6" t="s">
        <v>1066</v>
      </c>
      <c r="D20" s="7">
        <v>21.7</v>
      </c>
      <c r="E20" s="7"/>
      <c r="F20" s="7">
        <f>D20*E20</f>
        <v>0</v>
      </c>
      <c r="G20" s="6">
        <v>21</v>
      </c>
    </row>
    <row r="21" spans="1:7" ht="12.75">
      <c r="A21" s="5"/>
      <c r="B21" s="9" t="s">
        <v>921</v>
      </c>
      <c r="C21" s="6"/>
      <c r="D21" s="7"/>
      <c r="E21" s="7"/>
      <c r="F21" s="7"/>
      <c r="G21" s="6"/>
    </row>
    <row r="22" spans="1:7" ht="12.75">
      <c r="A22" s="5" t="s">
        <v>1114</v>
      </c>
      <c r="B22" s="6" t="s">
        <v>1115</v>
      </c>
      <c r="C22" s="6" t="s">
        <v>1071</v>
      </c>
      <c r="D22" s="7">
        <v>6</v>
      </c>
      <c r="E22" s="7"/>
      <c r="F22" s="7">
        <f>D22*E22</f>
        <v>0</v>
      </c>
      <c r="G22" s="6">
        <v>21</v>
      </c>
    </row>
    <row r="23" spans="1:7" ht="12.75">
      <c r="A23" s="5"/>
      <c r="B23" s="9" t="s">
        <v>836</v>
      </c>
      <c r="C23" s="6"/>
      <c r="D23" s="7"/>
      <c r="E23" s="7"/>
      <c r="F23" s="7"/>
      <c r="G23" s="6"/>
    </row>
    <row r="24" spans="1:7" ht="12.75">
      <c r="A24" s="5" t="s">
        <v>720</v>
      </c>
      <c r="B24" s="6" t="s">
        <v>721</v>
      </c>
      <c r="C24" s="6" t="s">
        <v>1071</v>
      </c>
      <c r="D24" s="7">
        <v>1</v>
      </c>
      <c r="E24" s="7"/>
      <c r="F24" s="7">
        <f aca="true" t="shared" si="0" ref="F24:F29">D24*E24</f>
        <v>0</v>
      </c>
      <c r="G24" s="6">
        <v>21</v>
      </c>
    </row>
    <row r="25" spans="1:7" ht="12.75">
      <c r="A25" s="5" t="s">
        <v>1120</v>
      </c>
      <c r="B25" s="6" t="s">
        <v>1121</v>
      </c>
      <c r="C25" s="6" t="s">
        <v>1071</v>
      </c>
      <c r="D25" s="7">
        <v>1</v>
      </c>
      <c r="E25" s="7"/>
      <c r="F25" s="7">
        <f t="shared" si="0"/>
        <v>0</v>
      </c>
      <c r="G25" s="6">
        <v>21</v>
      </c>
    </row>
    <row r="26" spans="1:7" ht="12.75">
      <c r="A26" s="5" t="s">
        <v>1122</v>
      </c>
      <c r="B26" s="6" t="s">
        <v>1123</v>
      </c>
      <c r="C26" s="6" t="s">
        <v>1071</v>
      </c>
      <c r="D26" s="7">
        <v>2</v>
      </c>
      <c r="E26" s="7"/>
      <c r="F26" s="7">
        <f t="shared" si="0"/>
        <v>0</v>
      </c>
      <c r="G26" s="6">
        <v>21</v>
      </c>
    </row>
    <row r="27" spans="1:7" ht="12.75">
      <c r="A27" s="5" t="s">
        <v>1124</v>
      </c>
      <c r="B27" s="6" t="s">
        <v>1125</v>
      </c>
      <c r="C27" s="6" t="s">
        <v>1071</v>
      </c>
      <c r="D27" s="7">
        <v>3</v>
      </c>
      <c r="E27" s="7"/>
      <c r="F27" s="7">
        <f t="shared" si="0"/>
        <v>0</v>
      </c>
      <c r="G27" s="6">
        <v>21</v>
      </c>
    </row>
    <row r="28" spans="1:7" ht="12.75">
      <c r="A28" s="5" t="s">
        <v>1126</v>
      </c>
      <c r="B28" s="6" t="s">
        <v>1127</v>
      </c>
      <c r="C28" s="6" t="s">
        <v>1071</v>
      </c>
      <c r="D28" s="7">
        <v>3</v>
      </c>
      <c r="E28" s="7"/>
      <c r="F28" s="7">
        <f t="shared" si="0"/>
        <v>0</v>
      </c>
      <c r="G28" s="6">
        <v>21</v>
      </c>
    </row>
    <row r="29" spans="1:7" ht="12.75">
      <c r="A29" s="5" t="s">
        <v>894</v>
      </c>
      <c r="B29" s="6" t="s">
        <v>895</v>
      </c>
      <c r="C29" s="6" t="s">
        <v>1066</v>
      </c>
      <c r="D29" s="7">
        <v>444.6</v>
      </c>
      <c r="E29" s="7"/>
      <c r="F29" s="7">
        <f t="shared" si="0"/>
        <v>0</v>
      </c>
      <c r="G29" s="6">
        <v>21</v>
      </c>
    </row>
    <row r="30" spans="1:7" ht="12.75">
      <c r="A30" s="5"/>
      <c r="B30" s="9" t="s">
        <v>922</v>
      </c>
      <c r="C30" s="6"/>
      <c r="D30" s="7"/>
      <c r="E30" s="7"/>
      <c r="F30" s="7"/>
      <c r="G30" s="6"/>
    </row>
    <row r="31" spans="1:7" ht="12.75">
      <c r="A31" s="5"/>
      <c r="B31" s="9" t="s">
        <v>917</v>
      </c>
      <c r="C31" s="6"/>
      <c r="D31" s="7"/>
      <c r="E31" s="7"/>
      <c r="F31" s="7"/>
      <c r="G31" s="6"/>
    </row>
    <row r="32" spans="1:7" ht="12.75">
      <c r="A32" s="5" t="s">
        <v>1136</v>
      </c>
      <c r="B32" s="6" t="s">
        <v>1137</v>
      </c>
      <c r="C32" s="6" t="s">
        <v>1071</v>
      </c>
      <c r="D32" s="7">
        <v>6</v>
      </c>
      <c r="E32" s="7"/>
      <c r="F32" s="7">
        <f>D32*E32</f>
        <v>0</v>
      </c>
      <c r="G32" s="6">
        <v>21</v>
      </c>
    </row>
    <row r="33" spans="1:7" ht="12.75">
      <c r="A33" s="5"/>
      <c r="B33" s="9" t="s">
        <v>799</v>
      </c>
      <c r="C33" s="6"/>
      <c r="D33" s="7"/>
      <c r="E33" s="7"/>
      <c r="F33" s="7"/>
      <c r="G33" s="6"/>
    </row>
    <row r="34" spans="1:7" ht="12.75">
      <c r="A34" s="5" t="s">
        <v>896</v>
      </c>
      <c r="B34" s="6" t="s">
        <v>897</v>
      </c>
      <c r="C34" s="6" t="s">
        <v>1066</v>
      </c>
      <c r="D34" s="7">
        <v>444.6</v>
      </c>
      <c r="E34" s="7"/>
      <c r="F34" s="7">
        <f>D34*E34</f>
        <v>0</v>
      </c>
      <c r="G34" s="6">
        <v>21</v>
      </c>
    </row>
    <row r="35" spans="1:7" ht="12.75">
      <c r="A35" s="5"/>
      <c r="B35" s="9" t="s">
        <v>922</v>
      </c>
      <c r="C35" s="6"/>
      <c r="D35" s="7"/>
      <c r="E35" s="7"/>
      <c r="F35" s="7"/>
      <c r="G35" s="6"/>
    </row>
    <row r="36" spans="1:7" ht="12.75">
      <c r="A36" s="5"/>
      <c r="B36" s="9" t="s">
        <v>917</v>
      </c>
      <c r="C36" s="6"/>
      <c r="D36" s="7"/>
      <c r="E36" s="7"/>
      <c r="F36" s="7"/>
      <c r="G36" s="6"/>
    </row>
    <row r="37" spans="1:7" ht="12.75">
      <c r="A37" s="5" t="s">
        <v>1</v>
      </c>
      <c r="B37" s="6" t="s">
        <v>2</v>
      </c>
      <c r="C37" s="6" t="s">
        <v>1076</v>
      </c>
      <c r="D37" s="7">
        <v>0.16</v>
      </c>
      <c r="E37" s="7"/>
      <c r="F37" s="7">
        <f>D37*E37</f>
        <v>0</v>
      </c>
      <c r="G37" s="6">
        <v>21</v>
      </c>
    </row>
    <row r="38" spans="1:7" ht="12.75">
      <c r="A38" s="5"/>
      <c r="B38" s="9" t="s">
        <v>918</v>
      </c>
      <c r="C38" s="6"/>
      <c r="D38" s="7"/>
      <c r="E38" s="7"/>
      <c r="F38" s="7"/>
      <c r="G38" s="6"/>
    </row>
    <row r="39" spans="1:7" ht="12.75">
      <c r="A39" s="5" t="s">
        <v>3</v>
      </c>
      <c r="B39" s="6" t="s">
        <v>4</v>
      </c>
      <c r="C39" s="6" t="s">
        <v>1071</v>
      </c>
      <c r="D39" s="7">
        <v>18</v>
      </c>
      <c r="E39" s="7"/>
      <c r="F39" s="7">
        <f>D39*E39</f>
        <v>0</v>
      </c>
      <c r="G39" s="6">
        <v>21</v>
      </c>
    </row>
    <row r="40" spans="1:7" ht="12.75">
      <c r="A40" s="5"/>
      <c r="B40" s="9" t="s">
        <v>923</v>
      </c>
      <c r="C40" s="6"/>
      <c r="D40" s="7"/>
      <c r="E40" s="7"/>
      <c r="F40" s="7"/>
      <c r="G40" s="6"/>
    </row>
    <row r="41" spans="1:7" ht="12.75">
      <c r="A41" s="5" t="s">
        <v>26</v>
      </c>
      <c r="B41" s="6" t="s">
        <v>27</v>
      </c>
      <c r="C41" s="6" t="s">
        <v>23</v>
      </c>
      <c r="D41" s="7">
        <v>8</v>
      </c>
      <c r="E41" s="7"/>
      <c r="F41" s="7">
        <f>D41*E41</f>
        <v>0</v>
      </c>
      <c r="G41" s="6">
        <v>21</v>
      </c>
    </row>
    <row r="42" spans="1:7" ht="12.75">
      <c r="A42" s="5" t="s">
        <v>30</v>
      </c>
      <c r="B42" s="6" t="s">
        <v>924</v>
      </c>
      <c r="C42" s="6" t="s">
        <v>1071</v>
      </c>
      <c r="D42" s="7">
        <v>1</v>
      </c>
      <c r="E42" s="7"/>
      <c r="F42" s="7">
        <f>D42*E42</f>
        <v>0</v>
      </c>
      <c r="G42" s="6">
        <v>21</v>
      </c>
    </row>
    <row r="43" spans="1:7" ht="13.5" thickBot="1">
      <c r="A43" s="5" t="s">
        <v>32</v>
      </c>
      <c r="B43" s="6" t="s">
        <v>33</v>
      </c>
      <c r="C43" s="6" t="s">
        <v>34</v>
      </c>
      <c r="D43" s="7">
        <v>1</v>
      </c>
      <c r="E43" s="7">
        <f>SUM(F4:F42)/100</f>
        <v>0</v>
      </c>
      <c r="F43" s="7">
        <f>D43*E43</f>
        <v>0</v>
      </c>
      <c r="G43" s="6">
        <v>21</v>
      </c>
    </row>
    <row r="44" spans="1:7" ht="14.25" thickBot="1" thickTop="1">
      <c r="A44" s="2"/>
      <c r="B44" s="3" t="s">
        <v>35</v>
      </c>
      <c r="C44" s="3"/>
      <c r="D44" s="4"/>
      <c r="E44" s="4"/>
      <c r="F44" s="4">
        <f>SUM(F45:F83)</f>
        <v>0</v>
      </c>
      <c r="G44" s="3"/>
    </row>
    <row r="45" spans="1:7" ht="13.5" thickTop="1">
      <c r="A45" s="8">
        <v>15615235</v>
      </c>
      <c r="B45" s="6" t="s">
        <v>36</v>
      </c>
      <c r="C45" s="6" t="s">
        <v>37</v>
      </c>
      <c r="D45" s="7">
        <v>14.57</v>
      </c>
      <c r="E45" s="7"/>
      <c r="F45" s="7">
        <f>D45*E45</f>
        <v>0</v>
      </c>
      <c r="G45" s="6">
        <v>21</v>
      </c>
    </row>
    <row r="46" spans="1:7" ht="12.75">
      <c r="A46" s="8"/>
      <c r="B46" s="9" t="s">
        <v>925</v>
      </c>
      <c r="C46" s="6"/>
      <c r="D46" s="7"/>
      <c r="E46" s="7"/>
      <c r="F46" s="7"/>
      <c r="G46" s="6"/>
    </row>
    <row r="47" spans="1:7" ht="13.5" thickBot="1">
      <c r="A47" s="8">
        <v>24621580</v>
      </c>
      <c r="B47" s="6" t="s">
        <v>38</v>
      </c>
      <c r="C47" s="6" t="s">
        <v>39</v>
      </c>
      <c r="D47" s="7">
        <v>1</v>
      </c>
      <c r="E47" s="7"/>
      <c r="F47" s="7">
        <f>D47*E47</f>
        <v>0</v>
      </c>
      <c r="G47" s="6">
        <v>21</v>
      </c>
    </row>
    <row r="48" spans="1:7" ht="14.25" thickBot="1" thickTop="1">
      <c r="A48" s="2" t="s">
        <v>1056</v>
      </c>
      <c r="B48" s="3" t="s">
        <v>1057</v>
      </c>
      <c r="C48" s="3" t="s">
        <v>1058</v>
      </c>
      <c r="D48" s="3" t="s">
        <v>652</v>
      </c>
      <c r="E48" s="3" t="s">
        <v>1060</v>
      </c>
      <c r="F48" s="3" t="s">
        <v>1061</v>
      </c>
      <c r="G48" s="3" t="s">
        <v>1062</v>
      </c>
    </row>
    <row r="49" spans="1:7" ht="13.5" thickTop="1">
      <c r="A49" s="8">
        <v>24621724</v>
      </c>
      <c r="B49" s="6" t="s">
        <v>40</v>
      </c>
      <c r="C49" s="6" t="s">
        <v>39</v>
      </c>
      <c r="D49" s="7">
        <v>1</v>
      </c>
      <c r="E49" s="7"/>
      <c r="F49" s="7">
        <f>D49*E49</f>
        <v>0</v>
      </c>
      <c r="G49" s="6">
        <v>21</v>
      </c>
    </row>
    <row r="50" spans="1:7" ht="12.75">
      <c r="A50" s="8">
        <v>24642030</v>
      </c>
      <c r="B50" s="6" t="s">
        <v>41</v>
      </c>
      <c r="C50" s="6" t="s">
        <v>39</v>
      </c>
      <c r="D50" s="7">
        <v>1</v>
      </c>
      <c r="E50" s="7"/>
      <c r="F50" s="7">
        <f>D50*E50</f>
        <v>0</v>
      </c>
      <c r="G50" s="6">
        <v>21</v>
      </c>
    </row>
    <row r="51" spans="1:7" ht="12.75">
      <c r="A51" s="8">
        <v>34113241</v>
      </c>
      <c r="B51" s="6" t="s">
        <v>898</v>
      </c>
      <c r="C51" s="6" t="s">
        <v>1066</v>
      </c>
      <c r="D51" s="7">
        <v>444.6</v>
      </c>
      <c r="E51" s="7"/>
      <c r="F51" s="7">
        <f>D51*E51</f>
        <v>0</v>
      </c>
      <c r="G51" s="6">
        <v>21</v>
      </c>
    </row>
    <row r="52" spans="1:7" ht="12.75">
      <c r="A52" s="8"/>
      <c r="B52" s="9" t="s">
        <v>922</v>
      </c>
      <c r="C52" s="6"/>
      <c r="D52" s="7"/>
      <c r="E52" s="7"/>
      <c r="F52" s="7"/>
      <c r="G52" s="6"/>
    </row>
    <row r="53" spans="1:7" ht="12.75">
      <c r="A53" s="8"/>
      <c r="B53" s="9" t="s">
        <v>917</v>
      </c>
      <c r="C53" s="6"/>
      <c r="D53" s="7"/>
      <c r="E53" s="7"/>
      <c r="F53" s="7"/>
      <c r="G53" s="6"/>
    </row>
    <row r="54" spans="1:7" ht="12.75">
      <c r="A54" s="8">
        <v>35441996</v>
      </c>
      <c r="B54" s="6" t="s">
        <v>51</v>
      </c>
      <c r="C54" s="6" t="s">
        <v>1071</v>
      </c>
      <c r="D54" s="7">
        <v>6</v>
      </c>
      <c r="E54" s="7"/>
      <c r="F54" s="7">
        <f>D54*E54</f>
        <v>0</v>
      </c>
      <c r="G54" s="6">
        <v>21</v>
      </c>
    </row>
    <row r="55" spans="1:7" ht="12.75">
      <c r="A55" s="8"/>
      <c r="B55" s="9" t="s">
        <v>799</v>
      </c>
      <c r="C55" s="6"/>
      <c r="D55" s="7"/>
      <c r="E55" s="7"/>
      <c r="F55" s="7"/>
      <c r="G55" s="6"/>
    </row>
    <row r="56" spans="1:7" ht="12.75">
      <c r="A56" s="8">
        <v>35825252</v>
      </c>
      <c r="B56" s="6" t="s">
        <v>899</v>
      </c>
      <c r="C56" s="6" t="s">
        <v>1071</v>
      </c>
      <c r="D56" s="7">
        <v>6</v>
      </c>
      <c r="E56" s="7"/>
      <c r="F56" s="7">
        <f>D56*E56</f>
        <v>0</v>
      </c>
      <c r="G56" s="6">
        <v>21</v>
      </c>
    </row>
    <row r="57" spans="1:7" ht="12.75">
      <c r="A57" s="8"/>
      <c r="B57" s="9" t="s">
        <v>836</v>
      </c>
      <c r="C57" s="6"/>
      <c r="D57" s="7"/>
      <c r="E57" s="7"/>
      <c r="F57" s="7"/>
      <c r="G57" s="6"/>
    </row>
    <row r="58" spans="1:7" ht="12.75">
      <c r="A58" s="8">
        <v>35825260</v>
      </c>
      <c r="B58" s="6" t="s">
        <v>900</v>
      </c>
      <c r="C58" s="6" t="s">
        <v>1071</v>
      </c>
      <c r="D58" s="7">
        <v>6</v>
      </c>
      <c r="E58" s="7"/>
      <c r="F58" s="7">
        <f>D58*E58</f>
        <v>0</v>
      </c>
      <c r="G58" s="6">
        <v>21</v>
      </c>
    </row>
    <row r="59" spans="1:7" ht="12.75">
      <c r="A59" s="8"/>
      <c r="B59" s="9" t="s">
        <v>836</v>
      </c>
      <c r="C59" s="6"/>
      <c r="D59" s="7"/>
      <c r="E59" s="7"/>
      <c r="F59" s="7"/>
      <c r="G59" s="6"/>
    </row>
    <row r="60" spans="1:7" ht="12.75">
      <c r="A60" s="8">
        <v>35825264</v>
      </c>
      <c r="B60" s="6" t="s">
        <v>901</v>
      </c>
      <c r="C60" s="6" t="s">
        <v>1071</v>
      </c>
      <c r="D60" s="7">
        <v>6</v>
      </c>
      <c r="E60" s="7"/>
      <c r="F60" s="7">
        <f>D60*E60</f>
        <v>0</v>
      </c>
      <c r="G60" s="6">
        <v>21</v>
      </c>
    </row>
    <row r="61" spans="1:7" ht="12.75">
      <c r="A61" s="8"/>
      <c r="B61" s="9" t="s">
        <v>836</v>
      </c>
      <c r="C61" s="6"/>
      <c r="D61" s="7"/>
      <c r="E61" s="7"/>
      <c r="F61" s="7"/>
      <c r="G61" s="6"/>
    </row>
    <row r="62" spans="1:7" ht="12.75">
      <c r="A62" s="8">
        <v>58761523</v>
      </c>
      <c r="B62" s="6" t="s">
        <v>902</v>
      </c>
      <c r="C62" s="6" t="s">
        <v>1071</v>
      </c>
      <c r="D62" s="7">
        <v>9</v>
      </c>
      <c r="E62" s="7"/>
      <c r="F62" s="7">
        <f>D62*E62</f>
        <v>0</v>
      </c>
      <c r="G62" s="6">
        <v>21</v>
      </c>
    </row>
    <row r="63" spans="1:7" ht="12.75">
      <c r="A63" s="8"/>
      <c r="B63" s="9" t="s">
        <v>926</v>
      </c>
      <c r="C63" s="6"/>
      <c r="D63" s="7"/>
      <c r="E63" s="7"/>
      <c r="F63" s="7"/>
      <c r="G63" s="6"/>
    </row>
    <row r="64" spans="1:7" ht="12.75">
      <c r="A64" s="8">
        <v>73534550</v>
      </c>
      <c r="B64" s="6" t="s">
        <v>54</v>
      </c>
      <c r="C64" s="6" t="s">
        <v>1071</v>
      </c>
      <c r="D64" s="7">
        <v>6</v>
      </c>
      <c r="E64" s="7"/>
      <c r="F64" s="7">
        <f>D64*E64</f>
        <v>0</v>
      </c>
      <c r="G64" s="6">
        <v>21</v>
      </c>
    </row>
    <row r="65" spans="1:7" ht="12.75">
      <c r="A65" s="8"/>
      <c r="B65" s="9" t="s">
        <v>799</v>
      </c>
      <c r="C65" s="6"/>
      <c r="D65" s="7"/>
      <c r="E65" s="7"/>
      <c r="F65" s="7"/>
      <c r="G65" s="6"/>
    </row>
    <row r="66" spans="1:7" ht="12.75">
      <c r="A66" s="5">
        <v>3415879666</v>
      </c>
      <c r="B66" s="6" t="s">
        <v>55</v>
      </c>
      <c r="C66" s="6" t="s">
        <v>1066</v>
      </c>
      <c r="D66" s="7">
        <v>215.25</v>
      </c>
      <c r="E66" s="7"/>
      <c r="F66" s="7">
        <f>D66*E66</f>
        <v>0</v>
      </c>
      <c r="G66" s="6">
        <v>21</v>
      </c>
    </row>
    <row r="67" spans="1:7" ht="12.75">
      <c r="A67" s="5"/>
      <c r="B67" s="9" t="s">
        <v>927</v>
      </c>
      <c r="C67" s="6"/>
      <c r="D67" s="7"/>
      <c r="E67" s="7"/>
      <c r="F67" s="7"/>
      <c r="G67" s="6"/>
    </row>
    <row r="68" spans="1:7" ht="12.75">
      <c r="A68" s="5" t="s">
        <v>903</v>
      </c>
      <c r="B68" s="6" t="s">
        <v>904</v>
      </c>
      <c r="C68" s="6" t="s">
        <v>1071</v>
      </c>
      <c r="D68" s="7">
        <v>6</v>
      </c>
      <c r="E68" s="7"/>
      <c r="F68" s="7">
        <f>D68*E68</f>
        <v>0</v>
      </c>
      <c r="G68" s="6">
        <v>21</v>
      </c>
    </row>
    <row r="69" spans="1:7" ht="12.75">
      <c r="A69" s="5"/>
      <c r="B69" s="9" t="s">
        <v>1027</v>
      </c>
      <c r="C69" s="6"/>
      <c r="D69" s="7"/>
      <c r="E69" s="7"/>
      <c r="F69" s="7"/>
      <c r="G69" s="6"/>
    </row>
    <row r="70" spans="1:7" ht="12.75">
      <c r="A70" s="5" t="s">
        <v>56</v>
      </c>
      <c r="B70" s="6" t="s">
        <v>57</v>
      </c>
      <c r="C70" s="6" t="s">
        <v>1071</v>
      </c>
      <c r="D70" s="7">
        <v>3</v>
      </c>
      <c r="E70" s="7"/>
      <c r="F70" s="7">
        <f>D70*E70</f>
        <v>0</v>
      </c>
      <c r="G70" s="6">
        <v>21</v>
      </c>
    </row>
    <row r="71" spans="1:7" ht="12.75">
      <c r="A71" s="5" t="s">
        <v>905</v>
      </c>
      <c r="B71" s="6" t="s">
        <v>906</v>
      </c>
      <c r="C71" s="6" t="s">
        <v>1066</v>
      </c>
      <c r="D71" s="7">
        <v>444.6</v>
      </c>
      <c r="E71" s="7"/>
      <c r="F71" s="7">
        <f>D71*E71</f>
        <v>0</v>
      </c>
      <c r="G71" s="6">
        <v>21</v>
      </c>
    </row>
    <row r="72" spans="1:7" ht="12.75">
      <c r="A72" s="5"/>
      <c r="B72" s="9" t="s">
        <v>928</v>
      </c>
      <c r="C72" s="6"/>
      <c r="D72" s="7"/>
      <c r="E72" s="7"/>
      <c r="F72" s="7"/>
      <c r="G72" s="6"/>
    </row>
    <row r="73" spans="1:7" ht="12.75">
      <c r="A73" s="5"/>
      <c r="B73" s="9" t="s">
        <v>917</v>
      </c>
      <c r="C73" s="6"/>
      <c r="D73" s="7"/>
      <c r="E73" s="7"/>
      <c r="F73" s="7"/>
      <c r="G73" s="6"/>
    </row>
    <row r="74" spans="1:7" ht="12.75">
      <c r="A74" s="5" t="s">
        <v>907</v>
      </c>
      <c r="B74" s="6" t="s">
        <v>908</v>
      </c>
      <c r="C74" s="6" t="s">
        <v>1071</v>
      </c>
      <c r="D74" s="7">
        <v>9</v>
      </c>
      <c r="E74" s="7"/>
      <c r="F74" s="7">
        <f>D74*E74</f>
        <v>0</v>
      </c>
      <c r="G74" s="6">
        <v>21</v>
      </c>
    </row>
    <row r="75" spans="1:7" ht="12.75">
      <c r="A75" s="5"/>
      <c r="B75" s="9" t="s">
        <v>799</v>
      </c>
      <c r="C75" s="6"/>
      <c r="D75" s="7"/>
      <c r="E75" s="7"/>
      <c r="F75" s="7"/>
      <c r="G75" s="6"/>
    </row>
    <row r="76" spans="1:7" ht="12.75">
      <c r="A76" s="5" t="s">
        <v>96</v>
      </c>
      <c r="B76" s="6" t="s">
        <v>97</v>
      </c>
      <c r="C76" s="6" t="s">
        <v>1071</v>
      </c>
      <c r="D76" s="7">
        <v>6</v>
      </c>
      <c r="E76" s="7"/>
      <c r="F76" s="7">
        <f>D76*E76</f>
        <v>0</v>
      </c>
      <c r="G76" s="6">
        <v>21</v>
      </c>
    </row>
    <row r="77" spans="1:7" ht="12.75">
      <c r="A77" s="5"/>
      <c r="B77" s="9" t="s">
        <v>799</v>
      </c>
      <c r="C77" s="6"/>
      <c r="D77" s="7"/>
      <c r="E77" s="7"/>
      <c r="F77" s="7"/>
      <c r="G77" s="6"/>
    </row>
    <row r="78" spans="1:7" ht="12.75">
      <c r="A78" s="5" t="s">
        <v>98</v>
      </c>
      <c r="B78" s="6" t="s">
        <v>99</v>
      </c>
      <c r="C78" s="6" t="s">
        <v>1071</v>
      </c>
      <c r="D78" s="7">
        <v>6</v>
      </c>
      <c r="E78" s="7"/>
      <c r="F78" s="7">
        <f>D78*E78</f>
        <v>0</v>
      </c>
      <c r="G78" s="6">
        <v>21</v>
      </c>
    </row>
    <row r="79" spans="1:7" ht="12.75">
      <c r="A79" s="5"/>
      <c r="B79" s="9" t="s">
        <v>799</v>
      </c>
      <c r="C79" s="6"/>
      <c r="D79" s="7"/>
      <c r="E79" s="7"/>
      <c r="F79" s="7"/>
      <c r="G79" s="6"/>
    </row>
    <row r="80" spans="1:7" ht="12.75">
      <c r="A80" s="5" t="s">
        <v>104</v>
      </c>
      <c r="B80" s="6" t="s">
        <v>105</v>
      </c>
      <c r="C80" s="6" t="s">
        <v>34</v>
      </c>
      <c r="D80" s="7">
        <v>3</v>
      </c>
      <c r="E80" s="7">
        <f>SUM(F45:F79)/100</f>
        <v>0</v>
      </c>
      <c r="F80" s="7">
        <f>D80*E80</f>
        <v>0</v>
      </c>
      <c r="G80" s="6">
        <v>21</v>
      </c>
    </row>
    <row r="81" spans="1:7" ht="12.75">
      <c r="A81" s="5" t="s">
        <v>106</v>
      </c>
      <c r="B81" s="6" t="s">
        <v>107</v>
      </c>
      <c r="C81" s="6" t="s">
        <v>34</v>
      </c>
      <c r="D81" s="7">
        <v>5</v>
      </c>
      <c r="E81" s="7">
        <f>SUM(F45:F79)/100</f>
        <v>0</v>
      </c>
      <c r="F81" s="7">
        <f>D81*E81</f>
        <v>0</v>
      </c>
      <c r="G81" s="6">
        <v>21</v>
      </c>
    </row>
    <row r="82" spans="1:7" ht="12.75">
      <c r="A82" s="5" t="s">
        <v>108</v>
      </c>
      <c r="B82" s="6" t="s">
        <v>109</v>
      </c>
      <c r="C82" s="6" t="s">
        <v>34</v>
      </c>
      <c r="D82" s="7">
        <v>3.6</v>
      </c>
      <c r="E82" s="7">
        <f>SUM(F45:F79)/100</f>
        <v>0</v>
      </c>
      <c r="F82" s="7">
        <f>D82*E82</f>
        <v>0</v>
      </c>
      <c r="G82" s="6">
        <v>21</v>
      </c>
    </row>
    <row r="83" spans="1:7" ht="13.5" thickBot="1">
      <c r="A83" s="5" t="s">
        <v>110</v>
      </c>
      <c r="B83" s="6" t="s">
        <v>111</v>
      </c>
      <c r="C83" s="6" t="s">
        <v>34</v>
      </c>
      <c r="D83" s="7">
        <v>1</v>
      </c>
      <c r="E83" s="7">
        <f>SUM(F45:F79)/100</f>
        <v>0</v>
      </c>
      <c r="F83" s="7">
        <f>D83*E83</f>
        <v>0</v>
      </c>
      <c r="G83" s="6">
        <v>21</v>
      </c>
    </row>
    <row r="84" spans="1:7" ht="14.25" thickBot="1" thickTop="1">
      <c r="A84" s="2"/>
      <c r="B84" s="3" t="s">
        <v>112</v>
      </c>
      <c r="C84" s="3"/>
      <c r="D84" s="4"/>
      <c r="E84" s="4"/>
      <c r="F84" s="4">
        <f>SUM(F85:F88)</f>
        <v>0</v>
      </c>
      <c r="G84" s="3"/>
    </row>
    <row r="85" spans="1:7" ht="13.5" thickTop="1">
      <c r="A85" s="5" t="s">
        <v>909</v>
      </c>
      <c r="B85" s="6" t="s">
        <v>910</v>
      </c>
      <c r="C85" s="6" t="s">
        <v>1071</v>
      </c>
      <c r="D85" s="7">
        <v>2</v>
      </c>
      <c r="E85" s="7"/>
      <c r="F85" s="7">
        <f>D85*E85</f>
        <v>0</v>
      </c>
      <c r="G85" s="6">
        <v>21</v>
      </c>
    </row>
    <row r="86" spans="1:7" ht="12.75">
      <c r="A86" s="5" t="s">
        <v>113</v>
      </c>
      <c r="B86" s="6" t="s">
        <v>911</v>
      </c>
      <c r="C86" s="6" t="s">
        <v>1071</v>
      </c>
      <c r="D86" s="7">
        <v>1</v>
      </c>
      <c r="E86" s="7"/>
      <c r="F86" s="7">
        <f>D86*E86</f>
        <v>0</v>
      </c>
      <c r="G86" s="6">
        <v>21</v>
      </c>
    </row>
    <row r="87" spans="1:7" ht="12.75">
      <c r="A87" s="5" t="s">
        <v>108</v>
      </c>
      <c r="B87" s="6" t="s">
        <v>109</v>
      </c>
      <c r="C87" s="6" t="s">
        <v>34</v>
      </c>
      <c r="D87" s="7">
        <v>3.6</v>
      </c>
      <c r="E87" s="7">
        <f>SUM(F85:F86)/100</f>
        <v>0</v>
      </c>
      <c r="F87" s="7">
        <f>D87*E87</f>
        <v>0</v>
      </c>
      <c r="G87" s="6">
        <v>21</v>
      </c>
    </row>
    <row r="88" spans="1:7" ht="13.5" thickBot="1">
      <c r="A88" s="5" t="s">
        <v>110</v>
      </c>
      <c r="B88" s="6" t="s">
        <v>111</v>
      </c>
      <c r="C88" s="6" t="s">
        <v>34</v>
      </c>
      <c r="D88" s="7">
        <v>1</v>
      </c>
      <c r="E88" s="7">
        <f>SUM(F85:F86)/100</f>
        <v>0</v>
      </c>
      <c r="F88" s="7">
        <f>D88*E88</f>
        <v>0</v>
      </c>
      <c r="G88" s="6">
        <v>21</v>
      </c>
    </row>
    <row r="89" spans="1:7" ht="14.25" thickBot="1" thickTop="1">
      <c r="A89" s="2"/>
      <c r="B89" s="3" t="s">
        <v>115</v>
      </c>
      <c r="C89" s="3"/>
      <c r="D89" s="4"/>
      <c r="E89" s="4"/>
      <c r="F89" s="4">
        <f>SUM(F90:F153)</f>
        <v>0</v>
      </c>
      <c r="G89" s="3"/>
    </row>
    <row r="90" spans="1:7" ht="13.5" thickTop="1">
      <c r="A90" s="8">
        <v>58337331</v>
      </c>
      <c r="B90" s="6" t="s">
        <v>116</v>
      </c>
      <c r="C90" s="6" t="s">
        <v>117</v>
      </c>
      <c r="D90" s="7">
        <v>0.56</v>
      </c>
      <c r="E90" s="7"/>
      <c r="F90" s="7">
        <f>D90*E90</f>
        <v>0</v>
      </c>
      <c r="G90" s="6">
        <v>21</v>
      </c>
    </row>
    <row r="91" spans="1:7" ht="12.75">
      <c r="A91" s="8"/>
      <c r="B91" s="9" t="s">
        <v>929</v>
      </c>
      <c r="C91" s="6"/>
      <c r="D91" s="7"/>
      <c r="E91" s="7"/>
      <c r="F91" s="7"/>
      <c r="G91" s="6"/>
    </row>
    <row r="92" spans="1:7" ht="12.75">
      <c r="A92" s="8">
        <v>58337344</v>
      </c>
      <c r="B92" s="6" t="s">
        <v>118</v>
      </c>
      <c r="C92" s="6" t="s">
        <v>117</v>
      </c>
      <c r="D92" s="7">
        <v>11.52</v>
      </c>
      <c r="E92" s="7"/>
      <c r="F92" s="7">
        <f>D92*E92</f>
        <v>0</v>
      </c>
      <c r="G92" s="6">
        <v>21</v>
      </c>
    </row>
    <row r="93" spans="1:7" ht="12.75">
      <c r="A93" s="8"/>
      <c r="B93" s="9" t="s">
        <v>930</v>
      </c>
      <c r="C93" s="6"/>
      <c r="D93" s="7"/>
      <c r="E93" s="7"/>
      <c r="F93" s="7"/>
      <c r="G93" s="6"/>
    </row>
    <row r="94" spans="1:7" ht="13.5" thickBot="1">
      <c r="A94" s="8"/>
      <c r="B94" s="9"/>
      <c r="C94" s="6"/>
      <c r="D94" s="7"/>
      <c r="E94" s="7"/>
      <c r="F94" s="7"/>
      <c r="G94" s="6"/>
    </row>
    <row r="95" spans="1:7" ht="14.25" thickBot="1" thickTop="1">
      <c r="A95" s="2" t="s">
        <v>1056</v>
      </c>
      <c r="B95" s="3" t="s">
        <v>1057</v>
      </c>
      <c r="C95" s="3" t="s">
        <v>1058</v>
      </c>
      <c r="D95" s="3" t="s">
        <v>652</v>
      </c>
      <c r="E95" s="3" t="s">
        <v>1060</v>
      </c>
      <c r="F95" s="3" t="s">
        <v>1061</v>
      </c>
      <c r="G95" s="3" t="s">
        <v>1062</v>
      </c>
    </row>
    <row r="96" spans="1:7" ht="13.5" thickTop="1">
      <c r="A96" s="8">
        <v>58344121</v>
      </c>
      <c r="B96" s="6" t="s">
        <v>119</v>
      </c>
      <c r="C96" s="6" t="s">
        <v>117</v>
      </c>
      <c r="D96" s="7">
        <v>0.09</v>
      </c>
      <c r="E96" s="7"/>
      <c r="F96" s="7">
        <f>D96*E96</f>
        <v>0</v>
      </c>
      <c r="G96" s="6">
        <v>21</v>
      </c>
    </row>
    <row r="97" spans="1:7" ht="12.75">
      <c r="A97" s="8"/>
      <c r="B97" s="9" t="s">
        <v>931</v>
      </c>
      <c r="C97" s="6"/>
      <c r="D97" s="7"/>
      <c r="E97" s="7"/>
      <c r="F97" s="7"/>
      <c r="G97" s="6"/>
    </row>
    <row r="98" spans="1:7" ht="12.75">
      <c r="A98" s="8">
        <v>58344169</v>
      </c>
      <c r="B98" s="6" t="s">
        <v>120</v>
      </c>
      <c r="C98" s="6" t="s">
        <v>117</v>
      </c>
      <c r="D98" s="7">
        <v>2.88</v>
      </c>
      <c r="E98" s="7"/>
      <c r="F98" s="7">
        <f>D98*E98</f>
        <v>0</v>
      </c>
      <c r="G98" s="6">
        <v>21</v>
      </c>
    </row>
    <row r="99" spans="1:7" ht="12.75">
      <c r="A99" s="8"/>
      <c r="B99" s="9" t="s">
        <v>932</v>
      </c>
      <c r="C99" s="6"/>
      <c r="D99" s="7"/>
      <c r="E99" s="7"/>
      <c r="F99" s="7"/>
      <c r="G99" s="6"/>
    </row>
    <row r="100" spans="1:7" ht="12.75">
      <c r="A100" s="8">
        <v>58931963</v>
      </c>
      <c r="B100" s="6" t="s">
        <v>121</v>
      </c>
      <c r="C100" s="6" t="s">
        <v>122</v>
      </c>
      <c r="D100" s="7">
        <v>1.6</v>
      </c>
      <c r="E100" s="7"/>
      <c r="F100" s="7">
        <f>D100*E100</f>
        <v>0</v>
      </c>
      <c r="G100" s="6">
        <v>21</v>
      </c>
    </row>
    <row r="101" spans="1:7" ht="12.75">
      <c r="A101" s="8"/>
      <c r="B101" s="9" t="s">
        <v>933</v>
      </c>
      <c r="C101" s="6"/>
      <c r="D101" s="7"/>
      <c r="E101" s="7"/>
      <c r="F101" s="7"/>
      <c r="G101" s="6"/>
    </row>
    <row r="102" spans="1:7" ht="12.75">
      <c r="A102" s="5" t="s">
        <v>126</v>
      </c>
      <c r="B102" s="6" t="s">
        <v>127</v>
      </c>
      <c r="C102" s="6" t="s">
        <v>128</v>
      </c>
      <c r="D102" s="7">
        <v>0.02</v>
      </c>
      <c r="E102" s="7"/>
      <c r="F102" s="7">
        <f>D102*E102</f>
        <v>0</v>
      </c>
      <c r="G102" s="6">
        <v>21</v>
      </c>
    </row>
    <row r="103" spans="1:7" ht="12.75">
      <c r="A103" s="5"/>
      <c r="B103" s="9" t="s">
        <v>934</v>
      </c>
      <c r="C103" s="6"/>
      <c r="D103" s="7"/>
      <c r="E103" s="7"/>
      <c r="F103" s="7"/>
      <c r="G103" s="6"/>
    </row>
    <row r="104" spans="1:7" ht="12.75">
      <c r="A104" s="5" t="s">
        <v>129</v>
      </c>
      <c r="B104" s="6" t="s">
        <v>130</v>
      </c>
      <c r="C104" s="6" t="s">
        <v>122</v>
      </c>
      <c r="D104" s="7">
        <v>1.25</v>
      </c>
      <c r="E104" s="7"/>
      <c r="F104" s="7">
        <f>D104*E104</f>
        <v>0</v>
      </c>
      <c r="G104" s="6">
        <v>21</v>
      </c>
    </row>
    <row r="105" spans="1:7" ht="12.75">
      <c r="A105" s="5"/>
      <c r="B105" s="9" t="s">
        <v>935</v>
      </c>
      <c r="C105" s="6"/>
      <c r="D105" s="7"/>
      <c r="E105" s="7"/>
      <c r="F105" s="7"/>
      <c r="G105" s="6"/>
    </row>
    <row r="106" spans="1:7" ht="12.75">
      <c r="A106" s="5" t="s">
        <v>131</v>
      </c>
      <c r="B106" s="6" t="s">
        <v>132</v>
      </c>
      <c r="C106" s="6" t="s">
        <v>1076</v>
      </c>
      <c r="D106" s="7">
        <v>6.24</v>
      </c>
      <c r="E106" s="7"/>
      <c r="F106" s="7">
        <f>D106*E106</f>
        <v>0</v>
      </c>
      <c r="G106" s="6">
        <v>21</v>
      </c>
    </row>
    <row r="107" spans="1:7" ht="12.75">
      <c r="A107" s="5"/>
      <c r="B107" s="9" t="s">
        <v>936</v>
      </c>
      <c r="C107" s="6"/>
      <c r="D107" s="7"/>
      <c r="E107" s="7"/>
      <c r="F107" s="7"/>
      <c r="G107" s="6"/>
    </row>
    <row r="108" spans="1:7" ht="12.75">
      <c r="A108" s="5" t="s">
        <v>141</v>
      </c>
      <c r="B108" s="6" t="s">
        <v>142</v>
      </c>
      <c r="C108" s="6" t="s">
        <v>122</v>
      </c>
      <c r="D108" s="7">
        <v>1.79</v>
      </c>
      <c r="E108" s="7"/>
      <c r="F108" s="7">
        <f>D108*E108</f>
        <v>0</v>
      </c>
      <c r="G108" s="6">
        <v>21</v>
      </c>
    </row>
    <row r="109" spans="1:7" ht="12.75">
      <c r="A109" s="5"/>
      <c r="B109" s="9" t="s">
        <v>937</v>
      </c>
      <c r="C109" s="6"/>
      <c r="D109" s="7"/>
      <c r="E109" s="7"/>
      <c r="F109" s="7"/>
      <c r="G109" s="6"/>
    </row>
    <row r="110" spans="1:7" ht="12.75">
      <c r="A110" s="5" t="s">
        <v>143</v>
      </c>
      <c r="B110" s="6" t="s">
        <v>144</v>
      </c>
      <c r="C110" s="6" t="s">
        <v>122</v>
      </c>
      <c r="D110" s="7">
        <v>1.6</v>
      </c>
      <c r="E110" s="7"/>
      <c r="F110" s="7">
        <f>D110*E110</f>
        <v>0</v>
      </c>
      <c r="G110" s="6">
        <v>21</v>
      </c>
    </row>
    <row r="111" spans="1:7" ht="12.75">
      <c r="A111" s="5"/>
      <c r="B111" s="9" t="s">
        <v>933</v>
      </c>
      <c r="C111" s="6"/>
      <c r="D111" s="7"/>
      <c r="E111" s="7"/>
      <c r="F111" s="7"/>
      <c r="G111" s="6"/>
    </row>
    <row r="112" spans="1:7" ht="12.75">
      <c r="A112" s="5" t="s">
        <v>155</v>
      </c>
      <c r="B112" s="6" t="s">
        <v>156</v>
      </c>
      <c r="C112" s="6" t="s">
        <v>122</v>
      </c>
      <c r="D112" s="7">
        <v>9.17</v>
      </c>
      <c r="E112" s="7"/>
      <c r="F112" s="7">
        <f>D112*E112</f>
        <v>0</v>
      </c>
      <c r="G112" s="6">
        <v>21</v>
      </c>
    </row>
    <row r="113" spans="1:7" ht="12.75">
      <c r="A113" s="5"/>
      <c r="B113" s="9" t="s">
        <v>938</v>
      </c>
      <c r="C113" s="6"/>
      <c r="D113" s="7"/>
      <c r="E113" s="7"/>
      <c r="F113" s="7"/>
      <c r="G113" s="6"/>
    </row>
    <row r="114" spans="1:7" ht="12.75">
      <c r="A114" s="5" t="s">
        <v>157</v>
      </c>
      <c r="B114" s="6" t="s">
        <v>158</v>
      </c>
      <c r="C114" s="6" t="s">
        <v>122</v>
      </c>
      <c r="D114" s="7">
        <v>9.17</v>
      </c>
      <c r="E114" s="7"/>
      <c r="F114" s="7">
        <f>D114*E114</f>
        <v>0</v>
      </c>
      <c r="G114" s="6">
        <v>21</v>
      </c>
    </row>
    <row r="115" spans="1:7" ht="12.75">
      <c r="A115" s="5"/>
      <c r="B115" s="9" t="s">
        <v>938</v>
      </c>
      <c r="C115" s="6"/>
      <c r="D115" s="7"/>
      <c r="E115" s="7"/>
      <c r="F115" s="7"/>
      <c r="G115" s="6"/>
    </row>
    <row r="116" spans="1:7" ht="12.75">
      <c r="A116" s="5" t="s">
        <v>912</v>
      </c>
      <c r="B116" s="6" t="s">
        <v>913</v>
      </c>
      <c r="C116" s="6" t="s">
        <v>1066</v>
      </c>
      <c r="D116" s="7">
        <v>3</v>
      </c>
      <c r="E116" s="7"/>
      <c r="F116" s="7">
        <f>D116*E116</f>
        <v>0</v>
      </c>
      <c r="G116" s="6">
        <v>21</v>
      </c>
    </row>
    <row r="117" spans="1:7" ht="12.75">
      <c r="A117" s="5"/>
      <c r="B117" s="9" t="s">
        <v>939</v>
      </c>
      <c r="C117" s="6"/>
      <c r="D117" s="7"/>
      <c r="E117" s="7"/>
      <c r="F117" s="7"/>
      <c r="G117" s="6"/>
    </row>
    <row r="118" spans="1:7" ht="12.75">
      <c r="A118" s="5" t="s">
        <v>161</v>
      </c>
      <c r="B118" s="6" t="s">
        <v>162</v>
      </c>
      <c r="C118" s="6" t="s">
        <v>1066</v>
      </c>
      <c r="D118" s="7">
        <v>8</v>
      </c>
      <c r="E118" s="7"/>
      <c r="F118" s="7">
        <f>D118*E118</f>
        <v>0</v>
      </c>
      <c r="G118" s="6">
        <v>21</v>
      </c>
    </row>
    <row r="119" spans="1:7" ht="12.75">
      <c r="A119" s="5"/>
      <c r="B119" s="9" t="s">
        <v>940</v>
      </c>
      <c r="C119" s="6"/>
      <c r="D119" s="7"/>
      <c r="E119" s="7"/>
      <c r="F119" s="7"/>
      <c r="G119" s="6"/>
    </row>
    <row r="120" spans="1:7" ht="12.75">
      <c r="A120" s="5" t="s">
        <v>914</v>
      </c>
      <c r="B120" s="6" t="s">
        <v>915</v>
      </c>
      <c r="C120" s="6" t="s">
        <v>1066</v>
      </c>
      <c r="D120" s="7">
        <v>7.5</v>
      </c>
      <c r="E120" s="7"/>
      <c r="F120" s="7">
        <f>D120*E120</f>
        <v>0</v>
      </c>
      <c r="G120" s="6">
        <v>21</v>
      </c>
    </row>
    <row r="121" spans="1:7" ht="12.75">
      <c r="A121" s="5"/>
      <c r="B121" s="9" t="s">
        <v>941</v>
      </c>
      <c r="C121" s="6"/>
      <c r="D121" s="7"/>
      <c r="E121" s="7"/>
      <c r="F121" s="7"/>
      <c r="G121" s="6"/>
    </row>
    <row r="122" spans="1:7" ht="12.75">
      <c r="A122" s="5" t="s">
        <v>326</v>
      </c>
      <c r="B122" s="6" t="s">
        <v>327</v>
      </c>
      <c r="C122" s="6" t="s">
        <v>122</v>
      </c>
      <c r="D122" s="7">
        <v>13.67</v>
      </c>
      <c r="E122" s="7"/>
      <c r="F122" s="7">
        <f>D122*E122</f>
        <v>0</v>
      </c>
      <c r="G122" s="6">
        <v>21</v>
      </c>
    </row>
    <row r="123" spans="1:7" ht="12.75">
      <c r="A123" s="5"/>
      <c r="B123" s="9" t="s">
        <v>937</v>
      </c>
      <c r="C123" s="6"/>
      <c r="D123" s="7"/>
      <c r="E123" s="7"/>
      <c r="F123" s="7"/>
      <c r="G123" s="6"/>
    </row>
    <row r="124" spans="1:7" ht="12.75">
      <c r="A124" s="5"/>
      <c r="B124" s="9" t="s">
        <v>942</v>
      </c>
      <c r="C124" s="6"/>
      <c r="D124" s="7"/>
      <c r="E124" s="7"/>
      <c r="F124" s="7"/>
      <c r="G124" s="6"/>
    </row>
    <row r="125" spans="1:7" ht="12.75">
      <c r="A125" s="5" t="s">
        <v>330</v>
      </c>
      <c r="B125" s="6" t="s">
        <v>331</v>
      </c>
      <c r="C125" s="6" t="s">
        <v>1066</v>
      </c>
      <c r="D125" s="7">
        <v>18.5</v>
      </c>
      <c r="E125" s="7"/>
      <c r="F125" s="7">
        <f>D125*E125</f>
        <v>0</v>
      </c>
      <c r="G125" s="6">
        <v>21</v>
      </c>
    </row>
    <row r="126" spans="1:7" ht="12.75">
      <c r="A126" s="5"/>
      <c r="B126" s="9" t="s">
        <v>943</v>
      </c>
      <c r="C126" s="6"/>
      <c r="D126" s="7"/>
      <c r="E126" s="7"/>
      <c r="F126" s="7"/>
      <c r="G126" s="6"/>
    </row>
    <row r="127" spans="1:7" ht="12.75">
      <c r="A127" s="5" t="s">
        <v>332</v>
      </c>
      <c r="B127" s="6" t="s">
        <v>333</v>
      </c>
      <c r="C127" s="6" t="s">
        <v>1066</v>
      </c>
      <c r="D127" s="7">
        <v>1</v>
      </c>
      <c r="E127" s="7"/>
      <c r="F127" s="7">
        <f>D127*E127</f>
        <v>0</v>
      </c>
      <c r="G127" s="6">
        <v>21</v>
      </c>
    </row>
    <row r="128" spans="1:7" ht="12.75">
      <c r="A128" s="5" t="s">
        <v>338</v>
      </c>
      <c r="B128" s="6" t="s">
        <v>339</v>
      </c>
      <c r="C128" s="6" t="s">
        <v>1066</v>
      </c>
      <c r="D128" s="7">
        <v>215.25</v>
      </c>
      <c r="E128" s="7"/>
      <c r="F128" s="7">
        <f>D128*E128</f>
        <v>0</v>
      </c>
      <c r="G128" s="6">
        <v>21</v>
      </c>
    </row>
    <row r="129" spans="1:7" ht="12.75">
      <c r="A129" s="5"/>
      <c r="B129" s="9" t="s">
        <v>927</v>
      </c>
      <c r="C129" s="6"/>
      <c r="D129" s="7"/>
      <c r="E129" s="7"/>
      <c r="F129" s="7"/>
      <c r="G129" s="6"/>
    </row>
    <row r="130" spans="1:7" ht="12.75">
      <c r="A130" s="5" t="s">
        <v>342</v>
      </c>
      <c r="B130" s="6" t="s">
        <v>343</v>
      </c>
      <c r="C130" s="6" t="s">
        <v>1066</v>
      </c>
      <c r="D130" s="7">
        <v>424.2</v>
      </c>
      <c r="E130" s="7"/>
      <c r="F130" s="7">
        <f>D130*E130</f>
        <v>0</v>
      </c>
      <c r="G130" s="6">
        <v>21</v>
      </c>
    </row>
    <row r="131" spans="1:7" ht="12.75">
      <c r="A131" s="5"/>
      <c r="B131" s="9" t="s">
        <v>944</v>
      </c>
      <c r="C131" s="6"/>
      <c r="D131" s="7"/>
      <c r="E131" s="7"/>
      <c r="F131" s="7"/>
      <c r="G131" s="6"/>
    </row>
    <row r="132" spans="1:7" ht="12.75">
      <c r="A132" s="5" t="s">
        <v>344</v>
      </c>
      <c r="B132" s="6" t="s">
        <v>345</v>
      </c>
      <c r="C132" s="6" t="s">
        <v>1066</v>
      </c>
      <c r="D132" s="7">
        <v>8.4</v>
      </c>
      <c r="E132" s="7"/>
      <c r="F132" s="7">
        <f>D132*E132</f>
        <v>0</v>
      </c>
      <c r="G132" s="6">
        <v>21</v>
      </c>
    </row>
    <row r="133" spans="1:7" ht="12.75">
      <c r="A133" s="5"/>
      <c r="B133" s="9" t="s">
        <v>945</v>
      </c>
      <c r="C133" s="6"/>
      <c r="D133" s="7"/>
      <c r="E133" s="7"/>
      <c r="F133" s="7"/>
      <c r="G133" s="6"/>
    </row>
    <row r="134" spans="1:7" ht="12.75">
      <c r="A134" s="5" t="s">
        <v>348</v>
      </c>
      <c r="B134" s="6" t="s">
        <v>349</v>
      </c>
      <c r="C134" s="6" t="s">
        <v>122</v>
      </c>
      <c r="D134" s="7">
        <v>9.17</v>
      </c>
      <c r="E134" s="7"/>
      <c r="F134" s="7">
        <f>D134*E134</f>
        <v>0</v>
      </c>
      <c r="G134" s="6">
        <v>21</v>
      </c>
    </row>
    <row r="135" spans="1:7" ht="12.75">
      <c r="A135" s="5"/>
      <c r="B135" s="9" t="s">
        <v>938</v>
      </c>
      <c r="C135" s="6"/>
      <c r="D135" s="7"/>
      <c r="E135" s="7"/>
      <c r="F135" s="7"/>
      <c r="G135" s="6"/>
    </row>
    <row r="136" spans="1:7" ht="12.75">
      <c r="A136" s="5" t="s">
        <v>350</v>
      </c>
      <c r="B136" s="6" t="s">
        <v>351</v>
      </c>
      <c r="C136" s="6" t="s">
        <v>122</v>
      </c>
      <c r="D136" s="7">
        <v>55.01</v>
      </c>
      <c r="E136" s="7"/>
      <c r="F136" s="7">
        <f>D136*E136</f>
        <v>0</v>
      </c>
      <c r="G136" s="6">
        <v>21</v>
      </c>
    </row>
    <row r="137" spans="1:7" ht="12.75">
      <c r="A137" s="5"/>
      <c r="B137" s="9" t="s">
        <v>946</v>
      </c>
      <c r="C137" s="6"/>
      <c r="D137" s="7"/>
      <c r="E137" s="7"/>
      <c r="F137" s="7"/>
      <c r="G137" s="6"/>
    </row>
    <row r="138" spans="1:7" ht="12.75">
      <c r="A138" s="5" t="s">
        <v>352</v>
      </c>
      <c r="B138" s="6" t="s">
        <v>353</v>
      </c>
      <c r="C138" s="6" t="s">
        <v>1076</v>
      </c>
      <c r="D138" s="7">
        <v>6.24</v>
      </c>
      <c r="E138" s="7"/>
      <c r="F138" s="7">
        <f>D138*E138</f>
        <v>0</v>
      </c>
      <c r="G138" s="6">
        <v>21</v>
      </c>
    </row>
    <row r="139" spans="1:7" ht="12.75">
      <c r="A139" s="5"/>
      <c r="B139" s="9" t="s">
        <v>936</v>
      </c>
      <c r="C139" s="6"/>
      <c r="D139" s="7"/>
      <c r="E139" s="7"/>
      <c r="F139" s="7"/>
      <c r="G139" s="6"/>
    </row>
    <row r="140" spans="1:7" ht="12.75">
      <c r="A140" s="5" t="s">
        <v>354</v>
      </c>
      <c r="B140" s="6" t="s">
        <v>355</v>
      </c>
      <c r="C140" s="6" t="s">
        <v>1076</v>
      </c>
      <c r="D140" s="7">
        <v>6.24</v>
      </c>
      <c r="E140" s="7"/>
      <c r="F140" s="7">
        <f>D140*E140</f>
        <v>0</v>
      </c>
      <c r="G140" s="6">
        <v>21</v>
      </c>
    </row>
    <row r="141" spans="1:7" ht="12.75">
      <c r="A141" s="5"/>
      <c r="B141" s="9" t="s">
        <v>936</v>
      </c>
      <c r="C141" s="6"/>
      <c r="D141" s="7"/>
      <c r="E141" s="7"/>
      <c r="F141" s="7"/>
      <c r="G141" s="6"/>
    </row>
    <row r="142" spans="1:7" ht="13.5" thickBot="1">
      <c r="A142" s="5"/>
      <c r="B142" s="9"/>
      <c r="C142" s="6"/>
      <c r="D142" s="7"/>
      <c r="E142" s="7"/>
      <c r="F142" s="7"/>
      <c r="G142" s="6"/>
    </row>
    <row r="143" spans="1:7" ht="14.25" thickBot="1" thickTop="1">
      <c r="A143" s="2" t="s">
        <v>1056</v>
      </c>
      <c r="B143" s="3" t="s">
        <v>1057</v>
      </c>
      <c r="C143" s="3" t="s">
        <v>1058</v>
      </c>
      <c r="D143" s="3" t="s">
        <v>652</v>
      </c>
      <c r="E143" s="3" t="s">
        <v>1060</v>
      </c>
      <c r="F143" s="3" t="s">
        <v>1061</v>
      </c>
      <c r="G143" s="3" t="s">
        <v>1062</v>
      </c>
    </row>
    <row r="144" spans="1:7" ht="13.5" thickTop="1">
      <c r="A144" s="5" t="s">
        <v>356</v>
      </c>
      <c r="B144" s="6" t="s">
        <v>357</v>
      </c>
      <c r="C144" s="6" t="s">
        <v>1076</v>
      </c>
      <c r="D144" s="7">
        <v>6.24</v>
      </c>
      <c r="E144" s="7"/>
      <c r="F144" s="7">
        <f>D144*E144</f>
        <v>0</v>
      </c>
      <c r="G144" s="6">
        <v>21</v>
      </c>
    </row>
    <row r="145" spans="1:7" ht="12.75">
      <c r="A145" s="5"/>
      <c r="B145" s="9" t="s">
        <v>947</v>
      </c>
      <c r="C145" s="6"/>
      <c r="D145" s="7"/>
      <c r="E145" s="7"/>
      <c r="F145" s="7"/>
      <c r="G145" s="6"/>
    </row>
    <row r="146" spans="1:7" ht="12.75">
      <c r="A146" s="5" t="s">
        <v>374</v>
      </c>
      <c r="B146" s="6" t="s">
        <v>375</v>
      </c>
      <c r="C146" s="6" t="s">
        <v>376</v>
      </c>
      <c r="D146" s="7">
        <v>16.51</v>
      </c>
      <c r="E146" s="7"/>
      <c r="F146" s="7">
        <f>D146*E146</f>
        <v>0</v>
      </c>
      <c r="G146" s="6">
        <v>21</v>
      </c>
    </row>
    <row r="147" spans="1:7" ht="12.75">
      <c r="A147" s="5"/>
      <c r="B147" s="9" t="s">
        <v>948</v>
      </c>
      <c r="C147" s="6"/>
      <c r="D147" s="7"/>
      <c r="E147" s="7"/>
      <c r="F147" s="7"/>
      <c r="G147" s="6"/>
    </row>
    <row r="148" spans="1:7" ht="12.75">
      <c r="A148" s="5" t="s">
        <v>379</v>
      </c>
      <c r="B148" s="6" t="s">
        <v>380</v>
      </c>
      <c r="C148" s="6" t="s">
        <v>1066</v>
      </c>
      <c r="D148" s="7">
        <v>205</v>
      </c>
      <c r="E148" s="7"/>
      <c r="F148" s="7">
        <f>D148*E148</f>
        <v>0</v>
      </c>
      <c r="G148" s="6">
        <v>21</v>
      </c>
    </row>
    <row r="149" spans="1:7" ht="12.75">
      <c r="A149" s="5"/>
      <c r="B149" s="9" t="s">
        <v>949</v>
      </c>
      <c r="C149" s="6"/>
      <c r="D149" s="7"/>
      <c r="E149" s="7"/>
      <c r="F149" s="7"/>
      <c r="G149" s="6"/>
    </row>
    <row r="150" spans="1:7" ht="12.75">
      <c r="A150" s="5" t="s">
        <v>381</v>
      </c>
      <c r="B150" s="6" t="s">
        <v>382</v>
      </c>
      <c r="C150" s="6" t="s">
        <v>383</v>
      </c>
      <c r="D150" s="7">
        <v>7</v>
      </c>
      <c r="E150" s="7"/>
      <c r="F150" s="7">
        <f>D150*E150</f>
        <v>0</v>
      </c>
      <c r="G150" s="6">
        <v>21</v>
      </c>
    </row>
    <row r="151" spans="1:7" ht="12.75">
      <c r="A151" s="5"/>
      <c r="B151" s="9" t="s">
        <v>950</v>
      </c>
      <c r="C151" s="6"/>
      <c r="D151" s="7"/>
      <c r="E151" s="7"/>
      <c r="F151" s="7"/>
      <c r="G151" s="6"/>
    </row>
    <row r="152" spans="1:7" ht="12.75">
      <c r="A152" s="5" t="s">
        <v>384</v>
      </c>
      <c r="B152" s="6" t="s">
        <v>385</v>
      </c>
      <c r="C152" s="6" t="s">
        <v>34</v>
      </c>
      <c r="D152" s="7">
        <v>1.6</v>
      </c>
      <c r="E152" s="7">
        <f>SUM(F90:F151)/100</f>
        <v>0</v>
      </c>
      <c r="F152" s="7">
        <f>D152*E152</f>
        <v>0</v>
      </c>
      <c r="G152" s="6">
        <v>21</v>
      </c>
    </row>
    <row r="153" spans="1:7" ht="13.5" thickBot="1">
      <c r="A153" s="5" t="s">
        <v>32</v>
      </c>
      <c r="B153" s="6" t="s">
        <v>33</v>
      </c>
      <c r="C153" s="6" t="s">
        <v>34</v>
      </c>
      <c r="D153" s="7">
        <v>1</v>
      </c>
      <c r="E153" s="7">
        <f>SUM(F90:F151)/100</f>
        <v>0</v>
      </c>
      <c r="F153" s="7">
        <f>D153*E153</f>
        <v>0</v>
      </c>
      <c r="G153" s="6">
        <v>21</v>
      </c>
    </row>
    <row r="154" spans="1:7" ht="14.25" thickBot="1" thickTop="1">
      <c r="A154" s="2"/>
      <c r="B154" s="3" t="s">
        <v>386</v>
      </c>
      <c r="C154" s="3"/>
      <c r="D154" s="4"/>
      <c r="E154" s="4"/>
      <c r="F154" s="4">
        <f>SUM(F155:F156)</f>
        <v>0</v>
      </c>
      <c r="G154" s="3"/>
    </row>
    <row r="155" spans="1:7" ht="13.5" thickTop="1">
      <c r="A155" s="5">
        <v>107</v>
      </c>
      <c r="B155" s="6" t="s">
        <v>387</v>
      </c>
      <c r="C155" s="6" t="s">
        <v>34</v>
      </c>
      <c r="D155" s="7">
        <v>3.6</v>
      </c>
      <c r="E155" s="7">
        <f>(F3+F44+F84+F89)/100</f>
        <v>0</v>
      </c>
      <c r="F155" s="7">
        <f>D155*E155</f>
        <v>0</v>
      </c>
      <c r="G155" s="6">
        <v>21</v>
      </c>
    </row>
    <row r="156" spans="1:7" ht="12.75">
      <c r="A156" s="5">
        <v>217</v>
      </c>
      <c r="B156" s="6" t="s">
        <v>388</v>
      </c>
      <c r="C156" s="6" t="s">
        <v>34</v>
      </c>
      <c r="D156" s="7">
        <v>2.8</v>
      </c>
      <c r="E156" s="7">
        <f>(F3+F44+F84+F89)/100</f>
        <v>0</v>
      </c>
      <c r="F156" s="7">
        <f>D156*E156</f>
        <v>0</v>
      </c>
      <c r="G156" s="6">
        <v>21</v>
      </c>
    </row>
  </sheetData>
  <printOptions/>
  <pageMargins left="0.3937007874015748" right="0.3937007874015748" top="0.3937007874015748" bottom="0.35433070866141736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Valert</dc:creator>
  <cp:keywords/>
  <dc:description/>
  <cp:lastModifiedBy>Jiri Valert</cp:lastModifiedBy>
  <cp:lastPrinted>2023-03-08T11:18:11Z</cp:lastPrinted>
  <dcterms:created xsi:type="dcterms:W3CDTF">2023-02-08T09:42:12Z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