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9027800C-22E0-49FF-9957-5335DFD423E7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_FilterDatabase" localSheetId="1" hidden="1">'SO 001 - Příprava území ,...'!$C$123:$K$155</definedName>
    <definedName name="_xlnm._FilterDatabase" localSheetId="4" hidden="1">'SO 1000 - Ostatní  náklady'!$C$121:$K$133</definedName>
    <definedName name="_xlnm._FilterDatabase" localSheetId="2" hidden="1">'SO 101 - Chodník'!$C$125:$K$171</definedName>
    <definedName name="_xlnm._FilterDatabase" localSheetId="5" hidden="1">'SO 1020 - VRN'!$C$121:$K$126</definedName>
    <definedName name="_xlnm._FilterDatabase" localSheetId="3" hidden="1">'SO 192 - Dopravní  značen...'!$C$121:$K$140</definedName>
    <definedName name="_xlnm.Print_Titles" localSheetId="0">'Rekapitulace stavby'!$92:$92</definedName>
    <definedName name="_xlnm.Print_Titles" localSheetId="1">'SO 001 - Příprava území ,...'!$123:$123</definedName>
    <definedName name="_xlnm.Print_Titles" localSheetId="4">'SO 1000 - Ostatní  náklady'!$121:$121</definedName>
    <definedName name="_xlnm.Print_Titles" localSheetId="2">'SO 101 - Chodník'!$125:$125</definedName>
    <definedName name="_xlnm.Print_Titles" localSheetId="5">'SO 1020 - VRN'!$121:$121</definedName>
    <definedName name="_xlnm.Print_Titles" localSheetId="3">'SO 192 - Dopravní  značen...'!$121:$121</definedName>
    <definedName name="_xlnm.Print_Area" localSheetId="0">'Rekapitulace stavby'!$D$4:$AO$76,'Rekapitulace stavby'!$C$82:$AQ$101</definedName>
    <definedName name="_xlnm.Print_Area" localSheetId="1">'SO 001 - Příprava území ,...'!$C$4:$J$76,'SO 001 - Příprava území ,...'!$C$82:$J$103,'SO 001 - Příprava území ,...'!$C$109:$K$155</definedName>
    <definedName name="_xlnm.Print_Area" localSheetId="4">'SO 1000 - Ostatní  náklady'!$C$4:$J$76,'SO 1000 - Ostatní  náklady'!$C$82:$J$101,'SO 1000 - Ostatní  náklady'!$C$107:$K$133</definedName>
    <definedName name="_xlnm.Print_Area" localSheetId="2">'SO 101 - Chodník'!$C$4:$J$76,'SO 101 - Chodník'!$C$82:$J$105,'SO 101 - Chodník'!$C$111:$K$171</definedName>
    <definedName name="_xlnm.Print_Area" localSheetId="5">'SO 1020 - VRN'!$C$4:$J$76,'SO 1020 - VRN'!$C$82:$J$101,'SO 1020 - VRN'!$C$107:$K$126</definedName>
    <definedName name="_xlnm.Print_Area" localSheetId="3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100" i="1" s="1"/>
  <c r="J37" i="6"/>
  <c r="AX100" i="1" s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94" i="6" s="1"/>
  <c r="J19" i="6"/>
  <c r="J14" i="6"/>
  <c r="J91" i="6"/>
  <c r="E7" i="6"/>
  <c r="E110" i="6" s="1"/>
  <c r="J39" i="5"/>
  <c r="J38" i="5"/>
  <c r="AY99" i="1" s="1"/>
  <c r="J37" i="5"/>
  <c r="AX99" i="1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116" i="5"/>
  <c r="E7" i="5"/>
  <c r="E85" i="5"/>
  <c r="J39" i="4"/>
  <c r="J38" i="4"/>
  <c r="AY98" i="1" s="1"/>
  <c r="J37" i="4"/>
  <c r="AX98" i="1" s="1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94" i="4"/>
  <c r="J19" i="4"/>
  <c r="J14" i="4"/>
  <c r="J91" i="4" s="1"/>
  <c r="E7" i="4"/>
  <c r="E110" i="4" s="1"/>
  <c r="J39" i="3"/>
  <c r="J38" i="3"/>
  <c r="AY97" i="1"/>
  <c r="J37" i="3"/>
  <c r="AX97" i="1"/>
  <c r="BI171" i="3"/>
  <c r="BH171" i="3"/>
  <c r="BG171" i="3"/>
  <c r="BF171" i="3"/>
  <c r="T171" i="3"/>
  <c r="T170" i="3"/>
  <c r="R171" i="3"/>
  <c r="R170" i="3"/>
  <c r="P171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/>
  <c r="J19" i="3"/>
  <c r="J14" i="3"/>
  <c r="J120" i="3" s="1"/>
  <c r="E7" i="3"/>
  <c r="E114" i="3" s="1"/>
  <c r="J39" i="2"/>
  <c r="J38" i="2"/>
  <c r="AY96" i="1"/>
  <c r="J37" i="2"/>
  <c r="AX96" i="1" s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T137" i="2"/>
  <c r="R138" i="2"/>
  <c r="R137" i="2"/>
  <c r="P138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4" i="2"/>
  <c r="J93" i="2"/>
  <c r="F93" i="2"/>
  <c r="F91" i="2"/>
  <c r="E89" i="2"/>
  <c r="J20" i="2"/>
  <c r="E20" i="2"/>
  <c r="F121" i="2"/>
  <c r="J19" i="2"/>
  <c r="J14" i="2"/>
  <c r="J118" i="2" s="1"/>
  <c r="E7" i="2"/>
  <c r="E112" i="2" s="1"/>
  <c r="L90" i="1"/>
  <c r="AM90" i="1"/>
  <c r="AM89" i="1"/>
  <c r="L89" i="1"/>
  <c r="AM87" i="1"/>
  <c r="L87" i="1"/>
  <c r="L85" i="1"/>
  <c r="L84" i="1"/>
  <c r="BK155" i="2"/>
  <c r="J153" i="2"/>
  <c r="BK148" i="2"/>
  <c r="BK146" i="2"/>
  <c r="BK145" i="2"/>
  <c r="J136" i="2"/>
  <c r="J129" i="2"/>
  <c r="BK127" i="2"/>
  <c r="BK151" i="2"/>
  <c r="J149" i="2"/>
  <c r="J148" i="2"/>
  <c r="J146" i="2"/>
  <c r="J145" i="2"/>
  <c r="BK143" i="2"/>
  <c r="J135" i="2"/>
  <c r="J133" i="2"/>
  <c r="J131" i="2"/>
  <c r="BK129" i="2"/>
  <c r="J127" i="2"/>
  <c r="AS95" i="1"/>
  <c r="J155" i="2"/>
  <c r="BK153" i="2"/>
  <c r="BK149" i="2"/>
  <c r="BK136" i="2"/>
  <c r="BK133" i="2"/>
  <c r="J128" i="2"/>
  <c r="J143" i="2"/>
  <c r="BK128" i="2"/>
  <c r="BK167" i="3"/>
  <c r="BK165" i="3"/>
  <c r="J153" i="3"/>
  <c r="BK148" i="3"/>
  <c r="BK144" i="3"/>
  <c r="BK141" i="3"/>
  <c r="J134" i="3"/>
  <c r="J129" i="3"/>
  <c r="J169" i="3"/>
  <c r="BK166" i="3"/>
  <c r="BK163" i="3"/>
  <c r="J159" i="3"/>
  <c r="BK150" i="3"/>
  <c r="J144" i="3"/>
  <c r="J139" i="3"/>
  <c r="J135" i="3"/>
  <c r="J133" i="3"/>
  <c r="BK129" i="3"/>
  <c r="BK169" i="3"/>
  <c r="BK159" i="3"/>
  <c r="BK153" i="3"/>
  <c r="BK146" i="3"/>
  <c r="BK139" i="3"/>
  <c r="BK133" i="3"/>
  <c r="BK131" i="4"/>
  <c r="BK139" i="4"/>
  <c r="BK135" i="4"/>
  <c r="J131" i="4"/>
  <c r="J137" i="4"/>
  <c r="BK127" i="4"/>
  <c r="J139" i="4"/>
  <c r="J127" i="4"/>
  <c r="J128" i="5"/>
  <c r="BK128" i="5"/>
  <c r="J125" i="5"/>
  <c r="J125" i="6"/>
  <c r="BK138" i="2"/>
  <c r="BK135" i="2"/>
  <c r="BK131" i="2"/>
  <c r="J151" i="2"/>
  <c r="J138" i="2"/>
  <c r="J166" i="3"/>
  <c r="BK162" i="3"/>
  <c r="J157" i="3"/>
  <c r="J146" i="3"/>
  <c r="J142" i="3"/>
  <c r="J137" i="3"/>
  <c r="J131" i="3"/>
  <c r="BK171" i="3"/>
  <c r="J167" i="3"/>
  <c r="J165" i="3"/>
  <c r="J162" i="3"/>
  <c r="BK157" i="3"/>
  <c r="BK155" i="3"/>
  <c r="J148" i="3"/>
  <c r="BK142" i="3"/>
  <c r="BK137" i="3"/>
  <c r="BK134" i="3"/>
  <c r="BK131" i="3"/>
  <c r="J171" i="3"/>
  <c r="J163" i="3"/>
  <c r="J155" i="3"/>
  <c r="J150" i="3"/>
  <c r="J141" i="3"/>
  <c r="BK135" i="3"/>
  <c r="BK133" i="4"/>
  <c r="J129" i="4"/>
  <c r="BK137" i="4"/>
  <c r="J133" i="4"/>
  <c r="BK125" i="4"/>
  <c r="J135" i="4"/>
  <c r="J125" i="4"/>
  <c r="BK129" i="4"/>
  <c r="J133" i="5"/>
  <c r="BK133" i="5"/>
  <c r="BK125" i="5"/>
  <c r="J126" i="6"/>
  <c r="BK126" i="6"/>
  <c r="BK125" i="6"/>
  <c r="BK126" i="2" l="1"/>
  <c r="J126" i="2" s="1"/>
  <c r="J100" i="2" s="1"/>
  <c r="T126" i="2"/>
  <c r="P142" i="2"/>
  <c r="R142" i="2"/>
  <c r="P128" i="3"/>
  <c r="BK152" i="3"/>
  <c r="J152" i="3" s="1"/>
  <c r="J101" i="3" s="1"/>
  <c r="T152" i="3"/>
  <c r="BK164" i="3"/>
  <c r="J164" i="3" s="1"/>
  <c r="J103" i="3" s="1"/>
  <c r="T164" i="3"/>
  <c r="BK124" i="4"/>
  <c r="J124" i="4" s="1"/>
  <c r="J100" i="4" s="1"/>
  <c r="T124" i="4"/>
  <c r="T123" i="4" s="1"/>
  <c r="T122" i="4" s="1"/>
  <c r="R124" i="5"/>
  <c r="R123" i="5"/>
  <c r="R122" i="5"/>
  <c r="R128" i="3"/>
  <c r="P152" i="3"/>
  <c r="BK161" i="3"/>
  <c r="J161" i="3"/>
  <c r="J102" i="3" s="1"/>
  <c r="R161" i="3"/>
  <c r="R164" i="3"/>
  <c r="R124" i="4"/>
  <c r="R123" i="4" s="1"/>
  <c r="R122" i="4" s="1"/>
  <c r="T124" i="5"/>
  <c r="T123" i="5"/>
  <c r="T122" i="5" s="1"/>
  <c r="P126" i="2"/>
  <c r="P125" i="2"/>
  <c r="P124" i="2" s="1"/>
  <c r="AU96" i="1" s="1"/>
  <c r="R126" i="2"/>
  <c r="R125" i="2"/>
  <c r="R124" i="2"/>
  <c r="BK142" i="2"/>
  <c r="J142" i="2" s="1"/>
  <c r="J102" i="2" s="1"/>
  <c r="T142" i="2"/>
  <c r="BK128" i="3"/>
  <c r="J128" i="3" s="1"/>
  <c r="J100" i="3" s="1"/>
  <c r="T128" i="3"/>
  <c r="R152" i="3"/>
  <c r="P161" i="3"/>
  <c r="T161" i="3"/>
  <c r="P164" i="3"/>
  <c r="P124" i="4"/>
  <c r="P123" i="4" s="1"/>
  <c r="P122" i="4" s="1"/>
  <c r="AU98" i="1" s="1"/>
  <c r="BK124" i="5"/>
  <c r="J124" i="5" s="1"/>
  <c r="J100" i="5" s="1"/>
  <c r="P124" i="5"/>
  <c r="P123" i="5" s="1"/>
  <c r="P122" i="5" s="1"/>
  <c r="AU99" i="1" s="1"/>
  <c r="BK124" i="6"/>
  <c r="J124" i="6" s="1"/>
  <c r="J100" i="6" s="1"/>
  <c r="P124" i="6"/>
  <c r="P123" i="6"/>
  <c r="P122" i="6" s="1"/>
  <c r="AU100" i="1" s="1"/>
  <c r="R124" i="6"/>
  <c r="R123" i="6"/>
  <c r="R122" i="6" s="1"/>
  <c r="T124" i="6"/>
  <c r="T123" i="6"/>
  <c r="T122" i="6"/>
  <c r="BK137" i="2"/>
  <c r="J137" i="2" s="1"/>
  <c r="J101" i="2" s="1"/>
  <c r="BK170" i="3"/>
  <c r="J170" i="3" s="1"/>
  <c r="J104" i="3" s="1"/>
  <c r="E85" i="6"/>
  <c r="J116" i="6"/>
  <c r="F119" i="6"/>
  <c r="BE125" i="6"/>
  <c r="BE126" i="6"/>
  <c r="J91" i="5"/>
  <c r="F94" i="5"/>
  <c r="E110" i="5"/>
  <c r="BE125" i="5"/>
  <c r="BE128" i="5"/>
  <c r="BE133" i="5"/>
  <c r="BE133" i="4"/>
  <c r="BE137" i="4"/>
  <c r="BE139" i="4"/>
  <c r="F119" i="4"/>
  <c r="BE129" i="4"/>
  <c r="BE131" i="4"/>
  <c r="E85" i="4"/>
  <c r="J116" i="4"/>
  <c r="BE125" i="4"/>
  <c r="BE127" i="4"/>
  <c r="BE135" i="4"/>
  <c r="E85" i="3"/>
  <c r="BE131" i="3"/>
  <c r="BE137" i="3"/>
  <c r="BE142" i="3"/>
  <c r="BE148" i="3"/>
  <c r="BE157" i="3"/>
  <c r="BE163" i="3"/>
  <c r="BE166" i="3"/>
  <c r="BE167" i="3"/>
  <c r="BK125" i="2"/>
  <c r="J125" i="2"/>
  <c r="J99" i="2"/>
  <c r="J91" i="3"/>
  <c r="BE135" i="3"/>
  <c r="BE141" i="3"/>
  <c r="BE153" i="3"/>
  <c r="BE155" i="3"/>
  <c r="BE159" i="3"/>
  <c r="BE162" i="3"/>
  <c r="BE165" i="3"/>
  <c r="BE169" i="3"/>
  <c r="F94" i="3"/>
  <c r="BE129" i="3"/>
  <c r="BE133" i="3"/>
  <c r="BE134" i="3"/>
  <c r="BE139" i="3"/>
  <c r="BE144" i="3"/>
  <c r="BE146" i="3"/>
  <c r="BE150" i="3"/>
  <c r="BE171" i="3"/>
  <c r="BE129" i="2"/>
  <c r="BE131" i="2"/>
  <c r="BE135" i="2"/>
  <c r="BE143" i="2"/>
  <c r="BE145" i="2"/>
  <c r="BE149" i="2"/>
  <c r="BE151" i="2"/>
  <c r="E85" i="2"/>
  <c r="J91" i="2"/>
  <c r="F94" i="2"/>
  <c r="BE127" i="2"/>
  <c r="BE146" i="2"/>
  <c r="BE148" i="2"/>
  <c r="BE155" i="2"/>
  <c r="BE128" i="2"/>
  <c r="BE136" i="2"/>
  <c r="BE153" i="2"/>
  <c r="BE133" i="2"/>
  <c r="BE138" i="2"/>
  <c r="J36" i="2"/>
  <c r="AW96" i="1"/>
  <c r="F36" i="2"/>
  <c r="BA96" i="1" s="1"/>
  <c r="AS94" i="1"/>
  <c r="F36" i="3"/>
  <c r="BA97" i="1"/>
  <c r="F39" i="3"/>
  <c r="BD97" i="1" s="1"/>
  <c r="F39" i="5"/>
  <c r="BD99" i="1"/>
  <c r="F36" i="6"/>
  <c r="BA100" i="1" s="1"/>
  <c r="F39" i="6"/>
  <c r="BD100" i="1"/>
  <c r="F38" i="2"/>
  <c r="BC96" i="1" s="1"/>
  <c r="F37" i="2"/>
  <c r="BB96" i="1"/>
  <c r="F39" i="2"/>
  <c r="BD96" i="1" s="1"/>
  <c r="F37" i="3"/>
  <c r="BB97" i="1"/>
  <c r="J36" i="4"/>
  <c r="AW98" i="1" s="1"/>
  <c r="F36" i="4"/>
  <c r="BA98" i="1" s="1"/>
  <c r="J36" i="5"/>
  <c r="AW99" i="1" s="1"/>
  <c r="F37" i="6"/>
  <c r="BB100" i="1"/>
  <c r="J36" i="3"/>
  <c r="AW97" i="1" s="1"/>
  <c r="F38" i="4"/>
  <c r="BC98" i="1" s="1"/>
  <c r="F37" i="4"/>
  <c r="BB98" i="1" s="1"/>
  <c r="F37" i="5"/>
  <c r="BB99" i="1" s="1"/>
  <c r="J36" i="6"/>
  <c r="AW100" i="1" s="1"/>
  <c r="F38" i="3"/>
  <c r="BC97" i="1" s="1"/>
  <c r="F39" i="4"/>
  <c r="BD98" i="1" s="1"/>
  <c r="F36" i="5"/>
  <c r="BA99" i="1" s="1"/>
  <c r="F38" i="5"/>
  <c r="BC99" i="1" s="1"/>
  <c r="F38" i="6"/>
  <c r="BC100" i="1" s="1"/>
  <c r="T127" i="3" l="1"/>
  <c r="T126" i="3" s="1"/>
  <c r="R127" i="3"/>
  <c r="R126" i="3"/>
  <c r="T125" i="2"/>
  <c r="T124" i="2" s="1"/>
  <c r="P127" i="3"/>
  <c r="P126" i="3"/>
  <c r="AU97" i="1" s="1"/>
  <c r="AU95" i="1" s="1"/>
  <c r="AU94" i="1" s="1"/>
  <c r="BK127" i="3"/>
  <c r="J127" i="3"/>
  <c r="J99" i="3"/>
  <c r="BK123" i="5"/>
  <c r="J123" i="5" s="1"/>
  <c r="J99" i="5" s="1"/>
  <c r="BK123" i="6"/>
  <c r="J123" i="6" s="1"/>
  <c r="J99" i="6" s="1"/>
  <c r="BK123" i="4"/>
  <c r="J123" i="4"/>
  <c r="J99" i="4" s="1"/>
  <c r="BK124" i="2"/>
  <c r="J124" i="2"/>
  <c r="F35" i="2"/>
  <c r="AZ96" i="1"/>
  <c r="J32" i="2"/>
  <c r="AG96" i="1" s="1"/>
  <c r="J35" i="4"/>
  <c r="AV98" i="1"/>
  <c r="AT98" i="1"/>
  <c r="F35" i="6"/>
  <c r="AZ100" i="1" s="1"/>
  <c r="BC95" i="1"/>
  <c r="AY95" i="1"/>
  <c r="BD95" i="1"/>
  <c r="BD94" i="1" s="1"/>
  <c r="W33" i="1" s="1"/>
  <c r="J35" i="3"/>
  <c r="AV97" i="1" s="1"/>
  <c r="AT97" i="1" s="1"/>
  <c r="F35" i="5"/>
  <c r="AZ99" i="1"/>
  <c r="BB95" i="1"/>
  <c r="BB94" i="1"/>
  <c r="W31" i="1"/>
  <c r="J35" i="6"/>
  <c r="AV100" i="1" s="1"/>
  <c r="AT100" i="1" s="1"/>
  <c r="J35" i="2"/>
  <c r="AV96" i="1"/>
  <c r="AT96" i="1" s="1"/>
  <c r="F35" i="3"/>
  <c r="AZ97" i="1"/>
  <c r="F35" i="4"/>
  <c r="AZ98" i="1" s="1"/>
  <c r="J35" i="5"/>
  <c r="AV99" i="1"/>
  <c r="AT99" i="1"/>
  <c r="BA95" i="1"/>
  <c r="AW95" i="1"/>
  <c r="BK126" i="3" l="1"/>
  <c r="J126" i="3"/>
  <c r="J98" i="3"/>
  <c r="BK122" i="5"/>
  <c r="J122" i="5" s="1"/>
  <c r="J98" i="5" s="1"/>
  <c r="BK122" i="4"/>
  <c r="J122" i="4"/>
  <c r="J98" i="4" s="1"/>
  <c r="BK122" i="6"/>
  <c r="J122" i="6"/>
  <c r="J98" i="6"/>
  <c r="AN96" i="1"/>
  <c r="J98" i="2"/>
  <c r="J41" i="2"/>
  <c r="AX94" i="1"/>
  <c r="BC94" i="1"/>
  <c r="AY94" i="1" s="1"/>
  <c r="AX95" i="1"/>
  <c r="BA94" i="1"/>
  <c r="AW94" i="1" s="1"/>
  <c r="AK30" i="1" s="1"/>
  <c r="AZ95" i="1"/>
  <c r="AZ94" i="1"/>
  <c r="W29" i="1" s="1"/>
  <c r="J32" i="6" l="1"/>
  <c r="AG100" i="1"/>
  <c r="J32" i="5"/>
  <c r="AG99" i="1"/>
  <c r="J32" i="3"/>
  <c r="AG97" i="1"/>
  <c r="J32" i="4"/>
  <c r="AG98" i="1"/>
  <c r="W32" i="1"/>
  <c r="W30" i="1"/>
  <c r="AV94" i="1"/>
  <c r="AK29" i="1"/>
  <c r="AV95" i="1"/>
  <c r="AT95" i="1"/>
  <c r="J41" i="3" l="1"/>
  <c r="J41" i="6"/>
  <c r="J41" i="5"/>
  <c r="J41" i="4"/>
  <c r="AN98" i="1"/>
  <c r="AN97" i="1"/>
  <c r="AN100" i="1"/>
  <c r="AN99" i="1"/>
  <c r="AG95" i="1"/>
  <c r="AG94" i="1"/>
  <c r="AK26" i="1"/>
  <c r="AT94" i="1"/>
  <c r="AN94" i="1" l="1"/>
  <c r="AK35" i="1"/>
  <c r="AN95" i="1"/>
</calcChain>
</file>

<file path=xl/sharedStrings.xml><?xml version="1.0" encoding="utf-8"?>
<sst xmlns="http://schemas.openxmlformats.org/spreadsheetml/2006/main" count="2025" uniqueCount="383">
  <si>
    <t>Export Komplet</t>
  </si>
  <si>
    <t/>
  </si>
  <si>
    <t>2.0</t>
  </si>
  <si>
    <t>ZAMOK</t>
  </si>
  <si>
    <t>False</t>
  </si>
  <si>
    <t>{dfeda5ac-ae7d-483f-9230-ef1d913487ff}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</si>
  <si>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</si>
  <si>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</si>
  <si>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</si>
  <si>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</si>
  <si>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</si>
  <si>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</si>
  <si>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</si>
  <si>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</si>
  <si>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ChodnikCSA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</si>
  <si>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</si>
  <si>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</si>
  <si>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 Čsl.armády,před panelovými domy ,Šumperk</t>
  </si>
  <si>
    <t>KSO:</t>
  </si>
  <si>
    <t>CC-CZ:</t>
  </si>
  <si>
    <t>Místo:</t>
  </si>
  <si>
    <t>Šumperk</t>
  </si>
  <si>
    <t>Datum:</t>
  </si>
  <si>
    <t>11. 4. 2023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</si>
  <si>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</si>
  <si>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</si>
  <si>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</si>
  <si>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</si>
  <si>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</si>
  <si>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</si>
  <si>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</si>
  <si>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</si>
  <si>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</si>
  <si>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</si>
  <si>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</si>
  <si>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</si>
  <si>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</si>
  <si>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</si>
  <si>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</si>
  <si>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</si>
  <si>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</si>
  <si>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</si>
  <si>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</si>
  <si>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</si>
  <si>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</si>
  <si>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</si>
  <si>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</si>
  <si>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</si>
  <si>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</si>
  <si>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</si>
  <si>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</si>
  <si>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</si>
  <si>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</si>
  <si>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</si>
  <si>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</si>
  <si>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</si>
  <si>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</si>
  <si>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</si>
  <si>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</si>
  <si>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</si>
  <si>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</si>
  <si>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</si>
  <si>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</si>
  <si>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</si>
  <si>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</si>
  <si>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</si>
  <si>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</si>
  <si>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</si>
  <si>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</si>
  <si>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</si>
  <si>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</si>
  <si>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</si>
  <si>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</si>
  <si>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</si>
  <si>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</si>
  <si>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</si>
  <si>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</si>
  <si>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</si>
  <si>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</si>
  <si>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</si>
  <si>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</si>
  <si>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</si>
  <si>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</si>
  <si>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</si>
  <si>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{a5f2d256-1765-40ff-b2c6-22311cd623c7}</t>
  </si>
  <si>
    <t>2</t>
  </si>
  <si>
    <t>/</t>
  </si>
  <si>
    <t>SO 001</t>
  </si>
  <si>
    <t>Příprava území , demolice stávajících zpevněných  ploch chodníku</t>
  </si>
  <si>
    <t>Soupis</t>
  </si>
  <si>
    <t>{f340674d-de3b-4bfc-8312-b6624bb94adb}</t>
  </si>
  <si>
    <t>SO 101</t>
  </si>
  <si>
    <t>Chodník</t>
  </si>
  <si>
    <t>{c9fe8161-9820-43dc-8832-f4ef1181c767}</t>
  </si>
  <si>
    <t>SO 192</t>
  </si>
  <si>
    <t>Dopravní  značení dočasné - DIO</t>
  </si>
  <si>
    <t>{3ac4978f-8346-4355-8d0d-8cb08c4db8a9}</t>
  </si>
  <si>
    <t>SO 1000</t>
  </si>
  <si>
    <t>Ostatní  náklady</t>
  </si>
  <si>
    <t>{536c4e5e-91ea-4c6b-9b49-06d0a754b13f}</t>
  </si>
  <si>
    <t>SO 1020</t>
  </si>
  <si>
    <t>VRN</t>
  </si>
  <si>
    <t>{ed0f975c-2e13-4e7e-adf6-ffa3a3b70fcf}</t>
  </si>
  <si>
    <t>KRYCÍ LIST SOUPISU PRACÍ</t>
  </si>
  <si>
    <t>Objekt:</t>
  </si>
  <si>
    <t>SO 01 - Oprava  chodníku</t>
  </si>
  <si>
    <t>Soupis:</t>
  </si>
  <si>
    <t>SO 001 - Příprava území , demolice stávajících zpevněných  ploch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</si>
  <si>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</si>
  <si>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</si>
  <si>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</si>
  <si>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</si>
  <si>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</si>
  <si>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</si>
  <si>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</si>
  <si>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</si>
  <si>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</si>
  <si>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</si>
  <si>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</si>
  <si>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</si>
  <si>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</si>
  <si>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</si>
  <si>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</si>
  <si>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</si>
  <si>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</si>
  <si>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</si>
  <si>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</si>
  <si>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</si>
  <si>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</si>
  <si>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</si>
  <si>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</si>
  <si>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</si>
  <si>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</si>
  <si>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</si>
  <si>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</si>
  <si>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</si>
  <si>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</si>
  <si>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</si>
  <si>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</si>
  <si>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</si>
  <si>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589654022</t>
  </si>
  <si>
    <t>113106123</t>
  </si>
  <si>
    <t>Rozebrání dlažeb ze zámkových dlaždic komunikací pro pěší ručně</t>
  </si>
  <si>
    <t>-197695175</t>
  </si>
  <si>
    <t>3</t>
  </si>
  <si>
    <t>113106192</t>
  </si>
  <si>
    <t>Rozebrání vozovek ze silničních dílců se spárami zalitými cementovou maltou strojně pl do 50 m2</t>
  </si>
  <si>
    <t>2144894759</t>
  </si>
  <si>
    <t>VV</t>
  </si>
  <si>
    <t>1*2*10</t>
  </si>
  <si>
    <t>113107322</t>
  </si>
  <si>
    <t>Odstranění podkladu z kameniva drceného tl přes 100 do 200 mm strojně pl do 50 m2</t>
  </si>
  <si>
    <t>-787164293</t>
  </si>
  <si>
    <t>10*2*1</t>
  </si>
  <si>
    <t>5</t>
  </si>
  <si>
    <t>113107323</t>
  </si>
  <si>
    <t>Odstranění podkladu z kameniva drceného tl přes 200 do 300 mm strojně pl do 50 m2</t>
  </si>
  <si>
    <t>1680333961</t>
  </si>
  <si>
    <t>345+80</t>
  </si>
  <si>
    <t>6</t>
  </si>
  <si>
    <t>113107341</t>
  </si>
  <si>
    <t>Odstranění podkladu živičného tl 50 mm strojně pl do 50 m2</t>
  </si>
  <si>
    <t>-144967765</t>
  </si>
  <si>
    <t>7</t>
  </si>
  <si>
    <t>113202111</t>
  </si>
  <si>
    <t>Vytrhání obrub krajníků obrubníků stojatých</t>
  </si>
  <si>
    <t>m</t>
  </si>
  <si>
    <t>-1178351583</t>
  </si>
  <si>
    <t>9</t>
  </si>
  <si>
    <t>Ostatní konstrukce a práce, bourání</t>
  </si>
  <si>
    <t>8</t>
  </si>
  <si>
    <t>962052210</t>
  </si>
  <si>
    <t>Bourání zdiva nadzákladového ze ŽB do 1 m3</t>
  </si>
  <si>
    <t>m3</t>
  </si>
  <si>
    <t>1893285015</t>
  </si>
  <si>
    <t>6*0,2*0,8</t>
  </si>
  <si>
    <t>7*0,1*0,6</t>
  </si>
  <si>
    <t>Součet</t>
  </si>
  <si>
    <t>997</t>
  </si>
  <si>
    <t>Přesun sutě</t>
  </si>
  <si>
    <t>997221151</t>
  </si>
  <si>
    <t>Vodorovná doprava suti z kusových materiálů stavebním kolečkem do 50 m</t>
  </si>
  <si>
    <t>t</t>
  </si>
  <si>
    <t>1384697884</t>
  </si>
  <si>
    <t>2*0,06*2,2*2</t>
  </si>
  <si>
    <t>10</t>
  </si>
  <si>
    <t>997221551</t>
  </si>
  <si>
    <t>Vodorovná doprava suti ze sypkých materiálů do 1 km</t>
  </si>
  <si>
    <t>-1572957403</t>
  </si>
  <si>
    <t>11</t>
  </si>
  <si>
    <t>997221559</t>
  </si>
  <si>
    <t>Příplatek ZKD 1 km u vodorovné dopravy suti ze sypkých materiálů</t>
  </si>
  <si>
    <t>241725608</t>
  </si>
  <si>
    <t>287,822*3 'Přepočtené koeficientem množství</t>
  </si>
  <si>
    <t>12</t>
  </si>
  <si>
    <t>997221611</t>
  </si>
  <si>
    <t>Nakládání suti na dopravní prostředky pro vodorovnou dopravu</t>
  </si>
  <si>
    <t>1219316692</t>
  </si>
  <si>
    <t>13</t>
  </si>
  <si>
    <t>997221861</t>
  </si>
  <si>
    <t>Poplatek za uložení stavebního odpadu na recyklační skládce (skládkovné) z prostého betonu pod kódem 17 01 01</t>
  </si>
  <si>
    <t>-1959469559</t>
  </si>
  <si>
    <t>20,4+12</t>
  </si>
  <si>
    <t>14</t>
  </si>
  <si>
    <t>997221862</t>
  </si>
  <si>
    <t>Poplatek za uložení stavebního odpadu na recyklační skládce (skládkovné) z armovaného betonu pod kódem 17 01 01</t>
  </si>
  <si>
    <t>-1375803191</t>
  </si>
  <si>
    <t>3,312+8,5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</si>
  <si>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</si>
  <si>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</si>
  <si>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</si>
  <si>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5,8+204</t>
  </si>
  <si>
    <t>16</t>
  </si>
  <si>
    <t>997221875</t>
  </si>
  <si>
    <t>Poplatek za uložení stavebního odpadu na recyklační skládce (skládkovné) asfaltového bez obsahu dehtu zatříděného do Katalogu odpadů pod kódem 17 03 02</t>
  </si>
  <si>
    <t>1362565611</t>
  </si>
  <si>
    <t>SO 101 - Chodník</t>
  </si>
  <si>
    <t xml:space="preserve">    5 - Komunikace pozemní</t>
  </si>
  <si>
    <t xml:space="preserve">    8 - Trubní vedení</t>
  </si>
  <si>
    <t xml:space="preserve">    998 - Přesun hmot</t>
  </si>
  <si>
    <t>122251102</t>
  </si>
  <si>
    <t>Odkopávky a prokopávky nezapažené v hornině třídy těžitelnosti I skupiny 3 objem do 50 m3 strojně</t>
  </si>
  <si>
    <t>1249466316</t>
  </si>
  <si>
    <t>90*0,4</t>
  </si>
  <si>
    <t>162251102</t>
  </si>
  <si>
    <t>Vodorovné přemístění přes 20 do 50 m výkopku/sypaniny z horniny třídy těžitelnosti I skupiny 1 až 3</t>
  </si>
  <si>
    <t>1891102471</t>
  </si>
  <si>
    <t>162651111</t>
  </si>
  <si>
    <t>Vodorovné přemístění přes 3 000 do 4000 m výkopku/sypaniny z horniny třídy těžitelnosti I skupiny 1 až 3</t>
  </si>
  <si>
    <t>-2037655467</t>
  </si>
  <si>
    <t>167151101</t>
  </si>
  <si>
    <t>Nakládání výkopku z hornin třídy těžitelnosti I skupiny 1 až 3 do 100 m3</t>
  </si>
  <si>
    <t>-889592727</t>
  </si>
  <si>
    <t>171151112</t>
  </si>
  <si>
    <t>Uložení sypaniny z hornin nesoudržných kamenitých do násypů zhutněných strojně</t>
  </si>
  <si>
    <t>-1256960345</t>
  </si>
  <si>
    <t>M</t>
  </si>
  <si>
    <t>58344197</t>
  </si>
  <si>
    <t>štěrkodrť frakce 0/63</t>
  </si>
  <si>
    <t>244879380</t>
  </si>
  <si>
    <t>36*2 'Přepočtené koeficientem množství</t>
  </si>
  <si>
    <t>171201231</t>
  </si>
  <si>
    <t>Poplatek za uložení zeminy a kamení na recyklační skládce (skládkovné) kód odpadu 17 05 04</t>
  </si>
  <si>
    <t>815797190</t>
  </si>
  <si>
    <t>36*1,9 'Přepočtené koeficientem množství</t>
  </si>
  <si>
    <t>171251201</t>
  </si>
  <si>
    <t>Uložení sypaniny na skládky nebo meziskládky</t>
  </si>
  <si>
    <t>-479135481</t>
  </si>
  <si>
    <t>181311103</t>
  </si>
  <si>
    <t>Rozprostření ornice tl vrstvy do 200 mm v rovině nebo ve svahu do 1:5 ručně</t>
  </si>
  <si>
    <t>-1425150588</t>
  </si>
  <si>
    <t>252*0,25</t>
  </si>
  <si>
    <t>10364101</t>
  </si>
  <si>
    <t>zemina pro terénní úpravy - ornice</t>
  </si>
  <si>
    <t>858438668</t>
  </si>
  <si>
    <t>252*0,25*0,15*1,6</t>
  </si>
  <si>
    <t>181411131</t>
  </si>
  <si>
    <t>Založení parkového trávníku výsevem pl do 1000 m2 v rovině a ve svahu do 1:5</t>
  </si>
  <si>
    <t>-1246099773</t>
  </si>
  <si>
    <t>00572420</t>
  </si>
  <si>
    <t>osivo směs travní parková okrasná</t>
  </si>
  <si>
    <t>kg</t>
  </si>
  <si>
    <t>1698085438</t>
  </si>
  <si>
    <t>63*0,02 'Přepočtené koeficientem množství</t>
  </si>
  <si>
    <t>181912112</t>
  </si>
  <si>
    <t>Úprava pláně v hornině třídy těžitelnosti I skupiny 3 se zhutněním ručně</t>
  </si>
  <si>
    <t>-851363156</t>
  </si>
  <si>
    <t>393+42+2+90</t>
  </si>
  <si>
    <t>Komunikace pozemní</t>
  </si>
  <si>
    <t>564861111</t>
  </si>
  <si>
    <t>Podklad ze štěrkodrtě ŠD plochy přes 100 m2 tl 200 mm</t>
  </si>
  <si>
    <t>-295785671</t>
  </si>
  <si>
    <t>393+42</t>
  </si>
  <si>
    <t>596211112</t>
  </si>
  <si>
    <t>Kladení zámkové dlažby komunikací pro pěší ručně tl 60 mm skupiny A pl přes 100 do 300 m2</t>
  </si>
  <si>
    <t>-2133186747</t>
  </si>
  <si>
    <t>393+42+2</t>
  </si>
  <si>
    <t>59245018</t>
  </si>
  <si>
    <t>dlažba tvar obdélník betonová 200x100x60mm přírodní</t>
  </si>
  <si>
    <t>2088741192</t>
  </si>
  <si>
    <t>393*1,02</t>
  </si>
  <si>
    <t>17</t>
  </si>
  <si>
    <t>59245006</t>
  </si>
  <si>
    <t>dlažba tvar obdélník betonová pro nevidomé 200x100x60mm barevná</t>
  </si>
  <si>
    <t>-6709943</t>
  </si>
  <si>
    <t>42*1,02</t>
  </si>
  <si>
    <t>Trubní vedení</t>
  </si>
  <si>
    <t>18</t>
  </si>
  <si>
    <t>899331111</t>
  </si>
  <si>
    <t>Výšková úprava uličního vstupu nebo vpusti do 200 mm zvýšením poklopu</t>
  </si>
  <si>
    <t>kus</t>
  </si>
  <si>
    <t>-1974238709</t>
  </si>
  <si>
    <t>19</t>
  </si>
  <si>
    <t>899431111</t>
  </si>
  <si>
    <t>Výšková úprava uličního vstupu nebo vpusti do 200 mm zvýšením krycího hrnce, šoupěte nebo hydrantu</t>
  </si>
  <si>
    <t>-584874577</t>
  </si>
  <si>
    <t>20</t>
  </si>
  <si>
    <t>916231213</t>
  </si>
  <si>
    <t>Osazení chodníkového obrubníku betonového stojatého s boční opěrou do lože z betonu prostého</t>
  </si>
  <si>
    <t>-788424400</t>
  </si>
  <si>
    <t>59217017</t>
  </si>
  <si>
    <t>obrubník betonový chodníkový 1000x100x250mm</t>
  </si>
  <si>
    <t>1966045532</t>
  </si>
  <si>
    <t>22</t>
  </si>
  <si>
    <t>916991121</t>
  </si>
  <si>
    <t>Lože pod obrubníky, krajníky nebo obruby z dlažebních kostek z betonu prostého</t>
  </si>
  <si>
    <t>1020285283</t>
  </si>
  <si>
    <t>252*0,3*0,2</t>
  </si>
  <si>
    <t>23</t>
  </si>
  <si>
    <t>979054451</t>
  </si>
  <si>
    <t>Očištění vybouraných zámkových dlaždic s původním spárováním z kameniva těženého</t>
  </si>
  <si>
    <t>-1741424981</t>
  </si>
  <si>
    <t>998</t>
  </si>
  <si>
    <t>Přesun hmot</t>
  </si>
  <si>
    <t>24</t>
  </si>
  <si>
    <t>998223011</t>
  </si>
  <si>
    <t>Přesun hmot pro pozemní komunikace s krytem dlážděným</t>
  </si>
  <si>
    <t>1143583729</t>
  </si>
  <si>
    <t>SO 192 - Dopravní  značení dočasné - DIO</t>
  </si>
  <si>
    <t>913111111</t>
  </si>
  <si>
    <t>Montáž a demontáž plastového podstavce dočasné dopravní značky</t>
  </si>
  <si>
    <t>2027072802</t>
  </si>
  <si>
    <t>"Z4a"  6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</si>
  <si>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</si>
  <si>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</si>
  <si>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</si>
  <si>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</si>
  <si>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</si>
  <si>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</si>
  <si>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</si>
  <si>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 6*4*7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</si>
  <si>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</si>
  <si>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</si>
  <si>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</si>
  <si>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</si>
  <si>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</si>
  <si>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</si>
  <si>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</si>
  <si>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>"B20a"  2</t>
  </si>
  <si>
    <t>913121211</t>
  </si>
  <si>
    <t>Příplatek k dočasné dopravní značce kompletní základní za první a ZKD den použití</t>
  </si>
  <si>
    <t>1955072749</t>
  </si>
  <si>
    <t>"B20a"  2*4*7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</si>
  <si>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</si>
  <si>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</si>
  <si>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</si>
  <si>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</si>
  <si>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</si>
  <si>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</si>
  <si>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</si>
  <si>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</si>
  <si>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</si>
  <si>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</si>
  <si>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</si>
  <si>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</si>
  <si>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</si>
  <si>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</si>
  <si>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</si>
  <si>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</si>
  <si>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</si>
  <si>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</si>
  <si>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</si>
  <si>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</si>
  <si>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</si>
  <si>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</si>
  <si>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</si>
  <si>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</si>
  <si>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</si>
  <si>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</si>
  <si>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</si>
  <si>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</si>
  <si>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</si>
  <si>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</si>
  <si>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</si>
  <si>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</si>
  <si>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</si>
  <si>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</si>
  <si>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CS ÚRS 2022 01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</si>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</sst>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16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ChodnikCSA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chodníku na ul. Čsl.armády,před panelovými domy ,Šumperk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11. 4. 2023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0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0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ROUND(SUM(AG96:AG100),2)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,...'!P124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Chodník'!J32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Chodník'!P126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192 - Dopravní  značen...'!J32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192 - Dopravní  značen...'!P122</f>
        <v>0</v>
      </c>
      <c r="AV98" s="85">
        <f>'SO 192 - Dopravní  značen...'!J35</f>
        <v>0</v>
      </c>
      <c r="AW98" s="85">
        <f>'SO 192 - Dopravní  značen...'!J36</f>
        <v>0</v>
      </c>
      <c r="AX98" s="85">
        <f>'SO 192 - Dopravní  značen...'!J37</f>
        <v>0</v>
      </c>
      <c r="AY98" s="85">
        <f>'SO 192 - Dopravní  značen...'!J38</f>
        <v>0</v>
      </c>
      <c r="AZ98" s="85">
        <f>'SO 192 - Dopravní  značen...'!F35</f>
        <v>0</v>
      </c>
      <c r="BA98" s="85">
        <f>'SO 192 - Dopravní  značen...'!F36</f>
        <v>0</v>
      </c>
      <c r="BB98" s="85">
        <f>'SO 192 - Dopravní  značen...'!F37</f>
        <v>0</v>
      </c>
      <c r="BC98" s="85">
        <f>'SO 192 - Dopravní  značen...'!F38</f>
        <v>0</v>
      </c>
      <c r="BD98" s="87">
        <f>'SO 192 - Dopravní  značen...'!F39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23.2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1000 - Ostatní  náklady'!J32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1000 - Ostatní  náklady'!P122</f>
        <v>0</v>
      </c>
      <c r="AV99" s="85">
        <f>'SO 1000 - Ostatní  náklady'!J35</f>
        <v>0</v>
      </c>
      <c r="AW99" s="85">
        <f>'SO 1000 - Ostatní  náklady'!J36</f>
        <v>0</v>
      </c>
      <c r="AX99" s="85">
        <f>'SO 1000 - Ostatní  náklady'!J37</f>
        <v>0</v>
      </c>
      <c r="AY99" s="85">
        <f>'SO 1000 - Ostatní  náklady'!J38</f>
        <v>0</v>
      </c>
      <c r="AZ99" s="85">
        <f>'SO 1000 - Ostatní  náklady'!F35</f>
        <v>0</v>
      </c>
      <c r="BA99" s="85">
        <f>'SO 1000 - Ostatní  náklady'!F36</f>
        <v>0</v>
      </c>
      <c r="BB99" s="85">
        <f>'SO 1000 - Ostatní  náklady'!F37</f>
        <v>0</v>
      </c>
      <c r="BC99" s="85">
        <f>'SO 1000 - Ostatní  náklady'!F38</f>
        <v>0</v>
      </c>
      <c r="BD99" s="87">
        <f>'SO 1000 - Ostatní  náklady'!F39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1020 - VRN'!J32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8">
        <v>0</v>
      </c>
      <c r="AT100" s="89">
        <f t="shared" si="1"/>
        <v>0</v>
      </c>
      <c r="AU100" s="90">
        <f>'SO 1020 - VRN'!P122</f>
        <v>0</v>
      </c>
      <c r="AV100" s="89">
        <f>'SO 1020 - VRN'!J35</f>
        <v>0</v>
      </c>
      <c r="AW100" s="89">
        <f>'SO 1020 - VRN'!J36</f>
        <v>0</v>
      </c>
      <c r="AX100" s="89">
        <f>'SO 1020 - VRN'!J37</f>
        <v>0</v>
      </c>
      <c r="AY100" s="89">
        <f>'SO 1020 - VRN'!J38</f>
        <v>0</v>
      </c>
      <c r="AZ100" s="89">
        <f>'SO 1020 - VRN'!F35</f>
        <v>0</v>
      </c>
      <c r="BA100" s="89">
        <f>'SO 1020 - VRN'!F36</f>
        <v>0</v>
      </c>
      <c r="BB100" s="89">
        <f>'SO 1020 - VRN'!F37</f>
        <v>0</v>
      </c>
      <c r="BC100" s="89">
        <f>'SO 1020 - VRN'!F38</f>
        <v>0</v>
      </c>
      <c r="BD100" s="91">
        <f>'SO 1020 - VRN'!F39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1" customFormat="1" ht="30" customHeight="1">
      <c r="B101" s="31"/>
      <c r="AR101" s="31"/>
    </row>
    <row r="102" spans="1:90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AP2jttzfCisUM3BiVWyttcEr7bU1XPmJiPsoJwv0enHkJz4zLvQb+e0HctwaBMqPy7tWjr+mjyStUCMLjgO8JQ==" saltValue="W6UEipk6Jcqv+irIjiBNLjhVIps2zx7DOOXuDIL5NJOB/nibswTENh3aEKAKbAgjGy93uf46n8H6Ty3kaAIUWA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2 - Dopravní  značen...'!C2" display="/" xr:uid="{00000000-0004-0000-0000-000002000000}"/>
    <hyperlink ref="A99" location="'SO 1000 - Ostatní  náklady'!C2" display="/" xr:uid="{00000000-0004-0000-0000-000003000000}"/>
    <hyperlink ref="A100" location="'SO 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6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 Čsl.armády,před panelovými domy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30" customHeight="1">
      <c r="B11" s="31"/>
      <c r="E11" s="187" t="s">
        <v>107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ROUND((SUM(BE124:BE155)),  2)</f>
        <v>0</v>
      </c>
      <c r="I35" s="95">
        <v>0.21</v>
      </c>
      <c r="J35" s="85">
        <f>ROUND(((SUM(BE124:BE155))*I35),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ROUND((SUM(BF124:BF155)),  2)</f>
        <v>0</v>
      </c>
      <c r="I36" s="95">
        <v>0.15</v>
      </c>
      <c r="J36" s="85">
        <f>ROUND(((SUM(BF124:BF155))*I36),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ROUND((SUM(BG124:BG155)),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ROUND((SUM(BH124:BH155)),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ROUND((SUM(BI124:BI155)),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 Čsl.armády,před panelovými domy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30" customHeight="1">
      <c r="B89" s="31"/>
      <c r="E89" s="187" t="str">
        <f>E11</f>
        <v>SO 001 - Příprava území , demolice stávajících zpevněných  ploch chodníku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11. 4. 2023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J124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J126</f>
        <v>0</v>
      </c>
      <c r="L100" s="111"/>
    </row>
    <row r="101" spans="2:47" s="9" customFormat="1" ht="19.899999999999999" customHeight="1">
      <c r="B101" s="111"/>
      <c r="D101" s="112" t="s">
        <v>115</v>
      </c>
      <c r="E101" s="113"/>
      <c r="F101" s="113"/>
      <c r="G101" s="113"/>
      <c r="H101" s="113"/>
      <c r="I101" s="113"/>
      <c r="J101" s="114">
        <f>J137</f>
        <v>0</v>
      </c>
      <c r="L101" s="111"/>
    </row>
    <row r="102" spans="2:47" s="9" customFormat="1" ht="19.899999999999999" customHeight="1">
      <c r="B102" s="111"/>
      <c r="D102" s="112" t="s">
        <v>116</v>
      </c>
      <c r="E102" s="113"/>
      <c r="F102" s="113"/>
      <c r="G102" s="113"/>
      <c r="H102" s="113"/>
      <c r="I102" s="113"/>
      <c r="J102" s="114">
        <f>J142</f>
        <v>0</v>
      </c>
      <c r="L102" s="111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117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29" t="str">
        <f>E7</f>
        <v>Oprava chodníku na ul. Čsl.armády,před panelovými domy ,Šumperk</v>
      </c>
      <c r="F112" s="230"/>
      <c r="G112" s="230"/>
      <c r="H112" s="230"/>
      <c r="L112" s="31"/>
    </row>
    <row r="113" spans="2:65" ht="12" customHeight="1">
      <c r="B113" s="19"/>
      <c r="C113" s="26" t="s">
        <v>104</v>
      </c>
      <c r="L113" s="19"/>
    </row>
    <row r="114" spans="2:65" s="1" customFormat="1" ht="16.5" customHeight="1">
      <c r="B114" s="31"/>
      <c r="E114" s="229" t="s">
        <v>105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106</v>
      </c>
      <c r="L115" s="31"/>
    </row>
    <row r="116" spans="2:65" s="1" customFormat="1" ht="30" customHeight="1">
      <c r="B116" s="31"/>
      <c r="E116" s="187" t="str">
        <f>E11</f>
        <v>SO 001 - Příprava území , demolice stávajících zpevněných  ploch chodníku</v>
      </c>
      <c r="F116" s="231"/>
      <c r="G116" s="231"/>
      <c r="H116" s="231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>Šumperk</v>
      </c>
      <c r="I118" s="26" t="s">
        <v>22</v>
      </c>
      <c r="J118" s="51" t="str">
        <f>IF(J14="","",J14)</f>
        <v>11. 4. 2023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E17</f>
        <v>Město  Šumperk</v>
      </c>
      <c r="I120" s="26" t="s">
        <v>30</v>
      </c>
      <c r="J120" s="29" t="str">
        <f>E23</f>
        <v>Ing.Zdeněk  Vitásek</v>
      </c>
      <c r="L120" s="31"/>
    </row>
    <row r="121" spans="2:65" s="1" customFormat="1" ht="15.2" customHeight="1">
      <c r="B121" s="31"/>
      <c r="C121" s="26" t="s">
        <v>28</v>
      </c>
      <c r="F121" s="24" t="str">
        <f>IF(E20="","",E20)</f>
        <v>Vyplň údaj</v>
      </c>
      <c r="I121" s="26" t="s">
        <v>33</v>
      </c>
      <c r="J121" s="29" t="str">
        <f>E26</f>
        <v>Martin  Pniok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118</v>
      </c>
      <c r="D123" s="117" t="s">
        <v>61</v>
      </c>
      <c r="E123" s="117" t="s">
        <v>57</v>
      </c>
      <c r="F123" s="117" t="s">
        <v>58</v>
      </c>
      <c r="G123" s="117" t="s">
        <v>119</v>
      </c>
      <c r="H123" s="117" t="s">
        <v>120</v>
      </c>
      <c r="I123" s="117" t="s">
        <v>121</v>
      </c>
      <c r="J123" s="117" t="s">
        <v>110</v>
      </c>
      <c r="K123" s="118" t="s">
        <v>122</v>
      </c>
      <c r="L123" s="115"/>
      <c r="M123" s="58" t="s">
        <v>1</v>
      </c>
      <c r="N123" s="59" t="s">
        <v>40</v>
      </c>
      <c r="O123" s="59" t="s">
        <v>123</v>
      </c>
      <c r="P123" s="59" t="s">
        <v>124</v>
      </c>
      <c r="Q123" s="59" t="s">
        <v>125</v>
      </c>
      <c r="R123" s="59" t="s">
        <v>126</v>
      </c>
      <c r="S123" s="59" t="s">
        <v>127</v>
      </c>
      <c r="T123" s="60" t="s">
        <v>128</v>
      </c>
    </row>
    <row r="124" spans="2:65" s="1" customFormat="1" ht="22.9" customHeight="1">
      <c r="B124" s="31"/>
      <c r="C124" s="63" t="s">
        <v>129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287.822</v>
      </c>
      <c r="AT124" s="16" t="s">
        <v>75</v>
      </c>
      <c r="AU124" s="16" t="s">
        <v>112</v>
      </c>
      <c r="BK124" s="122">
        <f>BK125</f>
        <v>0</v>
      </c>
    </row>
    <row r="125" spans="2:65" s="11" customFormat="1" ht="25.9" customHeight="1">
      <c r="B125" s="123"/>
      <c r="D125" s="124" t="s">
        <v>75</v>
      </c>
      <c r="E125" s="125" t="s">
        <v>130</v>
      </c>
      <c r="F125" s="125" t="s">
        <v>131</v>
      </c>
      <c r="I125" s="126"/>
      <c r="J125" s="127">
        <f>BK125</f>
        <v>0</v>
      </c>
      <c r="L125" s="123"/>
      <c r="M125" s="128"/>
      <c r="P125" s="129">
        <f>P126+P137+P142</f>
        <v>0</v>
      </c>
      <c r="R125" s="129">
        <f>R126+R137+R142</f>
        <v>0</v>
      </c>
      <c r="T125" s="130">
        <f>T126+T137+T142</f>
        <v>287.822</v>
      </c>
      <c r="AR125" s="124" t="s">
        <v>83</v>
      </c>
      <c r="AT125" s="131" t="s">
        <v>75</v>
      </c>
      <c r="AU125" s="131" t="s">
        <v>76</v>
      </c>
      <c r="AY125" s="124" t="s">
        <v>132</v>
      </c>
      <c r="BK125" s="132">
        <f>BK126+BK137+BK142</f>
        <v>0</v>
      </c>
    </row>
    <row r="126" spans="2:65" s="11" customFormat="1" ht="22.9" customHeight="1">
      <c r="B126" s="123"/>
      <c r="D126" s="124" t="s">
        <v>75</v>
      </c>
      <c r="E126" s="133" t="s">
        <v>83</v>
      </c>
      <c r="F126" s="133" t="s">
        <v>133</v>
      </c>
      <c r="I126" s="126"/>
      <c r="J126" s="134">
        <f>BK126</f>
        <v>0</v>
      </c>
      <c r="L126" s="123"/>
      <c r="M126" s="128"/>
      <c r="P126" s="129">
        <f>SUM(P127:P136)</f>
        <v>0</v>
      </c>
      <c r="R126" s="129">
        <f>SUM(R127:R136)</f>
        <v>0</v>
      </c>
      <c r="T126" s="130">
        <f>SUM(T127:T136)</f>
        <v>284.51</v>
      </c>
      <c r="AR126" s="124" t="s">
        <v>83</v>
      </c>
      <c r="AT126" s="131" t="s">
        <v>75</v>
      </c>
      <c r="AU126" s="131" t="s">
        <v>83</v>
      </c>
      <c r="AY126" s="124" t="s">
        <v>132</v>
      </c>
      <c r="BK126" s="132">
        <f>SUM(BK127:BK136)</f>
        <v>0</v>
      </c>
    </row>
    <row r="127" spans="2:65" s="1" customFormat="1" ht="24.2" customHeight="1">
      <c r="B127" s="31"/>
      <c r="C127" s="135" t="s">
        <v>83</v>
      </c>
      <c r="D127" s="135" t="s">
        <v>134</v>
      </c>
      <c r="E127" s="136" t="s">
        <v>135</v>
      </c>
      <c r="F127" s="137" t="s">
        <v>136</v>
      </c>
      <c r="G127" s="138" t="s">
        <v>137</v>
      </c>
      <c r="H127" s="139">
        <v>80</v>
      </c>
      <c r="I127" s="140"/>
      <c r="J127" s="141">
        <f>ROUND(I127*H127,2)</f>
        <v>0</v>
      </c>
      <c r="K127" s="137" t="s">
        <v>138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0.255</v>
      </c>
      <c r="T127" s="145">
        <f>S127*H127</f>
        <v>20.399999999999999</v>
      </c>
      <c r="AR127" s="146" t="s">
        <v>139</v>
      </c>
      <c r="AT127" s="146" t="s">
        <v>134</v>
      </c>
      <c r="AU127" s="146" t="s">
        <v>85</v>
      </c>
      <c r="AY127" s="16" t="s">
        <v>132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139</v>
      </c>
      <c r="BM127" s="146" t="s">
        <v>140</v>
      </c>
    </row>
    <row r="128" spans="2:65" s="1" customFormat="1" ht="24.2" customHeight="1">
      <c r="B128" s="31"/>
      <c r="C128" s="135" t="s">
        <v>85</v>
      </c>
      <c r="D128" s="135" t="s">
        <v>134</v>
      </c>
      <c r="E128" s="136" t="s">
        <v>141</v>
      </c>
      <c r="F128" s="137" t="s">
        <v>142</v>
      </c>
      <c r="G128" s="138" t="s">
        <v>137</v>
      </c>
      <c r="H128" s="139">
        <v>2</v>
      </c>
      <c r="I128" s="140"/>
      <c r="J128" s="141">
        <f>ROUND(I128*H128,2)</f>
        <v>0</v>
      </c>
      <c r="K128" s="137" t="s">
        <v>138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139</v>
      </c>
      <c r="AT128" s="146" t="s">
        <v>134</v>
      </c>
      <c r="AU128" s="146" t="s">
        <v>85</v>
      </c>
      <c r="AY128" s="16" t="s">
        <v>132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139</v>
      </c>
      <c r="BM128" s="146" t="s">
        <v>143</v>
      </c>
    </row>
    <row r="129" spans="2:65" s="1" customFormat="1" ht="33" customHeight="1">
      <c r="B129" s="31"/>
      <c r="C129" s="135" t="s">
        <v>144</v>
      </c>
      <c r="D129" s="135" t="s">
        <v>134</v>
      </c>
      <c r="E129" s="136" t="s">
        <v>145</v>
      </c>
      <c r="F129" s="137" t="s">
        <v>146</v>
      </c>
      <c r="G129" s="138" t="s">
        <v>137</v>
      </c>
      <c r="H129" s="139">
        <v>20</v>
      </c>
      <c r="I129" s="140"/>
      <c r="J129" s="141">
        <f>ROUND(I129*H129,2)</f>
        <v>0</v>
      </c>
      <c r="K129" s="137" t="s">
        <v>138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0.42499999999999999</v>
      </c>
      <c r="T129" s="145">
        <f>S129*H129</f>
        <v>8.5</v>
      </c>
      <c r="AR129" s="146" t="s">
        <v>139</v>
      </c>
      <c r="AT129" s="146" t="s">
        <v>134</v>
      </c>
      <c r="AU129" s="146" t="s">
        <v>85</v>
      </c>
      <c r="AY129" s="16" t="s">
        <v>132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139</v>
      </c>
      <c r="BM129" s="146" t="s">
        <v>147</v>
      </c>
    </row>
    <row r="130" spans="2:65" s="12" customFormat="1" ht="11.25">
      <c r="B130" s="148"/>
      <c r="D130" s="149" t="s">
        <v>148</v>
      </c>
      <c r="E130" s="150" t="s">
        <v>1</v>
      </c>
      <c r="F130" s="151" t="s">
        <v>149</v>
      </c>
      <c r="H130" s="152">
        <v>20</v>
      </c>
      <c r="I130" s="153"/>
      <c r="L130" s="148"/>
      <c r="M130" s="154"/>
      <c r="T130" s="155"/>
      <c r="AT130" s="150" t="s">
        <v>148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132</v>
      </c>
    </row>
    <row r="131" spans="2:65" s="1" customFormat="1" ht="24.2" customHeight="1">
      <c r="B131" s="31"/>
      <c r="C131" s="135" t="s">
        <v>139</v>
      </c>
      <c r="D131" s="135" t="s">
        <v>134</v>
      </c>
      <c r="E131" s="136" t="s">
        <v>150</v>
      </c>
      <c r="F131" s="137" t="s">
        <v>151</v>
      </c>
      <c r="G131" s="138" t="s">
        <v>137</v>
      </c>
      <c r="H131" s="139">
        <v>20</v>
      </c>
      <c r="I131" s="140"/>
      <c r="J131" s="141">
        <f>ROUND(I131*H131,2)</f>
        <v>0</v>
      </c>
      <c r="K131" s="137" t="s">
        <v>138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0.28999999999999998</v>
      </c>
      <c r="T131" s="145">
        <f>S131*H131</f>
        <v>5.8</v>
      </c>
      <c r="AR131" s="146" t="s">
        <v>139</v>
      </c>
      <c r="AT131" s="146" t="s">
        <v>134</v>
      </c>
      <c r="AU131" s="146" t="s">
        <v>85</v>
      </c>
      <c r="AY131" s="16" t="s">
        <v>132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139</v>
      </c>
      <c r="BM131" s="146" t="s">
        <v>152</v>
      </c>
    </row>
    <row r="132" spans="2:65" s="12" customFormat="1" ht="11.25">
      <c r="B132" s="148"/>
      <c r="D132" s="149" t="s">
        <v>148</v>
      </c>
      <c r="E132" s="150" t="s">
        <v>1</v>
      </c>
      <c r="F132" s="151" t="s">
        <v>153</v>
      </c>
      <c r="H132" s="152">
        <v>20</v>
      </c>
      <c r="I132" s="153"/>
      <c r="L132" s="148"/>
      <c r="M132" s="154"/>
      <c r="T132" s="155"/>
      <c r="AT132" s="150" t="s">
        <v>148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132</v>
      </c>
    </row>
    <row r="133" spans="2:65" s="1" customFormat="1" ht="24.2" customHeight="1">
      <c r="B133" s="31"/>
      <c r="C133" s="135" t="s">
        <v>154</v>
      </c>
      <c r="D133" s="135" t="s">
        <v>134</v>
      </c>
      <c r="E133" s="136" t="s">
        <v>155</v>
      </c>
      <c r="F133" s="137" t="s">
        <v>156</v>
      </c>
      <c r="G133" s="138" t="s">
        <v>137</v>
      </c>
      <c r="H133" s="139">
        <v>425</v>
      </c>
      <c r="I133" s="140"/>
      <c r="J133" s="141">
        <f>ROUND(I133*H133,2)</f>
        <v>0</v>
      </c>
      <c r="K133" s="137" t="s">
        <v>138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0.48</v>
      </c>
      <c r="T133" s="145">
        <f>S133*H133</f>
        <v>204</v>
      </c>
      <c r="AR133" s="146" t="s">
        <v>139</v>
      </c>
      <c r="AT133" s="146" t="s">
        <v>134</v>
      </c>
      <c r="AU133" s="146" t="s">
        <v>85</v>
      </c>
      <c r="AY133" s="16" t="s">
        <v>132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139</v>
      </c>
      <c r="BM133" s="146" t="s">
        <v>157</v>
      </c>
    </row>
    <row r="134" spans="2:65" s="12" customFormat="1" ht="11.25">
      <c r="B134" s="148"/>
      <c r="D134" s="149" t="s">
        <v>148</v>
      </c>
      <c r="E134" s="150" t="s">
        <v>1</v>
      </c>
      <c r="F134" s="151" t="s">
        <v>158</v>
      </c>
      <c r="H134" s="152">
        <v>425</v>
      </c>
      <c r="I134" s="153"/>
      <c r="L134" s="148"/>
      <c r="M134" s="154"/>
      <c r="T134" s="155"/>
      <c r="AT134" s="150" t="s">
        <v>148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132</v>
      </c>
    </row>
    <row r="135" spans="2:65" s="1" customFormat="1" ht="24.2" customHeight="1">
      <c r="B135" s="31"/>
      <c r="C135" s="135" t="s">
        <v>159</v>
      </c>
      <c r="D135" s="135" t="s">
        <v>134</v>
      </c>
      <c r="E135" s="136" t="s">
        <v>160</v>
      </c>
      <c r="F135" s="137" t="s">
        <v>161</v>
      </c>
      <c r="G135" s="138" t="s">
        <v>137</v>
      </c>
      <c r="H135" s="139">
        <v>345</v>
      </c>
      <c r="I135" s="140"/>
      <c r="J135" s="141">
        <f>ROUND(I135*H135,2)</f>
        <v>0</v>
      </c>
      <c r="K135" s="137" t="s">
        <v>138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9.8000000000000004E-2</v>
      </c>
      <c r="T135" s="145">
        <f>S135*H135</f>
        <v>33.81</v>
      </c>
      <c r="AR135" s="146" t="s">
        <v>139</v>
      </c>
      <c r="AT135" s="146" t="s">
        <v>134</v>
      </c>
      <c r="AU135" s="146" t="s">
        <v>85</v>
      </c>
      <c r="AY135" s="16" t="s">
        <v>132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139</v>
      </c>
      <c r="BM135" s="146" t="s">
        <v>162</v>
      </c>
    </row>
    <row r="136" spans="2:65" s="1" customFormat="1" ht="16.5" customHeight="1">
      <c r="B136" s="31"/>
      <c r="C136" s="135" t="s">
        <v>163</v>
      </c>
      <c r="D136" s="135" t="s">
        <v>134</v>
      </c>
      <c r="E136" s="136" t="s">
        <v>164</v>
      </c>
      <c r="F136" s="137" t="s">
        <v>165</v>
      </c>
      <c r="G136" s="138" t="s">
        <v>166</v>
      </c>
      <c r="H136" s="139">
        <v>120</v>
      </c>
      <c r="I136" s="140"/>
      <c r="J136" s="141">
        <f>ROUND(I136*H136,2)</f>
        <v>0</v>
      </c>
      <c r="K136" s="137" t="s">
        <v>138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0.1</v>
      </c>
      <c r="T136" s="145">
        <f>S136*H136</f>
        <v>12</v>
      </c>
      <c r="AR136" s="146" t="s">
        <v>139</v>
      </c>
      <c r="AT136" s="146" t="s">
        <v>134</v>
      </c>
      <c r="AU136" s="146" t="s">
        <v>85</v>
      </c>
      <c r="AY136" s="16" t="s">
        <v>132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139</v>
      </c>
      <c r="BM136" s="146" t="s">
        <v>167</v>
      </c>
    </row>
    <row r="137" spans="2:65" s="11" customFormat="1" ht="22.9" customHeight="1">
      <c r="B137" s="123"/>
      <c r="D137" s="124" t="s">
        <v>75</v>
      </c>
      <c r="E137" s="133" t="s">
        <v>168</v>
      </c>
      <c r="F137" s="133" t="s">
        <v>169</v>
      </c>
      <c r="I137" s="126"/>
      <c r="J137" s="134">
        <f>BK137</f>
        <v>0</v>
      </c>
      <c r="L137" s="123"/>
      <c r="M137" s="128"/>
      <c r="P137" s="129">
        <f>SUM(P138:P141)</f>
        <v>0</v>
      </c>
      <c r="R137" s="129">
        <f>SUM(R138:R141)</f>
        <v>0</v>
      </c>
      <c r="T137" s="130">
        <f>SUM(T138:T141)</f>
        <v>3.3119999999999998</v>
      </c>
      <c r="AR137" s="124" t="s">
        <v>83</v>
      </c>
      <c r="AT137" s="131" t="s">
        <v>75</v>
      </c>
      <c r="AU137" s="131" t="s">
        <v>83</v>
      </c>
      <c r="AY137" s="124" t="s">
        <v>132</v>
      </c>
      <c r="BK137" s="132">
        <f>SUM(BK138:BK141)</f>
        <v>0</v>
      </c>
    </row>
    <row r="138" spans="2:65" s="1" customFormat="1" ht="16.5" customHeight="1">
      <c r="B138" s="31"/>
      <c r="C138" s="135" t="s">
        <v>170</v>
      </c>
      <c r="D138" s="135" t="s">
        <v>134</v>
      </c>
      <c r="E138" s="136" t="s">
        <v>171</v>
      </c>
      <c r="F138" s="137" t="s">
        <v>172</v>
      </c>
      <c r="G138" s="138" t="s">
        <v>173</v>
      </c>
      <c r="H138" s="139">
        <v>1.38</v>
      </c>
      <c r="I138" s="140"/>
      <c r="J138" s="141">
        <f>ROUND(I138*H138,2)</f>
        <v>0</v>
      </c>
      <c r="K138" s="137" t="s">
        <v>138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2.4</v>
      </c>
      <c r="T138" s="145">
        <f>S138*H138</f>
        <v>3.3119999999999998</v>
      </c>
      <c r="AR138" s="146" t="s">
        <v>139</v>
      </c>
      <c r="AT138" s="146" t="s">
        <v>134</v>
      </c>
      <c r="AU138" s="146" t="s">
        <v>85</v>
      </c>
      <c r="AY138" s="16" t="s">
        <v>132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139</v>
      </c>
      <c r="BM138" s="146" t="s">
        <v>174</v>
      </c>
    </row>
    <row r="139" spans="2:65" s="12" customFormat="1" ht="11.25">
      <c r="B139" s="148"/>
      <c r="D139" s="149" t="s">
        <v>148</v>
      </c>
      <c r="E139" s="150" t="s">
        <v>1</v>
      </c>
      <c r="F139" s="151" t="s">
        <v>175</v>
      </c>
      <c r="H139" s="152">
        <v>0.96</v>
      </c>
      <c r="I139" s="153"/>
      <c r="L139" s="148"/>
      <c r="M139" s="154"/>
      <c r="T139" s="155"/>
      <c r="AT139" s="150" t="s">
        <v>148</v>
      </c>
      <c r="AU139" s="150" t="s">
        <v>85</v>
      </c>
      <c r="AV139" s="12" t="s">
        <v>85</v>
      </c>
      <c r="AW139" s="12" t="s">
        <v>32</v>
      </c>
      <c r="AX139" s="12" t="s">
        <v>76</v>
      </c>
      <c r="AY139" s="150" t="s">
        <v>132</v>
      </c>
    </row>
    <row r="140" spans="2:65" s="12" customFormat="1" ht="11.25">
      <c r="B140" s="148"/>
      <c r="D140" s="149" t="s">
        <v>148</v>
      </c>
      <c r="E140" s="150" t="s">
        <v>1</v>
      </c>
      <c r="F140" s="151" t="s">
        <v>176</v>
      </c>
      <c r="H140" s="152">
        <v>0.42</v>
      </c>
      <c r="I140" s="153"/>
      <c r="L140" s="148"/>
      <c r="M140" s="154"/>
      <c r="T140" s="155"/>
      <c r="AT140" s="150" t="s">
        <v>148</v>
      </c>
      <c r="AU140" s="150" t="s">
        <v>85</v>
      </c>
      <c r="AV140" s="12" t="s">
        <v>85</v>
      </c>
      <c r="AW140" s="12" t="s">
        <v>32</v>
      </c>
      <c r="AX140" s="12" t="s">
        <v>76</v>
      </c>
      <c r="AY140" s="150" t="s">
        <v>132</v>
      </c>
    </row>
    <row r="141" spans="2:65" s="13" customFormat="1" ht="11.25">
      <c r="B141" s="156"/>
      <c r="D141" s="149" t="s">
        <v>148</v>
      </c>
      <c r="E141" s="157" t="s">
        <v>1</v>
      </c>
      <c r="F141" s="158" t="s">
        <v>177</v>
      </c>
      <c r="H141" s="159">
        <v>1.38</v>
      </c>
      <c r="I141" s="160"/>
      <c r="L141" s="156"/>
      <c r="M141" s="161"/>
      <c r="T141" s="162"/>
      <c r="AT141" s="157" t="s">
        <v>148</v>
      </c>
      <c r="AU141" s="157" t="s">
        <v>85</v>
      </c>
      <c r="AV141" s="13" t="s">
        <v>139</v>
      </c>
      <c r="AW141" s="13" t="s">
        <v>32</v>
      </c>
      <c r="AX141" s="13" t="s">
        <v>83</v>
      </c>
      <c r="AY141" s="157" t="s">
        <v>132</v>
      </c>
    </row>
    <row r="142" spans="2:65" s="11" customFormat="1" ht="22.9" customHeight="1">
      <c r="B142" s="123"/>
      <c r="D142" s="124" t="s">
        <v>75</v>
      </c>
      <c r="E142" s="133" t="s">
        <v>178</v>
      </c>
      <c r="F142" s="133" t="s">
        <v>179</v>
      </c>
      <c r="I142" s="126"/>
      <c r="J142" s="134">
        <f>BK142</f>
        <v>0</v>
      </c>
      <c r="L142" s="123"/>
      <c r="M142" s="128"/>
      <c r="P142" s="129">
        <f>SUM(P143:P155)</f>
        <v>0</v>
      </c>
      <c r="R142" s="129">
        <f>SUM(R143:R155)</f>
        <v>0</v>
      </c>
      <c r="T142" s="130">
        <f>SUM(T143:T155)</f>
        <v>0</v>
      </c>
      <c r="AR142" s="124" t="s">
        <v>83</v>
      </c>
      <c r="AT142" s="131" t="s">
        <v>75</v>
      </c>
      <c r="AU142" s="131" t="s">
        <v>83</v>
      </c>
      <c r="AY142" s="124" t="s">
        <v>132</v>
      </c>
      <c r="BK142" s="132">
        <f>SUM(BK143:BK155)</f>
        <v>0</v>
      </c>
    </row>
    <row r="143" spans="2:65" s="1" customFormat="1" ht="24.2" customHeight="1">
      <c r="B143" s="31"/>
      <c r="C143" s="135" t="s">
        <v>168</v>
      </c>
      <c r="D143" s="135" t="s">
        <v>134</v>
      </c>
      <c r="E143" s="136" t="s">
        <v>180</v>
      </c>
      <c r="F143" s="137" t="s">
        <v>181</v>
      </c>
      <c r="G143" s="138" t="s">
        <v>182</v>
      </c>
      <c r="H143" s="139">
        <v>0.52800000000000002</v>
      </c>
      <c r="I143" s="140"/>
      <c r="J143" s="141">
        <f>ROUND(I143*H143,2)</f>
        <v>0</v>
      </c>
      <c r="K143" s="137" t="s">
        <v>138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139</v>
      </c>
      <c r="AT143" s="146" t="s">
        <v>134</v>
      </c>
      <c r="AU143" s="146" t="s">
        <v>85</v>
      </c>
      <c r="AY143" s="16" t="s">
        <v>132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139</v>
      </c>
      <c r="BM143" s="146" t="s">
        <v>183</v>
      </c>
    </row>
    <row r="144" spans="2:65" s="12" customFormat="1" ht="11.25">
      <c r="B144" s="148"/>
      <c r="D144" s="149" t="s">
        <v>148</v>
      </c>
      <c r="E144" s="150" t="s">
        <v>1</v>
      </c>
      <c r="F144" s="151" t="s">
        <v>184</v>
      </c>
      <c r="H144" s="152">
        <v>0.52800000000000002</v>
      </c>
      <c r="I144" s="153"/>
      <c r="L144" s="148"/>
      <c r="M144" s="154"/>
      <c r="T144" s="155"/>
      <c r="AT144" s="150" t="s">
        <v>148</v>
      </c>
      <c r="AU144" s="150" t="s">
        <v>85</v>
      </c>
      <c r="AV144" s="12" t="s">
        <v>85</v>
      </c>
      <c r="AW144" s="12" t="s">
        <v>32</v>
      </c>
      <c r="AX144" s="12" t="s">
        <v>83</v>
      </c>
      <c r="AY144" s="150" t="s">
        <v>132</v>
      </c>
    </row>
    <row r="145" spans="2:65" s="1" customFormat="1" ht="21.75" customHeight="1">
      <c r="B145" s="31"/>
      <c r="C145" s="135" t="s">
        <v>185</v>
      </c>
      <c r="D145" s="135" t="s">
        <v>134</v>
      </c>
      <c r="E145" s="136" t="s">
        <v>186</v>
      </c>
      <c r="F145" s="137" t="s">
        <v>187</v>
      </c>
      <c r="G145" s="138" t="s">
        <v>182</v>
      </c>
      <c r="H145" s="139">
        <v>287.822</v>
      </c>
      <c r="I145" s="140"/>
      <c r="J145" s="141">
        <f>ROUND(I145*H145,2)</f>
        <v>0</v>
      </c>
      <c r="K145" s="137" t="s">
        <v>138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139</v>
      </c>
      <c r="AT145" s="146" t="s">
        <v>134</v>
      </c>
      <c r="AU145" s="146" t="s">
        <v>85</v>
      </c>
      <c r="AY145" s="16" t="s">
        <v>132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139</v>
      </c>
      <c r="BM145" s="146" t="s">
        <v>188</v>
      </c>
    </row>
    <row r="146" spans="2:65" s="1" customFormat="1" ht="24.2" customHeight="1">
      <c r="B146" s="31"/>
      <c r="C146" s="135" t="s">
        <v>189</v>
      </c>
      <c r="D146" s="135" t="s">
        <v>134</v>
      </c>
      <c r="E146" s="136" t="s">
        <v>190</v>
      </c>
      <c r="F146" s="137" t="s">
        <v>191</v>
      </c>
      <c r="G146" s="138" t="s">
        <v>182</v>
      </c>
      <c r="H146" s="139">
        <v>863.46600000000001</v>
      </c>
      <c r="I146" s="140"/>
      <c r="J146" s="141">
        <f>ROUND(I146*H146,2)</f>
        <v>0</v>
      </c>
      <c r="K146" s="137" t="s">
        <v>138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139</v>
      </c>
      <c r="AT146" s="146" t="s">
        <v>134</v>
      </c>
      <c r="AU146" s="146" t="s">
        <v>85</v>
      </c>
      <c r="AY146" s="16" t="s">
        <v>132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139</v>
      </c>
      <c r="BM146" s="146" t="s">
        <v>192</v>
      </c>
    </row>
    <row r="147" spans="2:65" s="12" customFormat="1" ht="11.25">
      <c r="B147" s="148"/>
      <c r="D147" s="149" t="s">
        <v>148</v>
      </c>
      <c r="F147" s="151" t="s">
        <v>193</v>
      </c>
      <c r="H147" s="152">
        <v>863.46600000000001</v>
      </c>
      <c r="I147" s="153"/>
      <c r="L147" s="148"/>
      <c r="M147" s="154"/>
      <c r="T147" s="155"/>
      <c r="AT147" s="150" t="s">
        <v>148</v>
      </c>
      <c r="AU147" s="150" t="s">
        <v>85</v>
      </c>
      <c r="AV147" s="12" t="s">
        <v>85</v>
      </c>
      <c r="AW147" s="12" t="s">
        <v>4</v>
      </c>
      <c r="AX147" s="12" t="s">
        <v>83</v>
      </c>
      <c r="AY147" s="150" t="s">
        <v>132</v>
      </c>
    </row>
    <row r="148" spans="2:65" s="1" customFormat="1" ht="24.2" customHeight="1">
      <c r="B148" s="31"/>
      <c r="C148" s="135" t="s">
        <v>194</v>
      </c>
      <c r="D148" s="135" t="s">
        <v>134</v>
      </c>
      <c r="E148" s="136" t="s">
        <v>195</v>
      </c>
      <c r="F148" s="137" t="s">
        <v>196</v>
      </c>
      <c r="G148" s="138" t="s">
        <v>182</v>
      </c>
      <c r="H148" s="139">
        <v>287.822</v>
      </c>
      <c r="I148" s="140"/>
      <c r="J148" s="141">
        <f>ROUND(I148*H148,2)</f>
        <v>0</v>
      </c>
      <c r="K148" s="137" t="s">
        <v>138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139</v>
      </c>
      <c r="AT148" s="146" t="s">
        <v>134</v>
      </c>
      <c r="AU148" s="146" t="s">
        <v>85</v>
      </c>
      <c r="AY148" s="16" t="s">
        <v>132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139</v>
      </c>
      <c r="BM148" s="146" t="s">
        <v>197</v>
      </c>
    </row>
    <row r="149" spans="2:65" s="1" customFormat="1" ht="37.9" customHeight="1">
      <c r="B149" s="31"/>
      <c r="C149" s="135" t="s">
        <v>198</v>
      </c>
      <c r="D149" s="135" t="s">
        <v>134</v>
      </c>
      <c r="E149" s="136" t="s">
        <v>199</v>
      </c>
      <c r="F149" s="137" t="s">
        <v>200</v>
      </c>
      <c r="G149" s="138" t="s">
        <v>182</v>
      </c>
      <c r="H149" s="139">
        <v>32.4</v>
      </c>
      <c r="I149" s="140"/>
      <c r="J149" s="141">
        <f>ROUND(I149*H149,2)</f>
        <v>0</v>
      </c>
      <c r="K149" s="137" t="s">
        <v>138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139</v>
      </c>
      <c r="AT149" s="146" t="s">
        <v>134</v>
      </c>
      <c r="AU149" s="146" t="s">
        <v>85</v>
      </c>
      <c r="AY149" s="16" t="s">
        <v>132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139</v>
      </c>
      <c r="BM149" s="146" t="s">
        <v>201</v>
      </c>
    </row>
    <row r="150" spans="2:65" s="12" customFormat="1" ht="11.25">
      <c r="B150" s="148"/>
      <c r="D150" s="149" t="s">
        <v>148</v>
      </c>
      <c r="E150" s="150" t="s">
        <v>1</v>
      </c>
      <c r="F150" s="151" t="s">
        <v>202</v>
      </c>
      <c r="H150" s="152">
        <v>32.4</v>
      </c>
      <c r="I150" s="153"/>
      <c r="L150" s="148"/>
      <c r="M150" s="154"/>
      <c r="T150" s="155"/>
      <c r="AT150" s="150" t="s">
        <v>148</v>
      </c>
      <c r="AU150" s="150" t="s">
        <v>85</v>
      </c>
      <c r="AV150" s="12" t="s">
        <v>85</v>
      </c>
      <c r="AW150" s="12" t="s">
        <v>32</v>
      </c>
      <c r="AX150" s="12" t="s">
        <v>83</v>
      </c>
      <c r="AY150" s="150" t="s">
        <v>132</v>
      </c>
    </row>
    <row r="151" spans="2:65" s="1" customFormat="1" ht="37.9" customHeight="1">
      <c r="B151" s="31"/>
      <c r="C151" s="135" t="s">
        <v>203</v>
      </c>
      <c r="D151" s="135" t="s">
        <v>134</v>
      </c>
      <c r="E151" s="136" t="s">
        <v>204</v>
      </c>
      <c r="F151" s="137" t="s">
        <v>205</v>
      </c>
      <c r="G151" s="138" t="s">
        <v>182</v>
      </c>
      <c r="H151" s="139">
        <v>11.811999999999999</v>
      </c>
      <c r="I151" s="140"/>
      <c r="J151" s="141">
        <f>ROUND(I151*H151,2)</f>
        <v>0</v>
      </c>
      <c r="K151" s="137" t="s">
        <v>138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139</v>
      </c>
      <c r="AT151" s="146" t="s">
        <v>134</v>
      </c>
      <c r="AU151" s="146" t="s">
        <v>85</v>
      </c>
      <c r="AY151" s="16" t="s">
        <v>132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139</v>
      </c>
      <c r="BM151" s="146" t="s">
        <v>206</v>
      </c>
    </row>
    <row r="152" spans="2:65" s="12" customFormat="1" ht="11.25">
      <c r="B152" s="148"/>
      <c r="D152" s="149" t="s">
        <v>148</v>
      </c>
      <c r="E152" s="150" t="s">
        <v>1</v>
      </c>
      <c r="F152" s="151" t="s">
        <v>207</v>
      </c>
      <c r="H152" s="152">
        <v>11.811999999999999</v>
      </c>
      <c r="I152" s="153"/>
      <c r="L152" s="148"/>
      <c r="M152" s="154"/>
      <c r="T152" s="155"/>
      <c r="AT152" s="150" t="s">
        <v>148</v>
      </c>
      <c r="AU152" s="150" t="s">
        <v>85</v>
      </c>
      <c r="AV152" s="12" t="s">
        <v>85</v>
      </c>
      <c r="AW152" s="12" t="s">
        <v>32</v>
      </c>
      <c r="AX152" s="12" t="s">
        <v>83</v>
      </c>
      <c r="AY152" s="150" t="s">
        <v>132</v>
      </c>
    </row>
    <row r="153" spans="2:65" s="1" customFormat="1" ht="44.25" customHeight="1">
      <c r="B153" s="31"/>
      <c r="C153" s="135" t="s">
        <v>8</v>
      </c>
      <c r="D153" s="135" t="s">
        <v>134</v>
      </c>
      <c r="E153" s="136" t="s">
        <v>208</v>
      </c>
      <c r="F153" s="137" t="s">
        <v>209</v>
      </c>
      <c r="G153" s="138" t="s">
        <v>182</v>
      </c>
      <c r="H153" s="139">
        <v>209.8</v>
      </c>
      <c r="I153" s="140"/>
      <c r="J153" s="141">
        <f>ROUND(I153*H153,2)</f>
        <v>0</v>
      </c>
      <c r="K153" s="137" t="s">
        <v>138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139</v>
      </c>
      <c r="AT153" s="146" t="s">
        <v>134</v>
      </c>
      <c r="AU153" s="146" t="s">
        <v>85</v>
      </c>
      <c r="AY153" s="16" t="s">
        <v>132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139</v>
      </c>
      <c r="BM153" s="146" t="s">
        <v>210</v>
      </c>
    </row>
    <row r="154" spans="2:65" s="12" customFormat="1" ht="11.25">
      <c r="B154" s="148"/>
      <c r="D154" s="149" t="s">
        <v>148</v>
      </c>
      <c r="E154" s="150" t="s">
        <v>1</v>
      </c>
      <c r="F154" s="151" t="s">
        <v>211</v>
      </c>
      <c r="H154" s="152">
        <v>209.8</v>
      </c>
      <c r="I154" s="153"/>
      <c r="L154" s="148"/>
      <c r="M154" s="154"/>
      <c r="T154" s="155"/>
      <c r="AT154" s="150" t="s">
        <v>148</v>
      </c>
      <c r="AU154" s="150" t="s">
        <v>85</v>
      </c>
      <c r="AV154" s="12" t="s">
        <v>85</v>
      </c>
      <c r="AW154" s="12" t="s">
        <v>32</v>
      </c>
      <c r="AX154" s="12" t="s">
        <v>83</v>
      </c>
      <c r="AY154" s="150" t="s">
        <v>132</v>
      </c>
    </row>
    <row r="155" spans="2:65" s="1" customFormat="1" ht="44.25" customHeight="1">
      <c r="B155" s="31"/>
      <c r="C155" s="135" t="s">
        <v>212</v>
      </c>
      <c r="D155" s="135" t="s">
        <v>134</v>
      </c>
      <c r="E155" s="136" t="s">
        <v>213</v>
      </c>
      <c r="F155" s="137" t="s">
        <v>214</v>
      </c>
      <c r="G155" s="138" t="s">
        <v>182</v>
      </c>
      <c r="H155" s="139">
        <v>33.81</v>
      </c>
      <c r="I155" s="140"/>
      <c r="J155" s="141">
        <f>ROUND(I155*H155,2)</f>
        <v>0</v>
      </c>
      <c r="K155" s="137" t="s">
        <v>138</v>
      </c>
      <c r="L155" s="31"/>
      <c r="M155" s="163" t="s">
        <v>1</v>
      </c>
      <c r="N155" s="164" t="s">
        <v>41</v>
      </c>
      <c r="O155" s="165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AR155" s="146" t="s">
        <v>139</v>
      </c>
      <c r="AT155" s="146" t="s">
        <v>134</v>
      </c>
      <c r="AU155" s="146" t="s">
        <v>85</v>
      </c>
      <c r="AY155" s="16" t="s">
        <v>132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139</v>
      </c>
      <c r="BM155" s="146" t="s">
        <v>215</v>
      </c>
    </row>
    <row r="156" spans="2:65" s="1" customFormat="1" ht="6.95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Zn18p7wRliewPyFDeU6xWi480h5gQyimc3FIRJ57FGdjC/gaj9UM54HskovJZ6BnQ4xhavur0Q83OCj7HVHOEA==" saltValue="3UhuRyiNeCU7qo5GQGpk2i43IpaCd/AfxzRfNzTZ3hjD+SjdL6J1mfonq3zSvn3q6HscwQR05zavC/I0SqqQ4w==" spinCount="100000" sheet="1" objects="1" scenarios="1" formatColumns="0" formatRows="0" autoFilter="0"/>
  <autoFilter ref="C123:K155" xr:uid="{00000000-0009-0000-0000-000001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2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 Čsl.armády,před panelovými domy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216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ROUND((SUM(BE126:BE171)),  2)</f>
        <v>0</v>
      </c>
      <c r="I35" s="95">
        <v>0.21</v>
      </c>
      <c r="J35" s="85">
        <f>ROUND(((SUM(BE126:BE171))*I35),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ROUND((SUM(BF126:BF171)),  2)</f>
        <v>0</v>
      </c>
      <c r="I36" s="95">
        <v>0.15</v>
      </c>
      <c r="J36" s="85">
        <f>ROUND(((SUM(BF126:BF171))*I36),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ROUND((SUM(BG126:BG171)),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ROUND((SUM(BH126:BH171)),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ROUND((SUM(BI126:BI171)),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 Čsl.armády,před panelovými domy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101 - Chodník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11. 4. 2023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J126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217</v>
      </c>
      <c r="E101" s="113"/>
      <c r="F101" s="113"/>
      <c r="G101" s="113"/>
      <c r="H101" s="113"/>
      <c r="I101" s="113"/>
      <c r="J101" s="114">
        <f>J152</f>
        <v>0</v>
      </c>
      <c r="L101" s="111"/>
    </row>
    <row r="102" spans="2:47" s="9" customFormat="1" ht="19.899999999999999" customHeight="1">
      <c r="B102" s="111"/>
      <c r="D102" s="112" t="s">
        <v>218</v>
      </c>
      <c r="E102" s="113"/>
      <c r="F102" s="113"/>
      <c r="G102" s="113"/>
      <c r="H102" s="113"/>
      <c r="I102" s="113"/>
      <c r="J102" s="114">
        <f>J161</f>
        <v>0</v>
      </c>
      <c r="L102" s="111"/>
    </row>
    <row r="103" spans="2:47" s="9" customFormat="1" ht="19.899999999999999" customHeight="1">
      <c r="B103" s="111"/>
      <c r="D103" s="112" t="s">
        <v>115</v>
      </c>
      <c r="E103" s="113"/>
      <c r="F103" s="113"/>
      <c r="G103" s="113"/>
      <c r="H103" s="113"/>
      <c r="I103" s="113"/>
      <c r="J103" s="114">
        <f>J164</f>
        <v>0</v>
      </c>
      <c r="L103" s="111"/>
    </row>
    <row r="104" spans="2:47" s="9" customFormat="1" ht="19.899999999999999" customHeight="1">
      <c r="B104" s="111"/>
      <c r="D104" s="112" t="s">
        <v>219</v>
      </c>
      <c r="E104" s="113"/>
      <c r="F104" s="113"/>
      <c r="G104" s="113"/>
      <c r="H104" s="113"/>
      <c r="I104" s="113"/>
      <c r="J104" s="114">
        <f>J170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117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29" t="str">
        <f>E7</f>
        <v>Oprava chodníku na ul. Čsl.armády,před panelovými domy ,Šumperk</v>
      </c>
      <c r="F114" s="230"/>
      <c r="G114" s="230"/>
      <c r="H114" s="230"/>
      <c r="L114" s="31"/>
    </row>
    <row r="115" spans="2:63" ht="12" customHeight="1">
      <c r="B115" s="19"/>
      <c r="C115" s="26" t="s">
        <v>104</v>
      </c>
      <c r="L115" s="19"/>
    </row>
    <row r="116" spans="2:63" s="1" customFormat="1" ht="16.5" customHeight="1">
      <c r="B116" s="31"/>
      <c r="E116" s="229" t="s">
        <v>105</v>
      </c>
      <c r="F116" s="231"/>
      <c r="G116" s="231"/>
      <c r="H116" s="231"/>
      <c r="L116" s="31"/>
    </row>
    <row r="117" spans="2:63" s="1" customFormat="1" ht="12" customHeight="1">
      <c r="B117" s="31"/>
      <c r="C117" s="26" t="s">
        <v>106</v>
      </c>
      <c r="L117" s="31"/>
    </row>
    <row r="118" spans="2:63" s="1" customFormat="1" ht="16.5" customHeight="1">
      <c r="B118" s="31"/>
      <c r="E118" s="187" t="str">
        <f>E11</f>
        <v>SO 101 - Chodník</v>
      </c>
      <c r="F118" s="231"/>
      <c r="G118" s="231"/>
      <c r="H118" s="231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Šumperk</v>
      </c>
      <c r="I120" s="26" t="s">
        <v>22</v>
      </c>
      <c r="J120" s="51" t="str">
        <f>IF(J14="","",J14)</f>
        <v>11. 4. 2023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>Město  Šumperk</v>
      </c>
      <c r="I122" s="26" t="s">
        <v>30</v>
      </c>
      <c r="J122" s="29" t="str">
        <f>E23</f>
        <v>Ing.Zdeněk  Vitásek</v>
      </c>
      <c r="L122" s="31"/>
    </row>
    <row r="123" spans="2:63" s="1" customFormat="1" ht="15.2" customHeight="1">
      <c r="B123" s="31"/>
      <c r="C123" s="26" t="s">
        <v>28</v>
      </c>
      <c r="F123" s="24" t="str">
        <f>IF(E20="","",E20)</f>
        <v>Vyplň údaj</v>
      </c>
      <c r="I123" s="26" t="s">
        <v>33</v>
      </c>
      <c r="J123" s="29" t="str">
        <f>E26</f>
        <v>Martin  Pniok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118</v>
      </c>
      <c r="D125" s="117" t="s">
        <v>61</v>
      </c>
      <c r="E125" s="117" t="s">
        <v>57</v>
      </c>
      <c r="F125" s="117" t="s">
        <v>58</v>
      </c>
      <c r="G125" s="117" t="s">
        <v>119</v>
      </c>
      <c r="H125" s="117" t="s">
        <v>120</v>
      </c>
      <c r="I125" s="117" t="s">
        <v>121</v>
      </c>
      <c r="J125" s="117" t="s">
        <v>110</v>
      </c>
      <c r="K125" s="118" t="s">
        <v>122</v>
      </c>
      <c r="L125" s="115"/>
      <c r="M125" s="58" t="s">
        <v>1</v>
      </c>
      <c r="N125" s="59" t="s">
        <v>40</v>
      </c>
      <c r="O125" s="59" t="s">
        <v>123</v>
      </c>
      <c r="P125" s="59" t="s">
        <v>124</v>
      </c>
      <c r="Q125" s="59" t="s">
        <v>125</v>
      </c>
      <c r="R125" s="59" t="s">
        <v>126</v>
      </c>
      <c r="S125" s="59" t="s">
        <v>127</v>
      </c>
      <c r="T125" s="60" t="s">
        <v>128</v>
      </c>
    </row>
    <row r="126" spans="2:63" s="1" customFormat="1" ht="22.9" customHeight="1">
      <c r="B126" s="31"/>
      <c r="C126" s="63" t="s">
        <v>129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466.27016079999999</v>
      </c>
      <c r="S126" s="52"/>
      <c r="T126" s="121">
        <f>T127</f>
        <v>0</v>
      </c>
      <c r="AT126" s="16" t="s">
        <v>75</v>
      </c>
      <c r="AU126" s="16" t="s">
        <v>112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130</v>
      </c>
      <c r="F127" s="125" t="s">
        <v>131</v>
      </c>
      <c r="I127" s="126"/>
      <c r="J127" s="127">
        <f>BK127</f>
        <v>0</v>
      </c>
      <c r="L127" s="123"/>
      <c r="M127" s="128"/>
      <c r="P127" s="129">
        <f>P128+P152+P161+P164+P170</f>
        <v>0</v>
      </c>
      <c r="R127" s="129">
        <f>R128+R152+R161+R164+R170</f>
        <v>466.27016079999999</v>
      </c>
      <c r="T127" s="130">
        <f>T128+T152+T161+T164+T170</f>
        <v>0</v>
      </c>
      <c r="AR127" s="124" t="s">
        <v>83</v>
      </c>
      <c r="AT127" s="131" t="s">
        <v>75</v>
      </c>
      <c r="AU127" s="131" t="s">
        <v>76</v>
      </c>
      <c r="AY127" s="124" t="s">
        <v>132</v>
      </c>
      <c r="BK127" s="132">
        <f>BK128+BK152+BK161+BK164+BK170</f>
        <v>0</v>
      </c>
    </row>
    <row r="128" spans="2:63" s="11" customFormat="1" ht="22.9" customHeight="1">
      <c r="B128" s="123"/>
      <c r="D128" s="124" t="s">
        <v>75</v>
      </c>
      <c r="E128" s="133" t="s">
        <v>83</v>
      </c>
      <c r="F128" s="133" t="s">
        <v>133</v>
      </c>
      <c r="I128" s="126"/>
      <c r="J128" s="134">
        <f>BK128</f>
        <v>0</v>
      </c>
      <c r="L128" s="123"/>
      <c r="M128" s="128"/>
      <c r="P128" s="129">
        <f>SUM(P129:P151)</f>
        <v>0</v>
      </c>
      <c r="R128" s="129">
        <f>SUM(R129:R151)</f>
        <v>87.121260000000007</v>
      </c>
      <c r="T128" s="130">
        <f>SUM(T129:T151)</f>
        <v>0</v>
      </c>
      <c r="AR128" s="124" t="s">
        <v>83</v>
      </c>
      <c r="AT128" s="131" t="s">
        <v>75</v>
      </c>
      <c r="AU128" s="131" t="s">
        <v>83</v>
      </c>
      <c r="AY128" s="124" t="s">
        <v>132</v>
      </c>
      <c r="BK128" s="132">
        <f>SUM(BK129:BK151)</f>
        <v>0</v>
      </c>
    </row>
    <row r="129" spans="2:65" s="1" customFormat="1" ht="33" customHeight="1">
      <c r="B129" s="31"/>
      <c r="C129" s="135" t="s">
        <v>83</v>
      </c>
      <c r="D129" s="135" t="s">
        <v>134</v>
      </c>
      <c r="E129" s="136" t="s">
        <v>220</v>
      </c>
      <c r="F129" s="137" t="s">
        <v>221</v>
      </c>
      <c r="G129" s="138" t="s">
        <v>173</v>
      </c>
      <c r="H129" s="139">
        <v>36</v>
      </c>
      <c r="I129" s="140"/>
      <c r="J129" s="141">
        <f>ROUND(I129*H129,2)</f>
        <v>0</v>
      </c>
      <c r="K129" s="137" t="s">
        <v>138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139</v>
      </c>
      <c r="AT129" s="146" t="s">
        <v>134</v>
      </c>
      <c r="AU129" s="146" t="s">
        <v>85</v>
      </c>
      <c r="AY129" s="16" t="s">
        <v>132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139</v>
      </c>
      <c r="BM129" s="146" t="s">
        <v>222</v>
      </c>
    </row>
    <row r="130" spans="2:65" s="12" customFormat="1" ht="11.25">
      <c r="B130" s="148"/>
      <c r="D130" s="149" t="s">
        <v>148</v>
      </c>
      <c r="E130" s="150" t="s">
        <v>1</v>
      </c>
      <c r="F130" s="151" t="s">
        <v>223</v>
      </c>
      <c r="H130" s="152">
        <v>36</v>
      </c>
      <c r="I130" s="153"/>
      <c r="L130" s="148"/>
      <c r="M130" s="154"/>
      <c r="T130" s="155"/>
      <c r="AT130" s="150" t="s">
        <v>148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132</v>
      </c>
    </row>
    <row r="131" spans="2:65" s="1" customFormat="1" ht="37.9" customHeight="1">
      <c r="B131" s="31"/>
      <c r="C131" s="135" t="s">
        <v>85</v>
      </c>
      <c r="D131" s="135" t="s">
        <v>134</v>
      </c>
      <c r="E131" s="136" t="s">
        <v>224</v>
      </c>
      <c r="F131" s="137" t="s">
        <v>225</v>
      </c>
      <c r="G131" s="138" t="s">
        <v>173</v>
      </c>
      <c r="H131" s="139">
        <v>36</v>
      </c>
      <c r="I131" s="140"/>
      <c r="J131" s="141">
        <f>ROUND(I131*H131,2)</f>
        <v>0</v>
      </c>
      <c r="K131" s="137" t="s">
        <v>138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139</v>
      </c>
      <c r="AT131" s="146" t="s">
        <v>134</v>
      </c>
      <c r="AU131" s="146" t="s">
        <v>85</v>
      </c>
      <c r="AY131" s="16" t="s">
        <v>132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139</v>
      </c>
      <c r="BM131" s="146" t="s">
        <v>226</v>
      </c>
    </row>
    <row r="132" spans="2:65" s="12" customFormat="1" ht="11.25">
      <c r="B132" s="148"/>
      <c r="D132" s="149" t="s">
        <v>148</v>
      </c>
      <c r="E132" s="150" t="s">
        <v>1</v>
      </c>
      <c r="F132" s="151" t="s">
        <v>223</v>
      </c>
      <c r="H132" s="152">
        <v>36</v>
      </c>
      <c r="I132" s="153"/>
      <c r="L132" s="148"/>
      <c r="M132" s="154"/>
      <c r="T132" s="155"/>
      <c r="AT132" s="150" t="s">
        <v>148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132</v>
      </c>
    </row>
    <row r="133" spans="2:65" s="1" customFormat="1" ht="37.9" customHeight="1">
      <c r="B133" s="31"/>
      <c r="C133" s="135" t="s">
        <v>144</v>
      </c>
      <c r="D133" s="135" t="s">
        <v>134</v>
      </c>
      <c r="E133" s="136" t="s">
        <v>227</v>
      </c>
      <c r="F133" s="137" t="s">
        <v>228</v>
      </c>
      <c r="G133" s="138" t="s">
        <v>173</v>
      </c>
      <c r="H133" s="139">
        <v>36</v>
      </c>
      <c r="I133" s="140"/>
      <c r="J133" s="141">
        <f>ROUND(I133*H133,2)</f>
        <v>0</v>
      </c>
      <c r="K133" s="137" t="s">
        <v>138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139</v>
      </c>
      <c r="AT133" s="146" t="s">
        <v>134</v>
      </c>
      <c r="AU133" s="146" t="s">
        <v>85</v>
      </c>
      <c r="AY133" s="16" t="s">
        <v>132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139</v>
      </c>
      <c r="BM133" s="146" t="s">
        <v>229</v>
      </c>
    </row>
    <row r="134" spans="2:65" s="1" customFormat="1" ht="24.2" customHeight="1">
      <c r="B134" s="31"/>
      <c r="C134" s="135" t="s">
        <v>139</v>
      </c>
      <c r="D134" s="135" t="s">
        <v>134</v>
      </c>
      <c r="E134" s="136" t="s">
        <v>230</v>
      </c>
      <c r="F134" s="137" t="s">
        <v>231</v>
      </c>
      <c r="G134" s="138" t="s">
        <v>173</v>
      </c>
      <c r="H134" s="139">
        <v>36</v>
      </c>
      <c r="I134" s="140"/>
      <c r="J134" s="141">
        <f>ROUND(I134*H134,2)</f>
        <v>0</v>
      </c>
      <c r="K134" s="137" t="s">
        <v>138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139</v>
      </c>
      <c r="AT134" s="146" t="s">
        <v>134</v>
      </c>
      <c r="AU134" s="146" t="s">
        <v>85</v>
      </c>
      <c r="AY134" s="16" t="s">
        <v>132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139</v>
      </c>
      <c r="BM134" s="146" t="s">
        <v>232</v>
      </c>
    </row>
    <row r="135" spans="2:65" s="1" customFormat="1" ht="24.2" customHeight="1">
      <c r="B135" s="31"/>
      <c r="C135" s="135" t="s">
        <v>154</v>
      </c>
      <c r="D135" s="135" t="s">
        <v>134</v>
      </c>
      <c r="E135" s="136" t="s">
        <v>233</v>
      </c>
      <c r="F135" s="137" t="s">
        <v>234</v>
      </c>
      <c r="G135" s="138" t="s">
        <v>173</v>
      </c>
      <c r="H135" s="139">
        <v>36</v>
      </c>
      <c r="I135" s="140"/>
      <c r="J135" s="141">
        <f>ROUND(I135*H135,2)</f>
        <v>0</v>
      </c>
      <c r="K135" s="137" t="s">
        <v>138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139</v>
      </c>
      <c r="AT135" s="146" t="s">
        <v>134</v>
      </c>
      <c r="AU135" s="146" t="s">
        <v>85</v>
      </c>
      <c r="AY135" s="16" t="s">
        <v>132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139</v>
      </c>
      <c r="BM135" s="146" t="s">
        <v>235</v>
      </c>
    </row>
    <row r="136" spans="2:65" s="12" customFormat="1" ht="11.25">
      <c r="B136" s="148"/>
      <c r="D136" s="149" t="s">
        <v>148</v>
      </c>
      <c r="E136" s="150" t="s">
        <v>1</v>
      </c>
      <c r="F136" s="151" t="s">
        <v>223</v>
      </c>
      <c r="H136" s="152">
        <v>36</v>
      </c>
      <c r="I136" s="153"/>
      <c r="L136" s="148"/>
      <c r="M136" s="154"/>
      <c r="T136" s="155"/>
      <c r="AT136" s="150" t="s">
        <v>148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132</v>
      </c>
    </row>
    <row r="137" spans="2:65" s="1" customFormat="1" ht="16.5" customHeight="1">
      <c r="B137" s="31"/>
      <c r="C137" s="168" t="s">
        <v>159</v>
      </c>
      <c r="D137" s="168" t="s">
        <v>236</v>
      </c>
      <c r="E137" s="169" t="s">
        <v>237</v>
      </c>
      <c r="F137" s="170" t="s">
        <v>238</v>
      </c>
      <c r="G137" s="171" t="s">
        <v>182</v>
      </c>
      <c r="H137" s="172">
        <v>72</v>
      </c>
      <c r="I137" s="173"/>
      <c r="J137" s="174">
        <f>ROUND(I137*H137,2)</f>
        <v>0</v>
      </c>
      <c r="K137" s="170" t="s">
        <v>138</v>
      </c>
      <c r="L137" s="175"/>
      <c r="M137" s="176" t="s">
        <v>1</v>
      </c>
      <c r="N137" s="177" t="s">
        <v>41</v>
      </c>
      <c r="P137" s="144">
        <f>O137*H137</f>
        <v>0</v>
      </c>
      <c r="Q137" s="144">
        <v>1</v>
      </c>
      <c r="R137" s="144">
        <f>Q137*H137</f>
        <v>72</v>
      </c>
      <c r="S137" s="144">
        <v>0</v>
      </c>
      <c r="T137" s="145">
        <f>S137*H137</f>
        <v>0</v>
      </c>
      <c r="AR137" s="146" t="s">
        <v>170</v>
      </c>
      <c r="AT137" s="146" t="s">
        <v>236</v>
      </c>
      <c r="AU137" s="146" t="s">
        <v>85</v>
      </c>
      <c r="AY137" s="16" t="s">
        <v>132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139</v>
      </c>
      <c r="BM137" s="146" t="s">
        <v>239</v>
      </c>
    </row>
    <row r="138" spans="2:65" s="12" customFormat="1" ht="11.25">
      <c r="B138" s="148"/>
      <c r="D138" s="149" t="s">
        <v>148</v>
      </c>
      <c r="F138" s="151" t="s">
        <v>240</v>
      </c>
      <c r="H138" s="152">
        <v>72</v>
      </c>
      <c r="I138" s="153"/>
      <c r="L138" s="148"/>
      <c r="M138" s="154"/>
      <c r="T138" s="155"/>
      <c r="AT138" s="150" t="s">
        <v>148</v>
      </c>
      <c r="AU138" s="150" t="s">
        <v>85</v>
      </c>
      <c r="AV138" s="12" t="s">
        <v>85</v>
      </c>
      <c r="AW138" s="12" t="s">
        <v>4</v>
      </c>
      <c r="AX138" s="12" t="s">
        <v>83</v>
      </c>
      <c r="AY138" s="150" t="s">
        <v>132</v>
      </c>
    </row>
    <row r="139" spans="2:65" s="1" customFormat="1" ht="33" customHeight="1">
      <c r="B139" s="31"/>
      <c r="C139" s="135" t="s">
        <v>163</v>
      </c>
      <c r="D139" s="135" t="s">
        <v>134</v>
      </c>
      <c r="E139" s="136" t="s">
        <v>241</v>
      </c>
      <c r="F139" s="137" t="s">
        <v>242</v>
      </c>
      <c r="G139" s="138" t="s">
        <v>182</v>
      </c>
      <c r="H139" s="139">
        <v>68.400000000000006</v>
      </c>
      <c r="I139" s="140"/>
      <c r="J139" s="141">
        <f>ROUND(I139*H139,2)</f>
        <v>0</v>
      </c>
      <c r="K139" s="137" t="s">
        <v>138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139</v>
      </c>
      <c r="AT139" s="146" t="s">
        <v>134</v>
      </c>
      <c r="AU139" s="146" t="s">
        <v>85</v>
      </c>
      <c r="AY139" s="16" t="s">
        <v>132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139</v>
      </c>
      <c r="BM139" s="146" t="s">
        <v>243</v>
      </c>
    </row>
    <row r="140" spans="2:65" s="12" customFormat="1" ht="11.25">
      <c r="B140" s="148"/>
      <c r="D140" s="149" t="s">
        <v>148</v>
      </c>
      <c r="F140" s="151" t="s">
        <v>244</v>
      </c>
      <c r="H140" s="152">
        <v>68.400000000000006</v>
      </c>
      <c r="I140" s="153"/>
      <c r="L140" s="148"/>
      <c r="M140" s="154"/>
      <c r="T140" s="155"/>
      <c r="AT140" s="150" t="s">
        <v>148</v>
      </c>
      <c r="AU140" s="150" t="s">
        <v>85</v>
      </c>
      <c r="AV140" s="12" t="s">
        <v>85</v>
      </c>
      <c r="AW140" s="12" t="s">
        <v>4</v>
      </c>
      <c r="AX140" s="12" t="s">
        <v>83</v>
      </c>
      <c r="AY140" s="150" t="s">
        <v>132</v>
      </c>
    </row>
    <row r="141" spans="2:65" s="1" customFormat="1" ht="16.5" customHeight="1">
      <c r="B141" s="31"/>
      <c r="C141" s="135" t="s">
        <v>170</v>
      </c>
      <c r="D141" s="135" t="s">
        <v>134</v>
      </c>
      <c r="E141" s="136" t="s">
        <v>245</v>
      </c>
      <c r="F141" s="137" t="s">
        <v>246</v>
      </c>
      <c r="G141" s="138" t="s">
        <v>173</v>
      </c>
      <c r="H141" s="139">
        <v>36</v>
      </c>
      <c r="I141" s="140"/>
      <c r="J141" s="141">
        <f>ROUND(I141*H141,2)</f>
        <v>0</v>
      </c>
      <c r="K141" s="137" t="s">
        <v>138</v>
      </c>
      <c r="L141" s="31"/>
      <c r="M141" s="142" t="s">
        <v>1</v>
      </c>
      <c r="N141" s="143" t="s">
        <v>41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139</v>
      </c>
      <c r="AT141" s="146" t="s">
        <v>134</v>
      </c>
      <c r="AU141" s="146" t="s">
        <v>85</v>
      </c>
      <c r="AY141" s="16" t="s">
        <v>132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83</v>
      </c>
      <c r="BK141" s="147">
        <f>ROUND(I141*H141,2)</f>
        <v>0</v>
      </c>
      <c r="BL141" s="16" t="s">
        <v>139</v>
      </c>
      <c r="BM141" s="146" t="s">
        <v>247</v>
      </c>
    </row>
    <row r="142" spans="2:65" s="1" customFormat="1" ht="24.2" customHeight="1">
      <c r="B142" s="31"/>
      <c r="C142" s="135" t="s">
        <v>168</v>
      </c>
      <c r="D142" s="135" t="s">
        <v>134</v>
      </c>
      <c r="E142" s="136" t="s">
        <v>248</v>
      </c>
      <c r="F142" s="137" t="s">
        <v>249</v>
      </c>
      <c r="G142" s="138" t="s">
        <v>137</v>
      </c>
      <c r="H142" s="139">
        <v>63</v>
      </c>
      <c r="I142" s="140"/>
      <c r="J142" s="141">
        <f>ROUND(I142*H142,2)</f>
        <v>0</v>
      </c>
      <c r="K142" s="137" t="s">
        <v>138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139</v>
      </c>
      <c r="AT142" s="146" t="s">
        <v>134</v>
      </c>
      <c r="AU142" s="146" t="s">
        <v>85</v>
      </c>
      <c r="AY142" s="16" t="s">
        <v>132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139</v>
      </c>
      <c r="BM142" s="146" t="s">
        <v>250</v>
      </c>
    </row>
    <row r="143" spans="2:65" s="12" customFormat="1" ht="11.25">
      <c r="B143" s="148"/>
      <c r="D143" s="149" t="s">
        <v>148</v>
      </c>
      <c r="E143" s="150" t="s">
        <v>1</v>
      </c>
      <c r="F143" s="151" t="s">
        <v>251</v>
      </c>
      <c r="H143" s="152">
        <v>63</v>
      </c>
      <c r="I143" s="153"/>
      <c r="L143" s="148"/>
      <c r="M143" s="154"/>
      <c r="T143" s="155"/>
      <c r="AT143" s="150" t="s">
        <v>148</v>
      </c>
      <c r="AU143" s="150" t="s">
        <v>85</v>
      </c>
      <c r="AV143" s="12" t="s">
        <v>85</v>
      </c>
      <c r="AW143" s="12" t="s">
        <v>32</v>
      </c>
      <c r="AX143" s="12" t="s">
        <v>83</v>
      </c>
      <c r="AY143" s="150" t="s">
        <v>132</v>
      </c>
    </row>
    <row r="144" spans="2:65" s="1" customFormat="1" ht="16.5" customHeight="1">
      <c r="B144" s="31"/>
      <c r="C144" s="168" t="s">
        <v>185</v>
      </c>
      <c r="D144" s="168" t="s">
        <v>236</v>
      </c>
      <c r="E144" s="169" t="s">
        <v>252</v>
      </c>
      <c r="F144" s="170" t="s">
        <v>253</v>
      </c>
      <c r="G144" s="171" t="s">
        <v>182</v>
      </c>
      <c r="H144" s="172">
        <v>15.12</v>
      </c>
      <c r="I144" s="173"/>
      <c r="J144" s="174">
        <f>ROUND(I144*H144,2)</f>
        <v>0</v>
      </c>
      <c r="K144" s="170" t="s">
        <v>138</v>
      </c>
      <c r="L144" s="175"/>
      <c r="M144" s="176" t="s">
        <v>1</v>
      </c>
      <c r="N144" s="177" t="s">
        <v>41</v>
      </c>
      <c r="P144" s="144">
        <f>O144*H144</f>
        <v>0</v>
      </c>
      <c r="Q144" s="144">
        <v>1</v>
      </c>
      <c r="R144" s="144">
        <f>Q144*H144</f>
        <v>15.12</v>
      </c>
      <c r="S144" s="144">
        <v>0</v>
      </c>
      <c r="T144" s="145">
        <f>S144*H144</f>
        <v>0</v>
      </c>
      <c r="AR144" s="146" t="s">
        <v>170</v>
      </c>
      <c r="AT144" s="146" t="s">
        <v>236</v>
      </c>
      <c r="AU144" s="146" t="s">
        <v>85</v>
      </c>
      <c r="AY144" s="16" t="s">
        <v>132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139</v>
      </c>
      <c r="BM144" s="146" t="s">
        <v>254</v>
      </c>
    </row>
    <row r="145" spans="2:65" s="12" customFormat="1" ht="11.25">
      <c r="B145" s="148"/>
      <c r="D145" s="149" t="s">
        <v>148</v>
      </c>
      <c r="E145" s="150" t="s">
        <v>1</v>
      </c>
      <c r="F145" s="151" t="s">
        <v>255</v>
      </c>
      <c r="H145" s="152">
        <v>15.12</v>
      </c>
      <c r="I145" s="153"/>
      <c r="L145" s="148"/>
      <c r="M145" s="154"/>
      <c r="T145" s="155"/>
      <c r="AT145" s="150" t="s">
        <v>148</v>
      </c>
      <c r="AU145" s="150" t="s">
        <v>85</v>
      </c>
      <c r="AV145" s="12" t="s">
        <v>85</v>
      </c>
      <c r="AW145" s="12" t="s">
        <v>32</v>
      </c>
      <c r="AX145" s="12" t="s">
        <v>83</v>
      </c>
      <c r="AY145" s="150" t="s">
        <v>132</v>
      </c>
    </row>
    <row r="146" spans="2:65" s="1" customFormat="1" ht="24.2" customHeight="1">
      <c r="B146" s="31"/>
      <c r="C146" s="135" t="s">
        <v>189</v>
      </c>
      <c r="D146" s="135" t="s">
        <v>134</v>
      </c>
      <c r="E146" s="136" t="s">
        <v>256</v>
      </c>
      <c r="F146" s="137" t="s">
        <v>257</v>
      </c>
      <c r="G146" s="138" t="s">
        <v>137</v>
      </c>
      <c r="H146" s="139">
        <v>63</v>
      </c>
      <c r="I146" s="140"/>
      <c r="J146" s="141">
        <f>ROUND(I146*H146,2)</f>
        <v>0</v>
      </c>
      <c r="K146" s="137" t="s">
        <v>138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139</v>
      </c>
      <c r="AT146" s="146" t="s">
        <v>134</v>
      </c>
      <c r="AU146" s="146" t="s">
        <v>85</v>
      </c>
      <c r="AY146" s="16" t="s">
        <v>132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139</v>
      </c>
      <c r="BM146" s="146" t="s">
        <v>258</v>
      </c>
    </row>
    <row r="147" spans="2:65" s="12" customFormat="1" ht="11.25">
      <c r="B147" s="148"/>
      <c r="D147" s="149" t="s">
        <v>148</v>
      </c>
      <c r="E147" s="150" t="s">
        <v>1</v>
      </c>
      <c r="F147" s="151" t="s">
        <v>251</v>
      </c>
      <c r="H147" s="152">
        <v>63</v>
      </c>
      <c r="I147" s="153"/>
      <c r="L147" s="148"/>
      <c r="M147" s="154"/>
      <c r="T147" s="155"/>
      <c r="AT147" s="150" t="s">
        <v>148</v>
      </c>
      <c r="AU147" s="150" t="s">
        <v>85</v>
      </c>
      <c r="AV147" s="12" t="s">
        <v>85</v>
      </c>
      <c r="AW147" s="12" t="s">
        <v>32</v>
      </c>
      <c r="AX147" s="12" t="s">
        <v>83</v>
      </c>
      <c r="AY147" s="150" t="s">
        <v>132</v>
      </c>
    </row>
    <row r="148" spans="2:65" s="1" customFormat="1" ht="16.5" customHeight="1">
      <c r="B148" s="31"/>
      <c r="C148" s="168" t="s">
        <v>194</v>
      </c>
      <c r="D148" s="168" t="s">
        <v>236</v>
      </c>
      <c r="E148" s="169" t="s">
        <v>259</v>
      </c>
      <c r="F148" s="170" t="s">
        <v>260</v>
      </c>
      <c r="G148" s="171" t="s">
        <v>261</v>
      </c>
      <c r="H148" s="172">
        <v>1.26</v>
      </c>
      <c r="I148" s="173"/>
      <c r="J148" s="174">
        <f>ROUND(I148*H148,2)</f>
        <v>0</v>
      </c>
      <c r="K148" s="170" t="s">
        <v>138</v>
      </c>
      <c r="L148" s="175"/>
      <c r="M148" s="176" t="s">
        <v>1</v>
      </c>
      <c r="N148" s="177" t="s">
        <v>41</v>
      </c>
      <c r="P148" s="144">
        <f>O148*H148</f>
        <v>0</v>
      </c>
      <c r="Q148" s="144">
        <v>1E-3</v>
      </c>
      <c r="R148" s="144">
        <f>Q148*H148</f>
        <v>1.2600000000000001E-3</v>
      </c>
      <c r="S148" s="144">
        <v>0</v>
      </c>
      <c r="T148" s="145">
        <f>S148*H148</f>
        <v>0</v>
      </c>
      <c r="AR148" s="146" t="s">
        <v>170</v>
      </c>
      <c r="AT148" s="146" t="s">
        <v>236</v>
      </c>
      <c r="AU148" s="146" t="s">
        <v>85</v>
      </c>
      <c r="AY148" s="16" t="s">
        <v>132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139</v>
      </c>
      <c r="BM148" s="146" t="s">
        <v>262</v>
      </c>
    </row>
    <row r="149" spans="2:65" s="12" customFormat="1" ht="11.25">
      <c r="B149" s="148"/>
      <c r="D149" s="149" t="s">
        <v>148</v>
      </c>
      <c r="F149" s="151" t="s">
        <v>263</v>
      </c>
      <c r="H149" s="152">
        <v>1.26</v>
      </c>
      <c r="I149" s="153"/>
      <c r="L149" s="148"/>
      <c r="M149" s="154"/>
      <c r="T149" s="155"/>
      <c r="AT149" s="150" t="s">
        <v>148</v>
      </c>
      <c r="AU149" s="150" t="s">
        <v>85</v>
      </c>
      <c r="AV149" s="12" t="s">
        <v>85</v>
      </c>
      <c r="AW149" s="12" t="s">
        <v>4</v>
      </c>
      <c r="AX149" s="12" t="s">
        <v>83</v>
      </c>
      <c r="AY149" s="150" t="s">
        <v>132</v>
      </c>
    </row>
    <row r="150" spans="2:65" s="1" customFormat="1" ht="24.2" customHeight="1">
      <c r="B150" s="31"/>
      <c r="C150" s="135" t="s">
        <v>198</v>
      </c>
      <c r="D150" s="135" t="s">
        <v>134</v>
      </c>
      <c r="E150" s="136" t="s">
        <v>264</v>
      </c>
      <c r="F150" s="137" t="s">
        <v>265</v>
      </c>
      <c r="G150" s="138" t="s">
        <v>137</v>
      </c>
      <c r="H150" s="139">
        <v>527</v>
      </c>
      <c r="I150" s="140"/>
      <c r="J150" s="141">
        <f>ROUND(I150*H150,2)</f>
        <v>0</v>
      </c>
      <c r="K150" s="137" t="s">
        <v>138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139</v>
      </c>
      <c r="AT150" s="146" t="s">
        <v>134</v>
      </c>
      <c r="AU150" s="146" t="s">
        <v>85</v>
      </c>
      <c r="AY150" s="16" t="s">
        <v>132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139</v>
      </c>
      <c r="BM150" s="146" t="s">
        <v>266</v>
      </c>
    </row>
    <row r="151" spans="2:65" s="12" customFormat="1" ht="11.25">
      <c r="B151" s="148"/>
      <c r="D151" s="149" t="s">
        <v>148</v>
      </c>
      <c r="E151" s="150" t="s">
        <v>1</v>
      </c>
      <c r="F151" s="151" t="s">
        <v>267</v>
      </c>
      <c r="H151" s="152">
        <v>527</v>
      </c>
      <c r="I151" s="153"/>
      <c r="L151" s="148"/>
      <c r="M151" s="154"/>
      <c r="T151" s="155"/>
      <c r="AT151" s="150" t="s">
        <v>148</v>
      </c>
      <c r="AU151" s="150" t="s">
        <v>85</v>
      </c>
      <c r="AV151" s="12" t="s">
        <v>85</v>
      </c>
      <c r="AW151" s="12" t="s">
        <v>32</v>
      </c>
      <c r="AX151" s="12" t="s">
        <v>83</v>
      </c>
      <c r="AY151" s="150" t="s">
        <v>132</v>
      </c>
    </row>
    <row r="152" spans="2:65" s="11" customFormat="1" ht="22.9" customHeight="1">
      <c r="B152" s="123"/>
      <c r="D152" s="124" t="s">
        <v>75</v>
      </c>
      <c r="E152" s="133" t="s">
        <v>154</v>
      </c>
      <c r="F152" s="133" t="s">
        <v>268</v>
      </c>
      <c r="I152" s="126"/>
      <c r="J152" s="134">
        <f>BK152</f>
        <v>0</v>
      </c>
      <c r="L152" s="123"/>
      <c r="M152" s="128"/>
      <c r="P152" s="129">
        <f>SUM(P153:P160)</f>
        <v>0</v>
      </c>
      <c r="R152" s="129">
        <f>SUM(R153:R160)</f>
        <v>297.21384</v>
      </c>
      <c r="T152" s="130">
        <f>SUM(T153:T160)</f>
        <v>0</v>
      </c>
      <c r="AR152" s="124" t="s">
        <v>83</v>
      </c>
      <c r="AT152" s="131" t="s">
        <v>75</v>
      </c>
      <c r="AU152" s="131" t="s">
        <v>83</v>
      </c>
      <c r="AY152" s="124" t="s">
        <v>132</v>
      </c>
      <c r="BK152" s="132">
        <f>SUM(BK153:BK160)</f>
        <v>0</v>
      </c>
    </row>
    <row r="153" spans="2:65" s="1" customFormat="1" ht="24.2" customHeight="1">
      <c r="B153" s="31"/>
      <c r="C153" s="135" t="s">
        <v>203</v>
      </c>
      <c r="D153" s="135" t="s">
        <v>134</v>
      </c>
      <c r="E153" s="136" t="s">
        <v>269</v>
      </c>
      <c r="F153" s="137" t="s">
        <v>270</v>
      </c>
      <c r="G153" s="138" t="s">
        <v>137</v>
      </c>
      <c r="H153" s="139">
        <v>435</v>
      </c>
      <c r="I153" s="140"/>
      <c r="J153" s="141">
        <f>ROUND(I153*H153,2)</f>
        <v>0</v>
      </c>
      <c r="K153" s="137" t="s">
        <v>138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0.46</v>
      </c>
      <c r="R153" s="144">
        <f>Q153*H153</f>
        <v>200.10000000000002</v>
      </c>
      <c r="S153" s="144">
        <v>0</v>
      </c>
      <c r="T153" s="145">
        <f>S153*H153</f>
        <v>0</v>
      </c>
      <c r="AR153" s="146" t="s">
        <v>139</v>
      </c>
      <c r="AT153" s="146" t="s">
        <v>134</v>
      </c>
      <c r="AU153" s="146" t="s">
        <v>85</v>
      </c>
      <c r="AY153" s="16" t="s">
        <v>132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139</v>
      </c>
      <c r="BM153" s="146" t="s">
        <v>271</v>
      </c>
    </row>
    <row r="154" spans="2:65" s="12" customFormat="1" ht="11.25">
      <c r="B154" s="148"/>
      <c r="D154" s="149" t="s">
        <v>148</v>
      </c>
      <c r="E154" s="150" t="s">
        <v>1</v>
      </c>
      <c r="F154" s="151" t="s">
        <v>272</v>
      </c>
      <c r="H154" s="152">
        <v>435</v>
      </c>
      <c r="I154" s="153"/>
      <c r="L154" s="148"/>
      <c r="M154" s="154"/>
      <c r="T154" s="155"/>
      <c r="AT154" s="150" t="s">
        <v>148</v>
      </c>
      <c r="AU154" s="150" t="s">
        <v>85</v>
      </c>
      <c r="AV154" s="12" t="s">
        <v>85</v>
      </c>
      <c r="AW154" s="12" t="s">
        <v>32</v>
      </c>
      <c r="AX154" s="12" t="s">
        <v>83</v>
      </c>
      <c r="AY154" s="150" t="s">
        <v>132</v>
      </c>
    </row>
    <row r="155" spans="2:65" s="1" customFormat="1" ht="33" customHeight="1">
      <c r="B155" s="31"/>
      <c r="C155" s="135" t="s">
        <v>8</v>
      </c>
      <c r="D155" s="135" t="s">
        <v>134</v>
      </c>
      <c r="E155" s="136" t="s">
        <v>273</v>
      </c>
      <c r="F155" s="137" t="s">
        <v>274</v>
      </c>
      <c r="G155" s="138" t="s">
        <v>137</v>
      </c>
      <c r="H155" s="139">
        <v>437</v>
      </c>
      <c r="I155" s="140"/>
      <c r="J155" s="141">
        <f>ROUND(I155*H155,2)</f>
        <v>0</v>
      </c>
      <c r="K155" s="137" t="s">
        <v>138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8.9219999999999994E-2</v>
      </c>
      <c r="R155" s="144">
        <f>Q155*H155</f>
        <v>38.989139999999999</v>
      </c>
      <c r="S155" s="144">
        <v>0</v>
      </c>
      <c r="T155" s="145">
        <f>S155*H155</f>
        <v>0</v>
      </c>
      <c r="AR155" s="146" t="s">
        <v>139</v>
      </c>
      <c r="AT155" s="146" t="s">
        <v>134</v>
      </c>
      <c r="AU155" s="146" t="s">
        <v>85</v>
      </c>
      <c r="AY155" s="16" t="s">
        <v>132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139</v>
      </c>
      <c r="BM155" s="146" t="s">
        <v>275</v>
      </c>
    </row>
    <row r="156" spans="2:65" s="12" customFormat="1" ht="11.25">
      <c r="B156" s="148"/>
      <c r="D156" s="149" t="s">
        <v>148</v>
      </c>
      <c r="E156" s="150" t="s">
        <v>1</v>
      </c>
      <c r="F156" s="151" t="s">
        <v>276</v>
      </c>
      <c r="H156" s="152">
        <v>437</v>
      </c>
      <c r="I156" s="153"/>
      <c r="L156" s="148"/>
      <c r="M156" s="154"/>
      <c r="T156" s="155"/>
      <c r="AT156" s="150" t="s">
        <v>148</v>
      </c>
      <c r="AU156" s="150" t="s">
        <v>85</v>
      </c>
      <c r="AV156" s="12" t="s">
        <v>85</v>
      </c>
      <c r="AW156" s="12" t="s">
        <v>32</v>
      </c>
      <c r="AX156" s="12" t="s">
        <v>83</v>
      </c>
      <c r="AY156" s="150" t="s">
        <v>132</v>
      </c>
    </row>
    <row r="157" spans="2:65" s="1" customFormat="1" ht="21.75" customHeight="1">
      <c r="B157" s="31"/>
      <c r="C157" s="168" t="s">
        <v>212</v>
      </c>
      <c r="D157" s="168" t="s">
        <v>236</v>
      </c>
      <c r="E157" s="169" t="s">
        <v>277</v>
      </c>
      <c r="F157" s="170" t="s">
        <v>278</v>
      </c>
      <c r="G157" s="171" t="s">
        <v>137</v>
      </c>
      <c r="H157" s="172">
        <v>400.86</v>
      </c>
      <c r="I157" s="173"/>
      <c r="J157" s="174">
        <f>ROUND(I157*H157,2)</f>
        <v>0</v>
      </c>
      <c r="K157" s="170" t="s">
        <v>138</v>
      </c>
      <c r="L157" s="175"/>
      <c r="M157" s="176" t="s">
        <v>1</v>
      </c>
      <c r="N157" s="177" t="s">
        <v>41</v>
      </c>
      <c r="P157" s="144">
        <f>O157*H157</f>
        <v>0</v>
      </c>
      <c r="Q157" s="144">
        <v>0.13100000000000001</v>
      </c>
      <c r="R157" s="144">
        <f>Q157*H157</f>
        <v>52.512660000000004</v>
      </c>
      <c r="S157" s="144">
        <v>0</v>
      </c>
      <c r="T157" s="145">
        <f>S157*H157</f>
        <v>0</v>
      </c>
      <c r="AR157" s="146" t="s">
        <v>170</v>
      </c>
      <c r="AT157" s="146" t="s">
        <v>236</v>
      </c>
      <c r="AU157" s="146" t="s">
        <v>85</v>
      </c>
      <c r="AY157" s="16" t="s">
        <v>132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83</v>
      </c>
      <c r="BK157" s="147">
        <f>ROUND(I157*H157,2)</f>
        <v>0</v>
      </c>
      <c r="BL157" s="16" t="s">
        <v>139</v>
      </c>
      <c r="BM157" s="146" t="s">
        <v>279</v>
      </c>
    </row>
    <row r="158" spans="2:65" s="12" customFormat="1" ht="11.25">
      <c r="B158" s="148"/>
      <c r="D158" s="149" t="s">
        <v>148</v>
      </c>
      <c r="E158" s="150" t="s">
        <v>1</v>
      </c>
      <c r="F158" s="151" t="s">
        <v>280</v>
      </c>
      <c r="H158" s="152">
        <v>400.86</v>
      </c>
      <c r="I158" s="153"/>
      <c r="L158" s="148"/>
      <c r="M158" s="154"/>
      <c r="T158" s="155"/>
      <c r="AT158" s="150" t="s">
        <v>148</v>
      </c>
      <c r="AU158" s="150" t="s">
        <v>85</v>
      </c>
      <c r="AV158" s="12" t="s">
        <v>85</v>
      </c>
      <c r="AW158" s="12" t="s">
        <v>32</v>
      </c>
      <c r="AX158" s="12" t="s">
        <v>83</v>
      </c>
      <c r="AY158" s="150" t="s">
        <v>132</v>
      </c>
    </row>
    <row r="159" spans="2:65" s="1" customFormat="1" ht="24.2" customHeight="1">
      <c r="B159" s="31"/>
      <c r="C159" s="168" t="s">
        <v>281</v>
      </c>
      <c r="D159" s="168" t="s">
        <v>236</v>
      </c>
      <c r="E159" s="169" t="s">
        <v>282</v>
      </c>
      <c r="F159" s="170" t="s">
        <v>283</v>
      </c>
      <c r="G159" s="171" t="s">
        <v>137</v>
      </c>
      <c r="H159" s="172">
        <v>42.84</v>
      </c>
      <c r="I159" s="173"/>
      <c r="J159" s="174">
        <f>ROUND(I159*H159,2)</f>
        <v>0</v>
      </c>
      <c r="K159" s="170" t="s">
        <v>138</v>
      </c>
      <c r="L159" s="175"/>
      <c r="M159" s="176" t="s">
        <v>1</v>
      </c>
      <c r="N159" s="177" t="s">
        <v>41</v>
      </c>
      <c r="P159" s="144">
        <f>O159*H159</f>
        <v>0</v>
      </c>
      <c r="Q159" s="144">
        <v>0.13100000000000001</v>
      </c>
      <c r="R159" s="144">
        <f>Q159*H159</f>
        <v>5.6120400000000004</v>
      </c>
      <c r="S159" s="144">
        <v>0</v>
      </c>
      <c r="T159" s="145">
        <f>S159*H159</f>
        <v>0</v>
      </c>
      <c r="AR159" s="146" t="s">
        <v>170</v>
      </c>
      <c r="AT159" s="146" t="s">
        <v>236</v>
      </c>
      <c r="AU159" s="146" t="s">
        <v>85</v>
      </c>
      <c r="AY159" s="16" t="s">
        <v>132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83</v>
      </c>
      <c r="BK159" s="147">
        <f>ROUND(I159*H159,2)</f>
        <v>0</v>
      </c>
      <c r="BL159" s="16" t="s">
        <v>139</v>
      </c>
      <c r="BM159" s="146" t="s">
        <v>284</v>
      </c>
    </row>
    <row r="160" spans="2:65" s="12" customFormat="1" ht="11.25">
      <c r="B160" s="148"/>
      <c r="D160" s="149" t="s">
        <v>148</v>
      </c>
      <c r="E160" s="150" t="s">
        <v>1</v>
      </c>
      <c r="F160" s="151" t="s">
        <v>285</v>
      </c>
      <c r="H160" s="152">
        <v>42.84</v>
      </c>
      <c r="I160" s="153"/>
      <c r="L160" s="148"/>
      <c r="M160" s="154"/>
      <c r="T160" s="155"/>
      <c r="AT160" s="150" t="s">
        <v>148</v>
      </c>
      <c r="AU160" s="150" t="s">
        <v>85</v>
      </c>
      <c r="AV160" s="12" t="s">
        <v>85</v>
      </c>
      <c r="AW160" s="12" t="s">
        <v>32</v>
      </c>
      <c r="AX160" s="12" t="s">
        <v>83</v>
      </c>
      <c r="AY160" s="150" t="s">
        <v>132</v>
      </c>
    </row>
    <row r="161" spans="2:65" s="11" customFormat="1" ht="22.9" customHeight="1">
      <c r="B161" s="123"/>
      <c r="D161" s="124" t="s">
        <v>75</v>
      </c>
      <c r="E161" s="133" t="s">
        <v>170</v>
      </c>
      <c r="F161" s="133" t="s">
        <v>286</v>
      </c>
      <c r="I161" s="126"/>
      <c r="J161" s="134">
        <f>BK161</f>
        <v>0</v>
      </c>
      <c r="L161" s="123"/>
      <c r="M161" s="128"/>
      <c r="P161" s="129">
        <f>SUM(P162:P163)</f>
        <v>0</v>
      </c>
      <c r="R161" s="129">
        <f>SUM(R162:R163)</f>
        <v>1.0429600000000001</v>
      </c>
      <c r="T161" s="130">
        <f>SUM(T162:T163)</f>
        <v>0</v>
      </c>
      <c r="AR161" s="124" t="s">
        <v>83</v>
      </c>
      <c r="AT161" s="131" t="s">
        <v>75</v>
      </c>
      <c r="AU161" s="131" t="s">
        <v>83</v>
      </c>
      <c r="AY161" s="124" t="s">
        <v>132</v>
      </c>
      <c r="BK161" s="132">
        <f>SUM(BK162:BK163)</f>
        <v>0</v>
      </c>
    </row>
    <row r="162" spans="2:65" s="1" customFormat="1" ht="24.2" customHeight="1">
      <c r="B162" s="31"/>
      <c r="C162" s="135" t="s">
        <v>287</v>
      </c>
      <c r="D162" s="135" t="s">
        <v>134</v>
      </c>
      <c r="E162" s="136" t="s">
        <v>288</v>
      </c>
      <c r="F162" s="137" t="s">
        <v>289</v>
      </c>
      <c r="G162" s="138" t="s">
        <v>290</v>
      </c>
      <c r="H162" s="139">
        <v>1</v>
      </c>
      <c r="I162" s="140"/>
      <c r="J162" s="141">
        <f>ROUND(I162*H162,2)</f>
        <v>0</v>
      </c>
      <c r="K162" s="137" t="s">
        <v>138</v>
      </c>
      <c r="L162" s="31"/>
      <c r="M162" s="142" t="s">
        <v>1</v>
      </c>
      <c r="N162" s="143" t="s">
        <v>41</v>
      </c>
      <c r="P162" s="144">
        <f>O162*H162</f>
        <v>0</v>
      </c>
      <c r="Q162" s="144">
        <v>0.42080000000000001</v>
      </c>
      <c r="R162" s="144">
        <f>Q162*H162</f>
        <v>0.42080000000000001</v>
      </c>
      <c r="S162" s="144">
        <v>0</v>
      </c>
      <c r="T162" s="145">
        <f>S162*H162</f>
        <v>0</v>
      </c>
      <c r="AR162" s="146" t="s">
        <v>139</v>
      </c>
      <c r="AT162" s="146" t="s">
        <v>134</v>
      </c>
      <c r="AU162" s="146" t="s">
        <v>85</v>
      </c>
      <c r="AY162" s="16" t="s">
        <v>132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83</v>
      </c>
      <c r="BK162" s="147">
        <f>ROUND(I162*H162,2)</f>
        <v>0</v>
      </c>
      <c r="BL162" s="16" t="s">
        <v>139</v>
      </c>
      <c r="BM162" s="146" t="s">
        <v>291</v>
      </c>
    </row>
    <row r="163" spans="2:65" s="1" customFormat="1" ht="33" customHeight="1">
      <c r="B163" s="31"/>
      <c r="C163" s="135" t="s">
        <v>292</v>
      </c>
      <c r="D163" s="135" t="s">
        <v>134</v>
      </c>
      <c r="E163" s="136" t="s">
        <v>293</v>
      </c>
      <c r="F163" s="137" t="s">
        <v>294</v>
      </c>
      <c r="G163" s="138" t="s">
        <v>290</v>
      </c>
      <c r="H163" s="139">
        <v>2</v>
      </c>
      <c r="I163" s="140"/>
      <c r="J163" s="141">
        <f>ROUND(I163*H163,2)</f>
        <v>0</v>
      </c>
      <c r="K163" s="137" t="s">
        <v>138</v>
      </c>
      <c r="L163" s="31"/>
      <c r="M163" s="142" t="s">
        <v>1</v>
      </c>
      <c r="N163" s="143" t="s">
        <v>41</v>
      </c>
      <c r="P163" s="144">
        <f>O163*H163</f>
        <v>0</v>
      </c>
      <c r="Q163" s="144">
        <v>0.31108000000000002</v>
      </c>
      <c r="R163" s="144">
        <f>Q163*H163</f>
        <v>0.62216000000000005</v>
      </c>
      <c r="S163" s="144">
        <v>0</v>
      </c>
      <c r="T163" s="145">
        <f>S163*H163</f>
        <v>0</v>
      </c>
      <c r="AR163" s="146" t="s">
        <v>139</v>
      </c>
      <c r="AT163" s="146" t="s">
        <v>134</v>
      </c>
      <c r="AU163" s="146" t="s">
        <v>85</v>
      </c>
      <c r="AY163" s="16" t="s">
        <v>132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83</v>
      </c>
      <c r="BK163" s="147">
        <f>ROUND(I163*H163,2)</f>
        <v>0</v>
      </c>
      <c r="BL163" s="16" t="s">
        <v>139</v>
      </c>
      <c r="BM163" s="146" t="s">
        <v>295</v>
      </c>
    </row>
    <row r="164" spans="2:65" s="11" customFormat="1" ht="22.9" customHeight="1">
      <c r="B164" s="123"/>
      <c r="D164" s="124" t="s">
        <v>75</v>
      </c>
      <c r="E164" s="133" t="s">
        <v>168</v>
      </c>
      <c r="F164" s="133" t="s">
        <v>169</v>
      </c>
      <c r="I164" s="126"/>
      <c r="J164" s="134">
        <f>BK164</f>
        <v>0</v>
      </c>
      <c r="L164" s="123"/>
      <c r="M164" s="128"/>
      <c r="P164" s="129">
        <f>SUM(P165:P169)</f>
        <v>0</v>
      </c>
      <c r="R164" s="129">
        <f>SUM(R165:R169)</f>
        <v>80.892100799999994</v>
      </c>
      <c r="T164" s="130">
        <f>SUM(T165:T169)</f>
        <v>0</v>
      </c>
      <c r="AR164" s="124" t="s">
        <v>83</v>
      </c>
      <c r="AT164" s="131" t="s">
        <v>75</v>
      </c>
      <c r="AU164" s="131" t="s">
        <v>83</v>
      </c>
      <c r="AY164" s="124" t="s">
        <v>132</v>
      </c>
      <c r="BK164" s="132">
        <f>SUM(BK165:BK169)</f>
        <v>0</v>
      </c>
    </row>
    <row r="165" spans="2:65" s="1" customFormat="1" ht="33" customHeight="1">
      <c r="B165" s="31"/>
      <c r="C165" s="135" t="s">
        <v>296</v>
      </c>
      <c r="D165" s="135" t="s">
        <v>134</v>
      </c>
      <c r="E165" s="136" t="s">
        <v>297</v>
      </c>
      <c r="F165" s="137" t="s">
        <v>298</v>
      </c>
      <c r="G165" s="138" t="s">
        <v>166</v>
      </c>
      <c r="H165" s="139">
        <v>252</v>
      </c>
      <c r="I165" s="140"/>
      <c r="J165" s="141">
        <f>ROUND(I165*H165,2)</f>
        <v>0</v>
      </c>
      <c r="K165" s="137" t="s">
        <v>138</v>
      </c>
      <c r="L165" s="31"/>
      <c r="M165" s="142" t="s">
        <v>1</v>
      </c>
      <c r="N165" s="143" t="s">
        <v>41</v>
      </c>
      <c r="P165" s="144">
        <f>O165*H165</f>
        <v>0</v>
      </c>
      <c r="Q165" s="144">
        <v>0.1295</v>
      </c>
      <c r="R165" s="144">
        <f>Q165*H165</f>
        <v>32.634</v>
      </c>
      <c r="S165" s="144">
        <v>0</v>
      </c>
      <c r="T165" s="145">
        <f>S165*H165</f>
        <v>0</v>
      </c>
      <c r="AR165" s="146" t="s">
        <v>139</v>
      </c>
      <c r="AT165" s="146" t="s">
        <v>134</v>
      </c>
      <c r="AU165" s="146" t="s">
        <v>85</v>
      </c>
      <c r="AY165" s="16" t="s">
        <v>132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83</v>
      </c>
      <c r="BK165" s="147">
        <f>ROUND(I165*H165,2)</f>
        <v>0</v>
      </c>
      <c r="BL165" s="16" t="s">
        <v>139</v>
      </c>
      <c r="BM165" s="146" t="s">
        <v>299</v>
      </c>
    </row>
    <row r="166" spans="2:65" s="1" customFormat="1" ht="16.5" customHeight="1">
      <c r="B166" s="31"/>
      <c r="C166" s="168" t="s">
        <v>7</v>
      </c>
      <c r="D166" s="168" t="s">
        <v>236</v>
      </c>
      <c r="E166" s="169" t="s">
        <v>300</v>
      </c>
      <c r="F166" s="170" t="s">
        <v>301</v>
      </c>
      <c r="G166" s="171" t="s">
        <v>166</v>
      </c>
      <c r="H166" s="172">
        <v>252</v>
      </c>
      <c r="I166" s="173"/>
      <c r="J166" s="174">
        <f>ROUND(I166*H166,2)</f>
        <v>0</v>
      </c>
      <c r="K166" s="170" t="s">
        <v>138</v>
      </c>
      <c r="L166" s="175"/>
      <c r="M166" s="176" t="s">
        <v>1</v>
      </c>
      <c r="N166" s="177" t="s">
        <v>41</v>
      </c>
      <c r="P166" s="144">
        <f>O166*H166</f>
        <v>0</v>
      </c>
      <c r="Q166" s="144">
        <v>5.6120000000000003E-2</v>
      </c>
      <c r="R166" s="144">
        <f>Q166*H166</f>
        <v>14.142240000000001</v>
      </c>
      <c r="S166" s="144">
        <v>0</v>
      </c>
      <c r="T166" s="145">
        <f>S166*H166</f>
        <v>0</v>
      </c>
      <c r="AR166" s="146" t="s">
        <v>170</v>
      </c>
      <c r="AT166" s="146" t="s">
        <v>236</v>
      </c>
      <c r="AU166" s="146" t="s">
        <v>85</v>
      </c>
      <c r="AY166" s="16" t="s">
        <v>132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83</v>
      </c>
      <c r="BK166" s="147">
        <f>ROUND(I166*H166,2)</f>
        <v>0</v>
      </c>
      <c r="BL166" s="16" t="s">
        <v>139</v>
      </c>
      <c r="BM166" s="146" t="s">
        <v>302</v>
      </c>
    </row>
    <row r="167" spans="2:65" s="1" customFormat="1" ht="24.2" customHeight="1">
      <c r="B167" s="31"/>
      <c r="C167" s="135" t="s">
        <v>303</v>
      </c>
      <c r="D167" s="135" t="s">
        <v>134</v>
      </c>
      <c r="E167" s="136" t="s">
        <v>304</v>
      </c>
      <c r="F167" s="137" t="s">
        <v>305</v>
      </c>
      <c r="G167" s="138" t="s">
        <v>173</v>
      </c>
      <c r="H167" s="139">
        <v>15.12</v>
      </c>
      <c r="I167" s="140"/>
      <c r="J167" s="141">
        <f>ROUND(I167*H167,2)</f>
        <v>0</v>
      </c>
      <c r="K167" s="137" t="s">
        <v>138</v>
      </c>
      <c r="L167" s="31"/>
      <c r="M167" s="142" t="s">
        <v>1</v>
      </c>
      <c r="N167" s="143" t="s">
        <v>41</v>
      </c>
      <c r="P167" s="144">
        <f>O167*H167</f>
        <v>0</v>
      </c>
      <c r="Q167" s="144">
        <v>2.2563399999999998</v>
      </c>
      <c r="R167" s="144">
        <f>Q167*H167</f>
        <v>34.115860799999993</v>
      </c>
      <c r="S167" s="144">
        <v>0</v>
      </c>
      <c r="T167" s="145">
        <f>S167*H167</f>
        <v>0</v>
      </c>
      <c r="AR167" s="146" t="s">
        <v>139</v>
      </c>
      <c r="AT167" s="146" t="s">
        <v>134</v>
      </c>
      <c r="AU167" s="146" t="s">
        <v>85</v>
      </c>
      <c r="AY167" s="16" t="s">
        <v>132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83</v>
      </c>
      <c r="BK167" s="147">
        <f>ROUND(I167*H167,2)</f>
        <v>0</v>
      </c>
      <c r="BL167" s="16" t="s">
        <v>139</v>
      </c>
      <c r="BM167" s="146" t="s">
        <v>306</v>
      </c>
    </row>
    <row r="168" spans="2:65" s="12" customFormat="1" ht="11.25">
      <c r="B168" s="148"/>
      <c r="D168" s="149" t="s">
        <v>148</v>
      </c>
      <c r="E168" s="150" t="s">
        <v>1</v>
      </c>
      <c r="F168" s="151" t="s">
        <v>307</v>
      </c>
      <c r="H168" s="152">
        <v>15.12</v>
      </c>
      <c r="I168" s="153"/>
      <c r="L168" s="148"/>
      <c r="M168" s="154"/>
      <c r="T168" s="155"/>
      <c r="AT168" s="150" t="s">
        <v>148</v>
      </c>
      <c r="AU168" s="150" t="s">
        <v>85</v>
      </c>
      <c r="AV168" s="12" t="s">
        <v>85</v>
      </c>
      <c r="AW168" s="12" t="s">
        <v>32</v>
      </c>
      <c r="AX168" s="12" t="s">
        <v>83</v>
      </c>
      <c r="AY168" s="150" t="s">
        <v>132</v>
      </c>
    </row>
    <row r="169" spans="2:65" s="1" customFormat="1" ht="24.2" customHeight="1">
      <c r="B169" s="31"/>
      <c r="C169" s="135" t="s">
        <v>308</v>
      </c>
      <c r="D169" s="135" t="s">
        <v>134</v>
      </c>
      <c r="E169" s="136" t="s">
        <v>309</v>
      </c>
      <c r="F169" s="137" t="s">
        <v>310</v>
      </c>
      <c r="G169" s="138" t="s">
        <v>137</v>
      </c>
      <c r="H169" s="139">
        <v>2</v>
      </c>
      <c r="I169" s="140"/>
      <c r="J169" s="141">
        <f>ROUND(I169*H169,2)</f>
        <v>0</v>
      </c>
      <c r="K169" s="137" t="s">
        <v>138</v>
      </c>
      <c r="L169" s="31"/>
      <c r="M169" s="142" t="s">
        <v>1</v>
      </c>
      <c r="N169" s="143" t="s">
        <v>41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139</v>
      </c>
      <c r="AT169" s="146" t="s">
        <v>134</v>
      </c>
      <c r="AU169" s="146" t="s">
        <v>85</v>
      </c>
      <c r="AY169" s="16" t="s">
        <v>132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83</v>
      </c>
      <c r="BK169" s="147">
        <f>ROUND(I169*H169,2)</f>
        <v>0</v>
      </c>
      <c r="BL169" s="16" t="s">
        <v>139</v>
      </c>
      <c r="BM169" s="146" t="s">
        <v>311</v>
      </c>
    </row>
    <row r="170" spans="2:65" s="11" customFormat="1" ht="22.9" customHeight="1">
      <c r="B170" s="123"/>
      <c r="D170" s="124" t="s">
        <v>75</v>
      </c>
      <c r="E170" s="133" t="s">
        <v>312</v>
      </c>
      <c r="F170" s="133" t="s">
        <v>313</v>
      </c>
      <c r="I170" s="126"/>
      <c r="J170" s="134">
        <f>BK170</f>
        <v>0</v>
      </c>
      <c r="L170" s="123"/>
      <c r="M170" s="128"/>
      <c r="P170" s="129">
        <f>P171</f>
        <v>0</v>
      </c>
      <c r="R170" s="129">
        <f>R171</f>
        <v>0</v>
      </c>
      <c r="T170" s="130">
        <f>T171</f>
        <v>0</v>
      </c>
      <c r="AR170" s="124" t="s">
        <v>83</v>
      </c>
      <c r="AT170" s="131" t="s">
        <v>75</v>
      </c>
      <c r="AU170" s="131" t="s">
        <v>83</v>
      </c>
      <c r="AY170" s="124" t="s">
        <v>132</v>
      </c>
      <c r="BK170" s="132">
        <f>BK171</f>
        <v>0</v>
      </c>
    </row>
    <row r="171" spans="2:65" s="1" customFormat="1" ht="24.2" customHeight="1">
      <c r="B171" s="31"/>
      <c r="C171" s="135" t="s">
        <v>314</v>
      </c>
      <c r="D171" s="135" t="s">
        <v>134</v>
      </c>
      <c r="E171" s="136" t="s">
        <v>315</v>
      </c>
      <c r="F171" s="137" t="s">
        <v>316</v>
      </c>
      <c r="G171" s="138" t="s">
        <v>182</v>
      </c>
      <c r="H171" s="139">
        <v>466.27</v>
      </c>
      <c r="I171" s="140"/>
      <c r="J171" s="141">
        <f>ROUND(I171*H171,2)</f>
        <v>0</v>
      </c>
      <c r="K171" s="137" t="s">
        <v>138</v>
      </c>
      <c r="L171" s="31"/>
      <c r="M171" s="163" t="s">
        <v>1</v>
      </c>
      <c r="N171" s="164" t="s">
        <v>41</v>
      </c>
      <c r="O171" s="165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AR171" s="146" t="s">
        <v>139</v>
      </c>
      <c r="AT171" s="146" t="s">
        <v>134</v>
      </c>
      <c r="AU171" s="146" t="s">
        <v>85</v>
      </c>
      <c r="AY171" s="16" t="s">
        <v>132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83</v>
      </c>
      <c r="BK171" s="147">
        <f>ROUND(I171*H171,2)</f>
        <v>0</v>
      </c>
      <c r="BL171" s="16" t="s">
        <v>139</v>
      </c>
      <c r="BM171" s="146" t="s">
        <v>317</v>
      </c>
    </row>
    <row r="172" spans="2:65" s="1" customFormat="1" ht="6.95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31"/>
    </row>
  </sheetData>
  <sheetProtection algorithmName="SHA-512" hashValue="WD6zlIakj4/sQ0nC1wyauwhfi3Eesns9Gn/rRO9hCTixiRw/2UBOm5oTgh7DoI7URmX41lwvzWX9NAourVCrAw==" saltValue="k6yp+q8F+MD/X9K8M/eiRWjWBfCMktSyiMrgYEXzqfBi/ZAzXXZQ1yC/Ea4U+fdjsVgfrLkmAsGZ1ZPm2L48ZQ==" spinCount="100000" sheet="1" objects="1" scenarios="1" formatColumns="0" formatRows="0" autoFilter="0"/>
  <autoFilter ref="C125:K171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 Čsl.armády,před panelovými domy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318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0.15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 Čsl.armády,před panelovými domy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192 - Dopravní  značení dočasné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11. 4. 2023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115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 Čsl.armády,před panelovými domy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192 - Dopravní  značení dočasné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11. 4. 2023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130</v>
      </c>
      <c r="F123" s="125" t="s">
        <v>131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168</v>
      </c>
      <c r="F124" s="133" t="s">
        <v>169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132</v>
      </c>
      <c r="BK124" s="132">
        <f>SUM(BK125:BK140)</f>
        <v>0</v>
      </c>
    </row>
    <row r="125" spans="2:65" s="1" customFormat="1" ht="24.2" customHeight="1">
      <c r="B125" s="31"/>
      <c r="C125" s="135" t="s">
        <v>83</v>
      </c>
      <c r="D125" s="135" t="s">
        <v>134</v>
      </c>
      <c r="E125" s="136" t="s">
        <v>319</v>
      </c>
      <c r="F125" s="137" t="s">
        <v>320</v>
      </c>
      <c r="G125" s="138" t="s">
        <v>290</v>
      </c>
      <c r="H125" s="139">
        <v>6</v>
      </c>
      <c r="I125" s="140"/>
      <c r="J125" s="141">
        <f>ROUND(I125*H125,2)</f>
        <v>0</v>
      </c>
      <c r="K125" s="137" t="s">
        <v>138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139</v>
      </c>
      <c r="AT125" s="146" t="s">
        <v>134</v>
      </c>
      <c r="AU125" s="146" t="s">
        <v>85</v>
      </c>
      <c r="AY125" s="16" t="s">
        <v>132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139</v>
      </c>
      <c r="BM125" s="146" t="s">
        <v>321</v>
      </c>
    </row>
    <row r="126" spans="2:65" s="12" customFormat="1" ht="11.25">
      <c r="B126" s="148"/>
      <c r="D126" s="149" t="s">
        <v>148</v>
      </c>
      <c r="E126" s="150" t="s">
        <v>1</v>
      </c>
      <c r="F126" s="151" t="s">
        <v>322</v>
      </c>
      <c r="H126" s="152">
        <v>6</v>
      </c>
      <c r="I126" s="153"/>
      <c r="L126" s="148"/>
      <c r="M126" s="154"/>
      <c r="T126" s="155"/>
      <c r="AT126" s="150" t="s">
        <v>148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132</v>
      </c>
    </row>
    <row r="127" spans="2:65" s="1" customFormat="1" ht="24.2" customHeight="1">
      <c r="B127" s="31"/>
      <c r="C127" s="135" t="s">
        <v>85</v>
      </c>
      <c r="D127" s="135" t="s">
        <v>134</v>
      </c>
      <c r="E127" s="136" t="s">
        <v>323</v>
      </c>
      <c r="F127" s="137" t="s">
        <v>324</v>
      </c>
      <c r="G127" s="138" t="s">
        <v>290</v>
      </c>
      <c r="H127" s="139">
        <v>2</v>
      </c>
      <c r="I127" s="140"/>
      <c r="J127" s="141">
        <f>ROUND(I127*H127,2)</f>
        <v>0</v>
      </c>
      <c r="K127" s="137" t="s">
        <v>138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139</v>
      </c>
      <c r="AT127" s="146" t="s">
        <v>134</v>
      </c>
      <c r="AU127" s="146" t="s">
        <v>85</v>
      </c>
      <c r="AY127" s="16" t="s">
        <v>132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139</v>
      </c>
      <c r="BM127" s="146" t="s">
        <v>325</v>
      </c>
    </row>
    <row r="128" spans="2:65" s="12" customFormat="1" ht="11.25">
      <c r="B128" s="148"/>
      <c r="D128" s="149" t="s">
        <v>148</v>
      </c>
      <c r="E128" s="150" t="s">
        <v>1</v>
      </c>
      <c r="F128" s="151" t="s">
        <v>326</v>
      </c>
      <c r="H128" s="152">
        <v>2</v>
      </c>
      <c r="I128" s="153"/>
      <c r="L128" s="148"/>
      <c r="M128" s="154"/>
      <c r="T128" s="155"/>
      <c r="AT128" s="150" t="s">
        <v>148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132</v>
      </c>
    </row>
    <row r="129" spans="2:65" s="1" customFormat="1" ht="24.2" customHeight="1">
      <c r="B129" s="31"/>
      <c r="C129" s="135" t="s">
        <v>144</v>
      </c>
      <c r="D129" s="135" t="s">
        <v>134</v>
      </c>
      <c r="E129" s="136" t="s">
        <v>327</v>
      </c>
      <c r="F129" s="137" t="s">
        <v>328</v>
      </c>
      <c r="G129" s="138" t="s">
        <v>290</v>
      </c>
      <c r="H129" s="139">
        <v>168</v>
      </c>
      <c r="I129" s="140"/>
      <c r="J129" s="141">
        <f>ROUND(I129*H129,2)</f>
        <v>0</v>
      </c>
      <c r="K129" s="137" t="s">
        <v>138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139</v>
      </c>
      <c r="AT129" s="146" t="s">
        <v>134</v>
      </c>
      <c r="AU129" s="146" t="s">
        <v>85</v>
      </c>
      <c r="AY129" s="16" t="s">
        <v>132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139</v>
      </c>
      <c r="BM129" s="146" t="s">
        <v>329</v>
      </c>
    </row>
    <row r="130" spans="2:65" s="12" customFormat="1" ht="11.25">
      <c r="B130" s="148"/>
      <c r="D130" s="149" t="s">
        <v>148</v>
      </c>
      <c r="E130" s="150" t="s">
        <v>1</v>
      </c>
      <c r="F130" s="151" t="s">
        <v>330</v>
      </c>
      <c r="H130" s="152">
        <v>168</v>
      </c>
      <c r="I130" s="153"/>
      <c r="L130" s="148"/>
      <c r="M130" s="154"/>
      <c r="T130" s="155"/>
      <c r="AT130" s="150" t="s">
        <v>148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132</v>
      </c>
    </row>
    <row r="131" spans="2:65" s="1" customFormat="1" ht="24.2" customHeight="1">
      <c r="B131" s="31"/>
      <c r="C131" s="135" t="s">
        <v>139</v>
      </c>
      <c r="D131" s="135" t="s">
        <v>134</v>
      </c>
      <c r="E131" s="136" t="s">
        <v>331</v>
      </c>
      <c r="F131" s="137" t="s">
        <v>332</v>
      </c>
      <c r="G131" s="138" t="s">
        <v>290</v>
      </c>
      <c r="H131" s="139">
        <v>56</v>
      </c>
      <c r="I131" s="140"/>
      <c r="J131" s="141">
        <f>ROUND(I131*H131,2)</f>
        <v>0</v>
      </c>
      <c r="K131" s="137" t="s">
        <v>138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139</v>
      </c>
      <c r="AT131" s="146" t="s">
        <v>134</v>
      </c>
      <c r="AU131" s="146" t="s">
        <v>85</v>
      </c>
      <c r="AY131" s="16" t="s">
        <v>132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139</v>
      </c>
      <c r="BM131" s="146" t="s">
        <v>333</v>
      </c>
    </row>
    <row r="132" spans="2:65" s="12" customFormat="1" ht="11.25">
      <c r="B132" s="148"/>
      <c r="D132" s="149" t="s">
        <v>148</v>
      </c>
      <c r="E132" s="150" t="s">
        <v>1</v>
      </c>
      <c r="F132" s="151" t="s">
        <v>334</v>
      </c>
      <c r="H132" s="152">
        <v>56</v>
      </c>
      <c r="I132" s="153"/>
      <c r="L132" s="148"/>
      <c r="M132" s="154"/>
      <c r="T132" s="155"/>
      <c r="AT132" s="150" t="s">
        <v>148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132</v>
      </c>
    </row>
    <row r="133" spans="2:65" s="1" customFormat="1" ht="24.2" customHeight="1">
      <c r="B133" s="31"/>
      <c r="C133" s="135" t="s">
        <v>154</v>
      </c>
      <c r="D133" s="135" t="s">
        <v>134</v>
      </c>
      <c r="E133" s="136" t="s">
        <v>335</v>
      </c>
      <c r="F133" s="137" t="s">
        <v>336</v>
      </c>
      <c r="G133" s="138" t="s">
        <v>290</v>
      </c>
      <c r="H133" s="139">
        <v>2</v>
      </c>
      <c r="I133" s="140"/>
      <c r="J133" s="141">
        <f>ROUND(I133*H133,2)</f>
        <v>0</v>
      </c>
      <c r="K133" s="137" t="s">
        <v>138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139</v>
      </c>
      <c r="AT133" s="146" t="s">
        <v>134</v>
      </c>
      <c r="AU133" s="146" t="s">
        <v>85</v>
      </c>
      <c r="AY133" s="16" t="s">
        <v>132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139</v>
      </c>
      <c r="BM133" s="146" t="s">
        <v>337</v>
      </c>
    </row>
    <row r="134" spans="2:65" s="12" customFormat="1" ht="11.25">
      <c r="B134" s="148"/>
      <c r="D134" s="149" t="s">
        <v>148</v>
      </c>
      <c r="E134" s="150" t="s">
        <v>1</v>
      </c>
      <c r="F134" s="151" t="s">
        <v>338</v>
      </c>
      <c r="H134" s="152">
        <v>2</v>
      </c>
      <c r="I134" s="153"/>
      <c r="L134" s="148"/>
      <c r="M134" s="154"/>
      <c r="T134" s="155"/>
      <c r="AT134" s="150" t="s">
        <v>148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132</v>
      </c>
    </row>
    <row r="135" spans="2:65" s="1" customFormat="1" ht="24.2" customHeight="1">
      <c r="B135" s="31"/>
      <c r="C135" s="135" t="s">
        <v>159</v>
      </c>
      <c r="D135" s="135" t="s">
        <v>134</v>
      </c>
      <c r="E135" s="136" t="s">
        <v>339</v>
      </c>
      <c r="F135" s="137" t="s">
        <v>340</v>
      </c>
      <c r="G135" s="138" t="s">
        <v>290</v>
      </c>
      <c r="H135" s="139">
        <v>56</v>
      </c>
      <c r="I135" s="140"/>
      <c r="J135" s="141">
        <f>ROUND(I135*H135,2)</f>
        <v>0</v>
      </c>
      <c r="K135" s="137" t="s">
        <v>138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139</v>
      </c>
      <c r="AT135" s="146" t="s">
        <v>134</v>
      </c>
      <c r="AU135" s="146" t="s">
        <v>85</v>
      </c>
      <c r="AY135" s="16" t="s">
        <v>132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139</v>
      </c>
      <c r="BM135" s="146" t="s">
        <v>341</v>
      </c>
    </row>
    <row r="136" spans="2:65" s="12" customFormat="1" ht="11.25">
      <c r="B136" s="148"/>
      <c r="D136" s="149" t="s">
        <v>148</v>
      </c>
      <c r="E136" s="150" t="s">
        <v>1</v>
      </c>
      <c r="F136" s="151" t="s">
        <v>342</v>
      </c>
      <c r="H136" s="152">
        <v>56</v>
      </c>
      <c r="I136" s="153"/>
      <c r="L136" s="148"/>
      <c r="M136" s="154"/>
      <c r="T136" s="155"/>
      <c r="AT136" s="150" t="s">
        <v>148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132</v>
      </c>
    </row>
    <row r="137" spans="2:65" s="1" customFormat="1" ht="24.2" customHeight="1">
      <c r="B137" s="31"/>
      <c r="C137" s="135" t="s">
        <v>163</v>
      </c>
      <c r="D137" s="135" t="s">
        <v>134</v>
      </c>
      <c r="E137" s="136" t="s">
        <v>343</v>
      </c>
      <c r="F137" s="137" t="s">
        <v>344</v>
      </c>
      <c r="G137" s="138" t="s">
        <v>290</v>
      </c>
      <c r="H137" s="139">
        <v>6</v>
      </c>
      <c r="I137" s="140"/>
      <c r="J137" s="141">
        <f>ROUND(I137*H137,2)</f>
        <v>0</v>
      </c>
      <c r="K137" s="137" t="s">
        <v>138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139</v>
      </c>
      <c r="AT137" s="146" t="s">
        <v>134</v>
      </c>
      <c r="AU137" s="146" t="s">
        <v>85</v>
      </c>
      <c r="AY137" s="16" t="s">
        <v>132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139</v>
      </c>
      <c r="BM137" s="146" t="s">
        <v>345</v>
      </c>
    </row>
    <row r="138" spans="2:65" s="12" customFormat="1" ht="11.25">
      <c r="B138" s="148"/>
      <c r="D138" s="149" t="s">
        <v>148</v>
      </c>
      <c r="E138" s="150" t="s">
        <v>1</v>
      </c>
      <c r="F138" s="151" t="s">
        <v>322</v>
      </c>
      <c r="H138" s="152">
        <v>6</v>
      </c>
      <c r="I138" s="153"/>
      <c r="L138" s="148"/>
      <c r="M138" s="154"/>
      <c r="T138" s="155"/>
      <c r="AT138" s="150" t="s">
        <v>148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132</v>
      </c>
    </row>
    <row r="139" spans="2:65" s="1" customFormat="1" ht="24.2" customHeight="1">
      <c r="B139" s="31"/>
      <c r="C139" s="135" t="s">
        <v>170</v>
      </c>
      <c r="D139" s="135" t="s">
        <v>134</v>
      </c>
      <c r="E139" s="136" t="s">
        <v>346</v>
      </c>
      <c r="F139" s="137" t="s">
        <v>347</v>
      </c>
      <c r="G139" s="138" t="s">
        <v>290</v>
      </c>
      <c r="H139" s="139">
        <v>168</v>
      </c>
      <c r="I139" s="140"/>
      <c r="J139" s="141">
        <f>ROUND(I139*H139,2)</f>
        <v>0</v>
      </c>
      <c r="K139" s="137" t="s">
        <v>138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139</v>
      </c>
      <c r="AT139" s="146" t="s">
        <v>134</v>
      </c>
      <c r="AU139" s="146" t="s">
        <v>85</v>
      </c>
      <c r="AY139" s="16" t="s">
        <v>132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139</v>
      </c>
      <c r="BM139" s="146" t="s">
        <v>348</v>
      </c>
    </row>
    <row r="140" spans="2:65" s="12" customFormat="1" ht="11.25">
      <c r="B140" s="148"/>
      <c r="D140" s="149" t="s">
        <v>148</v>
      </c>
      <c r="E140" s="150" t="s">
        <v>1</v>
      </c>
      <c r="F140" s="151" t="s">
        <v>330</v>
      </c>
      <c r="H140" s="152">
        <v>168</v>
      </c>
      <c r="I140" s="153"/>
      <c r="L140" s="148"/>
      <c r="M140" s="178"/>
      <c r="N140" s="179"/>
      <c r="O140" s="179"/>
      <c r="P140" s="179"/>
      <c r="Q140" s="179"/>
      <c r="R140" s="179"/>
      <c r="S140" s="179"/>
      <c r="T140" s="180"/>
      <c r="AT140" s="150" t="s">
        <v>148</v>
      </c>
      <c r="AU140" s="150" t="s">
        <v>85</v>
      </c>
      <c r="AV140" s="12" t="s">
        <v>85</v>
      </c>
      <c r="AW140" s="12" t="s">
        <v>32</v>
      </c>
      <c r="AX140" s="12" t="s">
        <v>83</v>
      </c>
      <c r="AY140" s="150" t="s">
        <v>132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EYhFYC6kV/utv7wtjRRpVTD298vko/W2e5Ik3pQP3SHzpmvMw/GR1JdUssv629gEot7f5GypTKS2q41SmzTZWQ==" saltValue="IoyvaIFWd+sbT7Y/SLjtYU/FNmZlP4eQR1Lg1pWnqZB3l9r9KSwkrFzJgLJzivYMhpfKXg2e55IMVBDlrS6tow==" spinCount="100000" sheet="1" objects="1" scenarios="1" formatColumns="0" formatRows="0" autoFilter="0"/>
  <autoFilter ref="C121:K140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4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 Čsl.armády,před panelovými domy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349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ROUND((SUM(BE122:BE133)),  2)</f>
        <v>0</v>
      </c>
      <c r="I35" s="95">
        <v>0.21</v>
      </c>
      <c r="J35" s="85">
        <f>ROUND(((SUM(BE122:BE133))*I35),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ROUND((SUM(BF122:BF133)),  2)</f>
        <v>0</v>
      </c>
      <c r="I36" s="95">
        <v>0.15</v>
      </c>
      <c r="J36" s="85">
        <f>ROUND(((SUM(BF122:BF133))*I36),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ROUND((SUM(BG122:BG133)),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ROUND((SUM(BH122:BH133)),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 Čsl.armády,před panelovými domy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1000 - Ostatní 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11. 4. 2023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350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351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 Čsl.armády,před panelovými domy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1000 - Ostatní 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11. 4. 2023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352</v>
      </c>
      <c r="F123" s="125" t="s">
        <v>353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139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354</v>
      </c>
      <c r="F124" s="133" t="s">
        <v>353</v>
      </c>
      <c r="I124" s="126"/>
      <c r="J124" s="134">
        <f>BK124</f>
        <v>0</v>
      </c>
      <c r="L124" s="123"/>
      <c r="M124" s="128"/>
      <c r="P124" s="129">
        <f>SUM(P125:P133)</f>
        <v>0</v>
      </c>
      <c r="R124" s="129">
        <f>SUM(R125:R133)</f>
        <v>0</v>
      </c>
      <c r="T124" s="130">
        <f>SUM(T125:T133)</f>
        <v>0</v>
      </c>
      <c r="AR124" s="124" t="s">
        <v>139</v>
      </c>
      <c r="AT124" s="131" t="s">
        <v>75</v>
      </c>
      <c r="AU124" s="131" t="s">
        <v>83</v>
      </c>
      <c r="AY124" s="124" t="s">
        <v>132</v>
      </c>
      <c r="BK124" s="132">
        <f>SUM(BK125:BK133)</f>
        <v>0</v>
      </c>
    </row>
    <row r="125" spans="2:65" s="1" customFormat="1" ht="16.5" customHeight="1">
      <c r="B125" s="31"/>
      <c r="C125" s="135" t="s">
        <v>83</v>
      </c>
      <c r="D125" s="135" t="s">
        <v>134</v>
      </c>
      <c r="E125" s="136" t="s">
        <v>355</v>
      </c>
      <c r="F125" s="137" t="s">
        <v>356</v>
      </c>
      <c r="G125" s="138" t="s">
        <v>357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358</v>
      </c>
      <c r="AT125" s="146" t="s">
        <v>134</v>
      </c>
      <c r="AU125" s="146" t="s">
        <v>85</v>
      </c>
      <c r="AY125" s="16" t="s">
        <v>132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358</v>
      </c>
      <c r="BM125" s="146" t="s">
        <v>359</v>
      </c>
    </row>
    <row r="126" spans="2:65" s="14" customFormat="1" ht="22.5">
      <c r="B126" s="181"/>
      <c r="D126" s="149" t="s">
        <v>148</v>
      </c>
      <c r="E126" s="182" t="s">
        <v>1</v>
      </c>
      <c r="F126" s="183" t="s">
        <v>360</v>
      </c>
      <c r="H126" s="182" t="s">
        <v>1</v>
      </c>
      <c r="I126" s="184"/>
      <c r="L126" s="181"/>
      <c r="M126" s="185"/>
      <c r="T126" s="186"/>
      <c r="AT126" s="182" t="s">
        <v>148</v>
      </c>
      <c r="AU126" s="182" t="s">
        <v>85</v>
      </c>
      <c r="AV126" s="14" t="s">
        <v>83</v>
      </c>
      <c r="AW126" s="14" t="s">
        <v>32</v>
      </c>
      <c r="AX126" s="14" t="s">
        <v>76</v>
      </c>
      <c r="AY126" s="182" t="s">
        <v>132</v>
      </c>
    </row>
    <row r="127" spans="2:65" s="12" customFormat="1" ht="11.25">
      <c r="B127" s="148"/>
      <c r="D127" s="149" t="s">
        <v>148</v>
      </c>
      <c r="E127" s="150" t="s">
        <v>1</v>
      </c>
      <c r="F127" s="151" t="s">
        <v>83</v>
      </c>
      <c r="H127" s="152">
        <v>1</v>
      </c>
      <c r="I127" s="153"/>
      <c r="L127" s="148"/>
      <c r="M127" s="154"/>
      <c r="T127" s="155"/>
      <c r="AT127" s="150" t="s">
        <v>148</v>
      </c>
      <c r="AU127" s="150" t="s">
        <v>85</v>
      </c>
      <c r="AV127" s="12" t="s">
        <v>85</v>
      </c>
      <c r="AW127" s="12" t="s">
        <v>32</v>
      </c>
      <c r="AX127" s="12" t="s">
        <v>83</v>
      </c>
      <c r="AY127" s="150" t="s">
        <v>132</v>
      </c>
    </row>
    <row r="128" spans="2:65" s="1" customFormat="1" ht="24.2" customHeight="1">
      <c r="B128" s="31"/>
      <c r="C128" s="135" t="s">
        <v>85</v>
      </c>
      <c r="D128" s="135" t="s">
        <v>134</v>
      </c>
      <c r="E128" s="136" t="s">
        <v>361</v>
      </c>
      <c r="F128" s="137" t="s">
        <v>362</v>
      </c>
      <c r="G128" s="138" t="s">
        <v>357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358</v>
      </c>
      <c r="AT128" s="146" t="s">
        <v>134</v>
      </c>
      <c r="AU128" s="146" t="s">
        <v>85</v>
      </c>
      <c r="AY128" s="16" t="s">
        <v>132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358</v>
      </c>
      <c r="BM128" s="146" t="s">
        <v>363</v>
      </c>
    </row>
    <row r="129" spans="2:65" s="14" customFormat="1" ht="22.5">
      <c r="B129" s="181"/>
      <c r="D129" s="149" t="s">
        <v>148</v>
      </c>
      <c r="E129" s="182" t="s">
        <v>1</v>
      </c>
      <c r="F129" s="183" t="s">
        <v>364</v>
      </c>
      <c r="H129" s="182" t="s">
        <v>1</v>
      </c>
      <c r="I129" s="184"/>
      <c r="L129" s="181"/>
      <c r="M129" s="185"/>
      <c r="T129" s="186"/>
      <c r="AT129" s="182" t="s">
        <v>148</v>
      </c>
      <c r="AU129" s="182" t="s">
        <v>85</v>
      </c>
      <c r="AV129" s="14" t="s">
        <v>83</v>
      </c>
      <c r="AW129" s="14" t="s">
        <v>32</v>
      </c>
      <c r="AX129" s="14" t="s">
        <v>76</v>
      </c>
      <c r="AY129" s="182" t="s">
        <v>132</v>
      </c>
    </row>
    <row r="130" spans="2:65" s="14" customFormat="1" ht="22.5">
      <c r="B130" s="181"/>
      <c r="D130" s="149" t="s">
        <v>148</v>
      </c>
      <c r="E130" s="182" t="s">
        <v>1</v>
      </c>
      <c r="F130" s="183" t="s">
        <v>365</v>
      </c>
      <c r="H130" s="182" t="s">
        <v>1</v>
      </c>
      <c r="I130" s="184"/>
      <c r="L130" s="181"/>
      <c r="M130" s="185"/>
      <c r="T130" s="186"/>
      <c r="AT130" s="182" t="s">
        <v>148</v>
      </c>
      <c r="AU130" s="182" t="s">
        <v>85</v>
      </c>
      <c r="AV130" s="14" t="s">
        <v>83</v>
      </c>
      <c r="AW130" s="14" t="s">
        <v>32</v>
      </c>
      <c r="AX130" s="14" t="s">
        <v>76</v>
      </c>
      <c r="AY130" s="182" t="s">
        <v>132</v>
      </c>
    </row>
    <row r="131" spans="2:65" s="14" customFormat="1" ht="11.25">
      <c r="B131" s="181"/>
      <c r="D131" s="149" t="s">
        <v>148</v>
      </c>
      <c r="E131" s="182" t="s">
        <v>1</v>
      </c>
      <c r="F131" s="183" t="s">
        <v>366</v>
      </c>
      <c r="H131" s="182" t="s">
        <v>1</v>
      </c>
      <c r="I131" s="184"/>
      <c r="L131" s="181"/>
      <c r="M131" s="185"/>
      <c r="T131" s="186"/>
      <c r="AT131" s="182" t="s">
        <v>148</v>
      </c>
      <c r="AU131" s="182" t="s">
        <v>85</v>
      </c>
      <c r="AV131" s="14" t="s">
        <v>83</v>
      </c>
      <c r="AW131" s="14" t="s">
        <v>32</v>
      </c>
      <c r="AX131" s="14" t="s">
        <v>76</v>
      </c>
      <c r="AY131" s="182" t="s">
        <v>132</v>
      </c>
    </row>
    <row r="132" spans="2:65" s="12" customFormat="1" ht="11.25">
      <c r="B132" s="148"/>
      <c r="D132" s="149" t="s">
        <v>148</v>
      </c>
      <c r="E132" s="150" t="s">
        <v>1</v>
      </c>
      <c r="F132" s="151" t="s">
        <v>83</v>
      </c>
      <c r="H132" s="152">
        <v>1</v>
      </c>
      <c r="I132" s="153"/>
      <c r="L132" s="148"/>
      <c r="M132" s="154"/>
      <c r="T132" s="155"/>
      <c r="AT132" s="150" t="s">
        <v>148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132</v>
      </c>
    </row>
    <row r="133" spans="2:65" s="1" customFormat="1" ht="16.5" customHeight="1">
      <c r="B133" s="31"/>
      <c r="C133" s="135" t="s">
        <v>144</v>
      </c>
      <c r="D133" s="135" t="s">
        <v>134</v>
      </c>
      <c r="E133" s="136" t="s">
        <v>367</v>
      </c>
      <c r="F133" s="137" t="s">
        <v>368</v>
      </c>
      <c r="G133" s="138" t="s">
        <v>357</v>
      </c>
      <c r="H133" s="139">
        <v>1</v>
      </c>
      <c r="I133" s="140"/>
      <c r="J133" s="141">
        <f>ROUND(I133*H133,2)</f>
        <v>0</v>
      </c>
      <c r="K133" s="137" t="s">
        <v>138</v>
      </c>
      <c r="L133" s="31"/>
      <c r="M133" s="163" t="s">
        <v>1</v>
      </c>
      <c r="N133" s="164" t="s">
        <v>41</v>
      </c>
      <c r="O133" s="165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AR133" s="146" t="s">
        <v>358</v>
      </c>
      <c r="AT133" s="146" t="s">
        <v>134</v>
      </c>
      <c r="AU133" s="146" t="s">
        <v>85</v>
      </c>
      <c r="AY133" s="16" t="s">
        <v>132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358</v>
      </c>
      <c r="BM133" s="146" t="s">
        <v>369</v>
      </c>
    </row>
    <row r="134" spans="2:65" s="1" customFormat="1" ht="6.95" customHeight="1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1"/>
    </row>
  </sheetData>
  <sheetProtection algorithmName="SHA-512" hashValue="dzSQZcTkcVdd1QILfzLD8ZitQdOCgXWEw2eKZeCKp1zy8TKxVsPZiO3ToP0BDvhu5b/XI/KtLnNDeVInJmPVzA==" saltValue="95VZVM8RQH3fDzP71mm/MHAjVUGwuoqY8bmNUmHB5Vr+wVHRm5ljs7q1F4moZqJnhZ82XCFkv8FSTY07ODC77A==" spinCount="100000" sheet="1" objects="1" scenarios="1" formatColumns="0" formatRows="0" autoFilter="0"/>
  <autoFilter ref="C121:K133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 Čsl.armády,před panelovými domy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370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0.15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 Čsl.armády,před panelovými domy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11. 4. 2023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371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372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117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 Čsl.armády,před panelovými domy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11. 4. 2023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118</v>
      </c>
      <c r="D121" s="117" t="s">
        <v>61</v>
      </c>
      <c r="E121" s="117" t="s">
        <v>57</v>
      </c>
      <c r="F121" s="117" t="s">
        <v>58</v>
      </c>
      <c r="G121" s="117" t="s">
        <v>119</v>
      </c>
      <c r="H121" s="117" t="s">
        <v>120</v>
      </c>
      <c r="I121" s="117" t="s">
        <v>121</v>
      </c>
      <c r="J121" s="117" t="s">
        <v>110</v>
      </c>
      <c r="K121" s="118" t="s">
        <v>122</v>
      </c>
      <c r="L121" s="115"/>
      <c r="M121" s="58" t="s">
        <v>1</v>
      </c>
      <c r="N121" s="59" t="s">
        <v>40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>
      <c r="B122" s="31"/>
      <c r="C122" s="63" t="s">
        <v>129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101</v>
      </c>
      <c r="F123" s="125" t="s">
        <v>373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154</v>
      </c>
      <c r="AT123" s="131" t="s">
        <v>75</v>
      </c>
      <c r="AU123" s="131" t="s">
        <v>76</v>
      </c>
      <c r="AY123" s="124" t="s">
        <v>132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374</v>
      </c>
      <c r="F124" s="133" t="s">
        <v>375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154</v>
      </c>
      <c r="AT124" s="131" t="s">
        <v>75</v>
      </c>
      <c r="AU124" s="131" t="s">
        <v>83</v>
      </c>
      <c r="AY124" s="124" t="s">
        <v>132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134</v>
      </c>
      <c r="E125" s="136" t="s">
        <v>376</v>
      </c>
      <c r="F125" s="137" t="s">
        <v>375</v>
      </c>
      <c r="G125" s="138" t="s">
        <v>357</v>
      </c>
      <c r="H125" s="139">
        <v>1</v>
      </c>
      <c r="I125" s="140"/>
      <c r="J125" s="141">
        <f>ROUND(I125*H125,2)</f>
        <v>0</v>
      </c>
      <c r="K125" s="137" t="s">
        <v>377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378</v>
      </c>
      <c r="AT125" s="146" t="s">
        <v>134</v>
      </c>
      <c r="AU125" s="146" t="s">
        <v>85</v>
      </c>
      <c r="AY125" s="16" t="s">
        <v>132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378</v>
      </c>
      <c r="BM125" s="146" t="s">
        <v>379</v>
      </c>
    </row>
    <row r="126" spans="2:65" s="1" customFormat="1" ht="16.5" customHeight="1">
      <c r="B126" s="31"/>
      <c r="C126" s="135" t="s">
        <v>85</v>
      </c>
      <c r="D126" s="135" t="s">
        <v>134</v>
      </c>
      <c r="E126" s="136" t="s">
        <v>380</v>
      </c>
      <c r="F126" s="137" t="s">
        <v>381</v>
      </c>
      <c r="G126" s="138" t="s">
        <v>357</v>
      </c>
      <c r="H126" s="139">
        <v>1</v>
      </c>
      <c r="I126" s="140"/>
      <c r="J126" s="141">
        <f>ROUND(I126*H126,2)</f>
        <v>0</v>
      </c>
      <c r="K126" s="137" t="s">
        <v>377</v>
      </c>
      <c r="L126" s="31"/>
      <c r="M126" s="163" t="s">
        <v>1</v>
      </c>
      <c r="N126" s="164" t="s">
        <v>41</v>
      </c>
      <c r="O126" s="165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AR126" s="146" t="s">
        <v>378</v>
      </c>
      <c r="AT126" s="146" t="s">
        <v>134</v>
      </c>
      <c r="AU126" s="146" t="s">
        <v>85</v>
      </c>
      <c r="AY126" s="16" t="s">
        <v>132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378</v>
      </c>
      <c r="BM126" s="146" t="s">
        <v>382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U+m8n/ZrknqxOnA6a2plbjt3qfSdpT6QEg4UUeZHepRKmWyGtSNFcTcwj7wbUz6CUibWyk0o51hb/tHKmKn2/A==" saltValue="IfbyL2HE1UXtO/J9JA9IjYFQ2ciT1IgTFwVpXPaKVZkMy0gpFgMamglNP6BSo5e5jFsVluU+DBgjAR8+b2J2+A==" spinCount="100000" sheet="1" objects="1" scenarios="1" formatColumns="0" formatRows="0" autoFilter="0"/>
  <autoFilter ref="C121:K126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 ,...</vt:lpstr>
      <vt:lpstr>SO 101 - Chodník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2023-04-12T20:51:41Z</dcterms:created>
  <dcterms:modified xsi:type="dcterms:W3CDTF">2023-05-16T09:58:49Z</dcterms:modified>
</cp:coreProperties>
</file>