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01 2021_Temenice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2021_Temenice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2021_Temenice Pol'!$A$1:$X$412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411" i="12"/>
  <c r="BA352" i="12"/>
  <c r="BA319" i="12"/>
  <c r="BA269" i="12"/>
  <c r="BA217" i="12"/>
  <c r="BA213" i="12"/>
  <c r="BA206" i="12"/>
  <c r="BA200" i="12"/>
  <c r="BA178" i="12"/>
  <c r="BA111" i="12"/>
  <c r="BA95" i="12"/>
  <c r="BA50" i="12"/>
  <c r="BA47" i="12"/>
  <c r="BA44" i="12"/>
  <c r="BA41" i="12"/>
  <c r="BA37" i="12"/>
  <c r="G8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AF411" i="12" s="1"/>
  <c r="I15" i="12"/>
  <c r="K15" i="12"/>
  <c r="O15" i="12"/>
  <c r="O8" i="12" s="1"/>
  <c r="Q15" i="12"/>
  <c r="V15" i="12"/>
  <c r="G17" i="12"/>
  <c r="M17" i="12" s="1"/>
  <c r="I17" i="12"/>
  <c r="K17" i="12"/>
  <c r="O17" i="12"/>
  <c r="Q17" i="12"/>
  <c r="V17" i="12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G25" i="12"/>
  <c r="I25" i="12"/>
  <c r="K25" i="12"/>
  <c r="M25" i="12"/>
  <c r="O25" i="12"/>
  <c r="Q25" i="12"/>
  <c r="V25" i="12"/>
  <c r="G27" i="12"/>
  <c r="I27" i="12"/>
  <c r="K27" i="12"/>
  <c r="M27" i="12"/>
  <c r="O27" i="12"/>
  <c r="Q27" i="12"/>
  <c r="V27" i="12"/>
  <c r="G29" i="12"/>
  <c r="I29" i="12"/>
  <c r="K29" i="12"/>
  <c r="M29" i="12"/>
  <c r="O29" i="12"/>
  <c r="Q29" i="12"/>
  <c r="V29" i="12"/>
  <c r="G31" i="12"/>
  <c r="M31" i="12" s="1"/>
  <c r="I31" i="12"/>
  <c r="K31" i="12"/>
  <c r="O31" i="12"/>
  <c r="Q31" i="12"/>
  <c r="V31" i="12"/>
  <c r="G33" i="12"/>
  <c r="I33" i="12"/>
  <c r="K33" i="12"/>
  <c r="M33" i="12"/>
  <c r="O33" i="12"/>
  <c r="Q33" i="12"/>
  <c r="V33" i="12"/>
  <c r="G36" i="12"/>
  <c r="G35" i="12" s="1"/>
  <c r="I36" i="12"/>
  <c r="I35" i="12" s="1"/>
  <c r="K36" i="12"/>
  <c r="M36" i="12"/>
  <c r="O36" i="12"/>
  <c r="O35" i="12" s="1"/>
  <c r="Q36" i="12"/>
  <c r="Q35" i="12" s="1"/>
  <c r="V36" i="12"/>
  <c r="G40" i="12"/>
  <c r="M40" i="12" s="1"/>
  <c r="I40" i="12"/>
  <c r="K40" i="12"/>
  <c r="O40" i="12"/>
  <c r="Q40" i="12"/>
  <c r="V40" i="12"/>
  <c r="G43" i="12"/>
  <c r="I43" i="12"/>
  <c r="K43" i="12"/>
  <c r="M43" i="12"/>
  <c r="O43" i="12"/>
  <c r="Q43" i="12"/>
  <c r="V43" i="12"/>
  <c r="G46" i="12"/>
  <c r="I46" i="12"/>
  <c r="K46" i="12"/>
  <c r="K35" i="12" s="1"/>
  <c r="M46" i="12"/>
  <c r="O46" i="12"/>
  <c r="Q46" i="12"/>
  <c r="V46" i="12"/>
  <c r="V35" i="12" s="1"/>
  <c r="G49" i="12"/>
  <c r="I49" i="12"/>
  <c r="K49" i="12"/>
  <c r="M49" i="12"/>
  <c r="O49" i="12"/>
  <c r="Q49" i="12"/>
  <c r="V49" i="12"/>
  <c r="G57" i="12"/>
  <c r="M57" i="12" s="1"/>
  <c r="I57" i="12"/>
  <c r="K57" i="12"/>
  <c r="O57" i="12"/>
  <c r="Q57" i="12"/>
  <c r="V57" i="12"/>
  <c r="G61" i="12"/>
  <c r="I61" i="12"/>
  <c r="K61" i="12"/>
  <c r="M61" i="12"/>
  <c r="O61" i="12"/>
  <c r="Q61" i="12"/>
  <c r="V61" i="12"/>
  <c r="G68" i="12"/>
  <c r="I68" i="12"/>
  <c r="K68" i="12"/>
  <c r="M68" i="12"/>
  <c r="O68" i="12"/>
  <c r="Q68" i="12"/>
  <c r="V68" i="12"/>
  <c r="G76" i="12"/>
  <c r="I76" i="12"/>
  <c r="K76" i="12"/>
  <c r="M76" i="12"/>
  <c r="O76" i="12"/>
  <c r="Q76" i="12"/>
  <c r="V76" i="12"/>
  <c r="G84" i="12"/>
  <c r="M84" i="12" s="1"/>
  <c r="I84" i="12"/>
  <c r="K84" i="12"/>
  <c r="O84" i="12"/>
  <c r="Q84" i="12"/>
  <c r="V84" i="12"/>
  <c r="G91" i="12"/>
  <c r="I91" i="12"/>
  <c r="K91" i="12"/>
  <c r="M91" i="12"/>
  <c r="O91" i="12"/>
  <c r="Q91" i="12"/>
  <c r="V91" i="12"/>
  <c r="G94" i="12"/>
  <c r="I94" i="12"/>
  <c r="K94" i="12"/>
  <c r="M94" i="12"/>
  <c r="O94" i="12"/>
  <c r="Q94" i="12"/>
  <c r="V94" i="12"/>
  <c r="G98" i="12"/>
  <c r="I98" i="12"/>
  <c r="K98" i="12"/>
  <c r="M98" i="12"/>
  <c r="O98" i="12"/>
  <c r="Q98" i="12"/>
  <c r="V98" i="12"/>
  <c r="G103" i="12"/>
  <c r="M103" i="12" s="1"/>
  <c r="I103" i="12"/>
  <c r="K103" i="12"/>
  <c r="O103" i="12"/>
  <c r="Q103" i="12"/>
  <c r="V103" i="12"/>
  <c r="G106" i="12"/>
  <c r="I106" i="12"/>
  <c r="K106" i="12"/>
  <c r="M106" i="12"/>
  <c r="O106" i="12"/>
  <c r="Q106" i="12"/>
  <c r="V106" i="12"/>
  <c r="G110" i="12"/>
  <c r="I110" i="12"/>
  <c r="K110" i="12"/>
  <c r="M110" i="12"/>
  <c r="O110" i="12"/>
  <c r="Q110" i="12"/>
  <c r="V110" i="12"/>
  <c r="G114" i="12"/>
  <c r="I114" i="12"/>
  <c r="K114" i="12"/>
  <c r="M114" i="12"/>
  <c r="O114" i="12"/>
  <c r="Q114" i="12"/>
  <c r="V114" i="12"/>
  <c r="G121" i="12"/>
  <c r="M121" i="12" s="1"/>
  <c r="I121" i="12"/>
  <c r="K121" i="12"/>
  <c r="O121" i="12"/>
  <c r="Q121" i="12"/>
  <c r="V121" i="12"/>
  <c r="G126" i="12"/>
  <c r="I126" i="12"/>
  <c r="K126" i="12"/>
  <c r="M126" i="12"/>
  <c r="O126" i="12"/>
  <c r="Q126" i="12"/>
  <c r="V126" i="12"/>
  <c r="G139" i="12"/>
  <c r="I139" i="12"/>
  <c r="K139" i="12"/>
  <c r="M139" i="12"/>
  <c r="O139" i="12"/>
  <c r="Q139" i="12"/>
  <c r="V139" i="12"/>
  <c r="G142" i="12"/>
  <c r="G141" i="12" s="1"/>
  <c r="I142" i="12"/>
  <c r="I141" i="12" s="1"/>
  <c r="K142" i="12"/>
  <c r="K141" i="12" s="1"/>
  <c r="O142" i="12"/>
  <c r="O141" i="12" s="1"/>
  <c r="Q142" i="12"/>
  <c r="Q141" i="12" s="1"/>
  <c r="V142" i="12"/>
  <c r="V141" i="12" s="1"/>
  <c r="G146" i="12"/>
  <c r="I146" i="12"/>
  <c r="K146" i="12"/>
  <c r="M146" i="12"/>
  <c r="O146" i="12"/>
  <c r="Q146" i="12"/>
  <c r="V146" i="12"/>
  <c r="G149" i="12"/>
  <c r="I149" i="12"/>
  <c r="K149" i="12"/>
  <c r="M149" i="12"/>
  <c r="O149" i="12"/>
  <c r="Q149" i="12"/>
  <c r="V149" i="12"/>
  <c r="G153" i="12"/>
  <c r="I153" i="12"/>
  <c r="K153" i="12"/>
  <c r="M153" i="12"/>
  <c r="O153" i="12"/>
  <c r="Q153" i="12"/>
  <c r="V153" i="12"/>
  <c r="G157" i="12"/>
  <c r="M157" i="12" s="1"/>
  <c r="I157" i="12"/>
  <c r="K157" i="12"/>
  <c r="O157" i="12"/>
  <c r="Q157" i="12"/>
  <c r="V157" i="12"/>
  <c r="G161" i="12"/>
  <c r="I161" i="12"/>
  <c r="K161" i="12"/>
  <c r="M161" i="12"/>
  <c r="O161" i="12"/>
  <c r="Q161" i="12"/>
  <c r="V161" i="12"/>
  <c r="G165" i="12"/>
  <c r="I165" i="12"/>
  <c r="K165" i="12"/>
  <c r="M165" i="12"/>
  <c r="O165" i="12"/>
  <c r="Q165" i="12"/>
  <c r="V165" i="12"/>
  <c r="G170" i="12"/>
  <c r="I170" i="12"/>
  <c r="K170" i="12"/>
  <c r="M170" i="12"/>
  <c r="O170" i="12"/>
  <c r="Q170" i="12"/>
  <c r="V170" i="12"/>
  <c r="G173" i="12"/>
  <c r="M173" i="12" s="1"/>
  <c r="I173" i="12"/>
  <c r="K173" i="12"/>
  <c r="O173" i="12"/>
  <c r="Q173" i="12"/>
  <c r="V173" i="12"/>
  <c r="G177" i="12"/>
  <c r="G176" i="12" s="1"/>
  <c r="I177" i="12"/>
  <c r="K177" i="12"/>
  <c r="K176" i="12" s="1"/>
  <c r="M177" i="12"/>
  <c r="O177" i="12"/>
  <c r="O176" i="12" s="1"/>
  <c r="Q177" i="12"/>
  <c r="V177" i="12"/>
  <c r="V176" i="12" s="1"/>
  <c r="G181" i="12"/>
  <c r="I181" i="12"/>
  <c r="K181" i="12"/>
  <c r="M181" i="12"/>
  <c r="O181" i="12"/>
  <c r="Q181" i="12"/>
  <c r="V181" i="12"/>
  <c r="G184" i="12"/>
  <c r="M184" i="12" s="1"/>
  <c r="I184" i="12"/>
  <c r="K184" i="12"/>
  <c r="O184" i="12"/>
  <c r="Q184" i="12"/>
  <c r="V184" i="12"/>
  <c r="G188" i="12"/>
  <c r="I188" i="12"/>
  <c r="I176" i="12" s="1"/>
  <c r="K188" i="12"/>
  <c r="M188" i="12"/>
  <c r="O188" i="12"/>
  <c r="Q188" i="12"/>
  <c r="Q176" i="12" s="1"/>
  <c r="V188" i="12"/>
  <c r="G192" i="12"/>
  <c r="I192" i="12"/>
  <c r="K192" i="12"/>
  <c r="M192" i="12"/>
  <c r="O192" i="12"/>
  <c r="Q192" i="12"/>
  <c r="V192" i="12"/>
  <c r="G195" i="12"/>
  <c r="I195" i="12"/>
  <c r="K195" i="12"/>
  <c r="M195" i="12"/>
  <c r="O195" i="12"/>
  <c r="Q195" i="12"/>
  <c r="V195" i="12"/>
  <c r="G199" i="12"/>
  <c r="M199" i="12" s="1"/>
  <c r="I199" i="12"/>
  <c r="K199" i="12"/>
  <c r="O199" i="12"/>
  <c r="Q199" i="12"/>
  <c r="V199" i="12"/>
  <c r="G205" i="12"/>
  <c r="I205" i="12"/>
  <c r="K205" i="12"/>
  <c r="M205" i="12"/>
  <c r="O205" i="12"/>
  <c r="Q205" i="12"/>
  <c r="V205" i="12"/>
  <c r="G209" i="12"/>
  <c r="I209" i="12"/>
  <c r="K209" i="12"/>
  <c r="M209" i="12"/>
  <c r="O209" i="12"/>
  <c r="Q209" i="12"/>
  <c r="V209" i="12"/>
  <c r="G212" i="12"/>
  <c r="G211" i="12" s="1"/>
  <c r="I212" i="12"/>
  <c r="I211" i="12" s="1"/>
  <c r="K212" i="12"/>
  <c r="K211" i="12" s="1"/>
  <c r="O212" i="12"/>
  <c r="O211" i="12" s="1"/>
  <c r="Q212" i="12"/>
  <c r="Q211" i="12" s="1"/>
  <c r="V212" i="12"/>
  <c r="V211" i="12" s="1"/>
  <c r="G216" i="12"/>
  <c r="I216" i="12"/>
  <c r="K216" i="12"/>
  <c r="M216" i="12"/>
  <c r="O216" i="12"/>
  <c r="Q216" i="12"/>
  <c r="V216" i="12"/>
  <c r="G220" i="12"/>
  <c r="I220" i="12"/>
  <c r="K220" i="12"/>
  <c r="M220" i="12"/>
  <c r="O220" i="12"/>
  <c r="Q220" i="12"/>
  <c r="V220" i="12"/>
  <c r="G224" i="12"/>
  <c r="I224" i="12"/>
  <c r="K224" i="12"/>
  <c r="M224" i="12"/>
  <c r="O224" i="12"/>
  <c r="Q224" i="12"/>
  <c r="V224" i="12"/>
  <c r="G228" i="12"/>
  <c r="M228" i="12" s="1"/>
  <c r="I228" i="12"/>
  <c r="K228" i="12"/>
  <c r="O228" i="12"/>
  <c r="Q228" i="12"/>
  <c r="V228" i="12"/>
  <c r="G232" i="12"/>
  <c r="I232" i="12"/>
  <c r="K232" i="12"/>
  <c r="M232" i="12"/>
  <c r="O232" i="12"/>
  <c r="Q232" i="12"/>
  <c r="V232" i="12"/>
  <c r="G240" i="12"/>
  <c r="I240" i="12"/>
  <c r="K240" i="12"/>
  <c r="M240" i="12"/>
  <c r="O240" i="12"/>
  <c r="Q240" i="12"/>
  <c r="V240" i="12"/>
  <c r="G243" i="12"/>
  <c r="I243" i="12"/>
  <c r="K243" i="12"/>
  <c r="M243" i="12"/>
  <c r="O243" i="12"/>
  <c r="Q243" i="12"/>
  <c r="V243" i="12"/>
  <c r="G247" i="12"/>
  <c r="M247" i="12" s="1"/>
  <c r="I247" i="12"/>
  <c r="K247" i="12"/>
  <c r="O247" i="12"/>
  <c r="Q247" i="12"/>
  <c r="V247" i="12"/>
  <c r="G252" i="12"/>
  <c r="I252" i="12"/>
  <c r="K252" i="12"/>
  <c r="M252" i="12"/>
  <c r="O252" i="12"/>
  <c r="Q252" i="12"/>
  <c r="V252" i="12"/>
  <c r="G257" i="12"/>
  <c r="G256" i="12" s="1"/>
  <c r="I257" i="12"/>
  <c r="I256" i="12" s="1"/>
  <c r="K257" i="12"/>
  <c r="M257" i="12"/>
  <c r="O257" i="12"/>
  <c r="O256" i="12" s="1"/>
  <c r="Q257" i="12"/>
  <c r="Q256" i="12" s="1"/>
  <c r="V257" i="12"/>
  <c r="G259" i="12"/>
  <c r="M259" i="12" s="1"/>
  <c r="I259" i="12"/>
  <c r="K259" i="12"/>
  <c r="O259" i="12"/>
  <c r="Q259" i="12"/>
  <c r="V259" i="12"/>
  <c r="G264" i="12"/>
  <c r="I264" i="12"/>
  <c r="K264" i="12"/>
  <c r="M264" i="12"/>
  <c r="O264" i="12"/>
  <c r="Q264" i="12"/>
  <c r="V264" i="12"/>
  <c r="G268" i="12"/>
  <c r="I268" i="12"/>
  <c r="K268" i="12"/>
  <c r="K256" i="12" s="1"/>
  <c r="M268" i="12"/>
  <c r="O268" i="12"/>
  <c r="Q268" i="12"/>
  <c r="V268" i="12"/>
  <c r="V256" i="12" s="1"/>
  <c r="G272" i="12"/>
  <c r="I272" i="12"/>
  <c r="K272" i="12"/>
  <c r="M272" i="12"/>
  <c r="O272" i="12"/>
  <c r="Q272" i="12"/>
  <c r="V272" i="12"/>
  <c r="G275" i="12"/>
  <c r="M275" i="12" s="1"/>
  <c r="I275" i="12"/>
  <c r="K275" i="12"/>
  <c r="O275" i="12"/>
  <c r="Q275" i="12"/>
  <c r="V275" i="12"/>
  <c r="G279" i="12"/>
  <c r="I279" i="12"/>
  <c r="K279" i="12"/>
  <c r="M279" i="12"/>
  <c r="O279" i="12"/>
  <c r="Q279" i="12"/>
  <c r="V279" i="12"/>
  <c r="G282" i="12"/>
  <c r="I282" i="12"/>
  <c r="K282" i="12"/>
  <c r="M282" i="12"/>
  <c r="O282" i="12"/>
  <c r="Q282" i="12"/>
  <c r="V282" i="12"/>
  <c r="G285" i="12"/>
  <c r="I285" i="12"/>
  <c r="K285" i="12"/>
  <c r="M285" i="12"/>
  <c r="O285" i="12"/>
  <c r="Q285" i="12"/>
  <c r="V285" i="12"/>
  <c r="G288" i="12"/>
  <c r="O288" i="12"/>
  <c r="G289" i="12"/>
  <c r="I289" i="12"/>
  <c r="I288" i="12" s="1"/>
  <c r="K289" i="12"/>
  <c r="K288" i="12" s="1"/>
  <c r="M289" i="12"/>
  <c r="M288" i="12" s="1"/>
  <c r="O289" i="12"/>
  <c r="Q289" i="12"/>
  <c r="Q288" i="12" s="1"/>
  <c r="V289" i="12"/>
  <c r="V288" i="12" s="1"/>
  <c r="G294" i="12"/>
  <c r="G293" i="12" s="1"/>
  <c r="I294" i="12"/>
  <c r="I293" i="12" s="1"/>
  <c r="K294" i="12"/>
  <c r="M294" i="12"/>
  <c r="M293" i="12" s="1"/>
  <c r="O294" i="12"/>
  <c r="O293" i="12" s="1"/>
  <c r="Q294" i="12"/>
  <c r="Q293" i="12" s="1"/>
  <c r="V294" i="12"/>
  <c r="G297" i="12"/>
  <c r="M297" i="12" s="1"/>
  <c r="I297" i="12"/>
  <c r="K297" i="12"/>
  <c r="O297" i="12"/>
  <c r="Q297" i="12"/>
  <c r="V297" i="12"/>
  <c r="G301" i="12"/>
  <c r="I301" i="12"/>
  <c r="K301" i="12"/>
  <c r="M301" i="12"/>
  <c r="O301" i="12"/>
  <c r="Q301" i="12"/>
  <c r="V301" i="12"/>
  <c r="G307" i="12"/>
  <c r="I307" i="12"/>
  <c r="K307" i="12"/>
  <c r="K293" i="12" s="1"/>
  <c r="M307" i="12"/>
  <c r="O307" i="12"/>
  <c r="Q307" i="12"/>
  <c r="V307" i="12"/>
  <c r="V293" i="12" s="1"/>
  <c r="G311" i="12"/>
  <c r="I311" i="12"/>
  <c r="K311" i="12"/>
  <c r="M311" i="12"/>
  <c r="O311" i="12"/>
  <c r="Q311" i="12"/>
  <c r="V311" i="12"/>
  <c r="G315" i="12"/>
  <c r="M315" i="12" s="1"/>
  <c r="I315" i="12"/>
  <c r="K315" i="12"/>
  <c r="O315" i="12"/>
  <c r="Q315" i="12"/>
  <c r="V315" i="12"/>
  <c r="G318" i="12"/>
  <c r="I318" i="12"/>
  <c r="K318" i="12"/>
  <c r="M318" i="12"/>
  <c r="O318" i="12"/>
  <c r="Q318" i="12"/>
  <c r="V318" i="12"/>
  <c r="G327" i="12"/>
  <c r="I327" i="12"/>
  <c r="K327" i="12"/>
  <c r="M327" i="12"/>
  <c r="O327" i="12"/>
  <c r="Q327" i="12"/>
  <c r="V327" i="12"/>
  <c r="G335" i="12"/>
  <c r="I335" i="12"/>
  <c r="K335" i="12"/>
  <c r="M335" i="12"/>
  <c r="O335" i="12"/>
  <c r="Q335" i="12"/>
  <c r="V335" i="12"/>
  <c r="G343" i="12"/>
  <c r="M343" i="12" s="1"/>
  <c r="I343" i="12"/>
  <c r="K343" i="12"/>
  <c r="O343" i="12"/>
  <c r="Q343" i="12"/>
  <c r="V343" i="12"/>
  <c r="G347" i="12"/>
  <c r="I347" i="12"/>
  <c r="K347" i="12"/>
  <c r="M347" i="12"/>
  <c r="O347" i="12"/>
  <c r="Q347" i="12"/>
  <c r="V347" i="12"/>
  <c r="K350" i="12"/>
  <c r="V350" i="12"/>
  <c r="G351" i="12"/>
  <c r="G350" i="12" s="1"/>
  <c r="I351" i="12"/>
  <c r="I350" i="12" s="1"/>
  <c r="K351" i="12"/>
  <c r="M351" i="12"/>
  <c r="M350" i="12" s="1"/>
  <c r="O351" i="12"/>
  <c r="O350" i="12" s="1"/>
  <c r="Q351" i="12"/>
  <c r="Q350" i="12" s="1"/>
  <c r="V351" i="12"/>
  <c r="G354" i="12"/>
  <c r="G355" i="12"/>
  <c r="I355" i="12"/>
  <c r="I354" i="12" s="1"/>
  <c r="K355" i="12"/>
  <c r="K354" i="12" s="1"/>
  <c r="M355" i="12"/>
  <c r="M354" i="12" s="1"/>
  <c r="O355" i="12"/>
  <c r="Q355" i="12"/>
  <c r="Q354" i="12" s="1"/>
  <c r="V355" i="12"/>
  <c r="V354" i="12" s="1"/>
  <c r="G359" i="12"/>
  <c r="I359" i="12"/>
  <c r="K359" i="12"/>
  <c r="M359" i="12"/>
  <c r="O359" i="12"/>
  <c r="Q359" i="12"/>
  <c r="V359" i="12"/>
  <c r="G363" i="12"/>
  <c r="I363" i="12"/>
  <c r="K363" i="12"/>
  <c r="M363" i="12"/>
  <c r="O363" i="12"/>
  <c r="Q363" i="12"/>
  <c r="V363" i="12"/>
  <c r="G366" i="12"/>
  <c r="M366" i="12" s="1"/>
  <c r="I366" i="12"/>
  <c r="K366" i="12"/>
  <c r="O366" i="12"/>
  <c r="O354" i="12" s="1"/>
  <c r="Q366" i="12"/>
  <c r="V366" i="12"/>
  <c r="G371" i="12"/>
  <c r="I371" i="12"/>
  <c r="K371" i="12"/>
  <c r="M371" i="12"/>
  <c r="O371" i="12"/>
  <c r="Q371" i="12"/>
  <c r="V371" i="12"/>
  <c r="G375" i="12"/>
  <c r="I375" i="12"/>
  <c r="K375" i="12"/>
  <c r="M375" i="12"/>
  <c r="O375" i="12"/>
  <c r="Q375" i="12"/>
  <c r="V375" i="12"/>
  <c r="G381" i="12"/>
  <c r="G380" i="12" s="1"/>
  <c r="I381" i="12"/>
  <c r="I380" i="12" s="1"/>
  <c r="K381" i="12"/>
  <c r="K380" i="12" s="1"/>
  <c r="O381" i="12"/>
  <c r="O380" i="12" s="1"/>
  <c r="Q381" i="12"/>
  <c r="Q380" i="12" s="1"/>
  <c r="V381" i="12"/>
  <c r="V380" i="12" s="1"/>
  <c r="G383" i="12"/>
  <c r="I383" i="12"/>
  <c r="K383" i="12"/>
  <c r="M383" i="12"/>
  <c r="O383" i="12"/>
  <c r="Q383" i="12"/>
  <c r="V383" i="12"/>
  <c r="G386" i="12"/>
  <c r="I386" i="12"/>
  <c r="K386" i="12"/>
  <c r="M386" i="12"/>
  <c r="O386" i="12"/>
  <c r="Q386" i="12"/>
  <c r="V386" i="12"/>
  <c r="G388" i="12"/>
  <c r="I388" i="12"/>
  <c r="K388" i="12"/>
  <c r="M388" i="12"/>
  <c r="O388" i="12"/>
  <c r="Q388" i="12"/>
  <c r="V388" i="12"/>
  <c r="G390" i="12"/>
  <c r="M390" i="12" s="1"/>
  <c r="I390" i="12"/>
  <c r="K390" i="12"/>
  <c r="O390" i="12"/>
  <c r="Q390" i="12"/>
  <c r="V390" i="12"/>
  <c r="G392" i="12"/>
  <c r="I392" i="12"/>
  <c r="K392" i="12"/>
  <c r="M392" i="12"/>
  <c r="O392" i="12"/>
  <c r="Q392" i="12"/>
  <c r="V392" i="12"/>
  <c r="G394" i="12"/>
  <c r="I394" i="12"/>
  <c r="K394" i="12"/>
  <c r="M394" i="12"/>
  <c r="O394" i="12"/>
  <c r="Q394" i="12"/>
  <c r="V394" i="12"/>
  <c r="G398" i="12"/>
  <c r="I398" i="12"/>
  <c r="K398" i="12"/>
  <c r="M398" i="12"/>
  <c r="O398" i="12"/>
  <c r="Q398" i="12"/>
  <c r="V398" i="12"/>
  <c r="G400" i="12"/>
  <c r="M400" i="12" s="1"/>
  <c r="I400" i="12"/>
  <c r="K400" i="12"/>
  <c r="O400" i="12"/>
  <c r="Q400" i="12"/>
  <c r="V400" i="12"/>
  <c r="G402" i="12"/>
  <c r="I402" i="12"/>
  <c r="K402" i="12"/>
  <c r="M402" i="12"/>
  <c r="O402" i="12"/>
  <c r="Q402" i="12"/>
  <c r="V402" i="12"/>
  <c r="G405" i="12"/>
  <c r="I405" i="12"/>
  <c r="K405" i="12"/>
  <c r="M405" i="12"/>
  <c r="O405" i="12"/>
  <c r="Q405" i="12"/>
  <c r="V405" i="12"/>
  <c r="G408" i="12"/>
  <c r="I408" i="12"/>
  <c r="K408" i="12"/>
  <c r="M408" i="12"/>
  <c r="O408" i="12"/>
  <c r="Q408" i="12"/>
  <c r="V408" i="12"/>
  <c r="AE411" i="12"/>
  <c r="I20" i="1"/>
  <c r="I19" i="1"/>
  <c r="I18" i="1"/>
  <c r="I17" i="1"/>
  <c r="I16" i="1"/>
  <c r="I64" i="1"/>
  <c r="J63" i="1" s="1"/>
  <c r="F43" i="1"/>
  <c r="G23" i="1" s="1"/>
  <c r="G43" i="1"/>
  <c r="H42" i="1"/>
  <c r="I42" i="1" s="1"/>
  <c r="H41" i="1"/>
  <c r="I41" i="1" s="1"/>
  <c r="H40" i="1"/>
  <c r="H39" i="1"/>
  <c r="I39" i="1" s="1"/>
  <c r="I43" i="1" s="1"/>
  <c r="G28" i="1" l="1"/>
  <c r="G25" i="1"/>
  <c r="A25" i="1" s="1"/>
  <c r="A26" i="1"/>
  <c r="G26" i="1"/>
  <c r="A23" i="1"/>
  <c r="M35" i="12"/>
  <c r="M256" i="12"/>
  <c r="M176" i="12"/>
  <c r="M381" i="12"/>
  <c r="M380" i="12" s="1"/>
  <c r="M212" i="12"/>
  <c r="M211" i="12" s="1"/>
  <c r="M142" i="12"/>
  <c r="M141" i="12" s="1"/>
  <c r="M15" i="12"/>
  <c r="M8" i="12" s="1"/>
  <c r="J54" i="1"/>
  <c r="J56" i="1"/>
  <c r="J58" i="1"/>
  <c r="J60" i="1"/>
  <c r="J62" i="1"/>
  <c r="J53" i="1"/>
  <c r="J55" i="1"/>
  <c r="J57" i="1"/>
  <c r="J59" i="1"/>
  <c r="J61" i="1"/>
  <c r="J41" i="1"/>
  <c r="J39" i="1"/>
  <c r="J43" i="1" s="1"/>
  <c r="J42" i="1"/>
  <c r="H43" i="1"/>
  <c r="I21" i="1"/>
  <c r="J28" i="1"/>
  <c r="J26" i="1"/>
  <c r="G38" i="1"/>
  <c r="F38" i="1"/>
  <c r="J23" i="1"/>
  <c r="J24" i="1"/>
  <c r="J25" i="1"/>
  <c r="J27" i="1"/>
  <c r="E24" i="1"/>
  <c r="E26" i="1"/>
  <c r="A24" i="1" l="1"/>
  <c r="G24" i="1"/>
  <c r="A27" i="1" s="1"/>
  <c r="J6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schon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<sst xmlns="http://schemas.openxmlformats.org/spreadsheetml/2006/main" count="1472" uniqueCount="512">
  <si>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</si>
  <si>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</si>
  <si>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</si>
  <si>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</si>
  <si>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</si>
  <si>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</si>
  <si>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</si>
  <si>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</si>
  <si>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</si>
  <si>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</si>
  <si>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</si>
  <si>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</si>
  <si>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</si>
  <si>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</si>
  <si>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</si>
  <si>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</si>
  <si>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</si>
  <si>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</si>
  <si>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</si>
  <si>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</si>
  <si>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</si>
  <si>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</si>
  <si>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</si>
  <si>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</si>
  <si>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</si>
  <si>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</si>
  <si>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</si>
  <si>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</si>
  <si>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</si>
  <si>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</si>
  <si>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</si>
  <si>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</si>
  <si>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</si>
  <si>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</si>
  <si>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</si>
  <si>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</si>
  <si>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</si>
  <si>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</si>
  <si>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</si>
  <si>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</si>
  <si>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</si>
  <si>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</si>
  <si>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</si>
  <si>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2021/Temenice</t>
  </si>
  <si>
    <t>Oprava propustku u domu č. p. 81, ul. Bohdíkovská, Šumperk</t>
  </si>
  <si>
    <t>01</t>
  </si>
  <si>
    <t>SO 202 - mostní objekty, propustky - místní komunikace</t>
  </si>
  <si>
    <t>Objekt:</t>
  </si>
  <si>
    <t>Rozpočet:</t>
  </si>
  <si>
    <t>Rekonstrukce inženýrských sítí Temenice</t>
  </si>
  <si>
    <t>Město Šumperk</t>
  </si>
  <si>
    <t>nám. Míru 364/1</t>
  </si>
  <si>
    <t>Šumperk</t>
  </si>
  <si>
    <t>78701</t>
  </si>
  <si>
    <t>00303461</t>
  </si>
  <si>
    <t>CZ00303461</t>
  </si>
  <si>
    <t>SART - stavby a rekonstrukce, a.s.</t>
  </si>
  <si>
    <t>Uničovská 2944/1b</t>
  </si>
  <si>
    <t>Šumperk 1</t>
  </si>
  <si>
    <t>25898671</t>
  </si>
  <si>
    <t>CZ25898671</t>
  </si>
  <si>
    <t>Stavba</t>
  </si>
  <si>
    <t>Stavební objekt</t>
  </si>
  <si>
    <t>Celkem za stavbu</t>
  </si>
  <si>
    <t>CZK</t>
  </si>
  <si>
    <t>#POPS</t>
  </si>
  <si>
    <t>Popis stavby: 2021/Temenice - Rekonstrukce inženýrských sítí Temenice</t>
  </si>
  <si>
    <t>#POPO</t>
  </si>
  <si>
    <t>Popis objektu: 01 - SO 202 - mostní objekty, propustky - místní komunikace</t>
  </si>
  <si>
    <t>#POPR</t>
  </si>
  <si>
    <t>Popis rozpočtu: 2021/Temenice - Oprava propustku u domu č. p. 81, ul. Bohdíkovská, Šumperk</t>
  </si>
  <si>
    <t>Rekapitulace dílů</t>
  </si>
  <si>
    <t>Typ dílu</t>
  </si>
  <si>
    <t>0</t>
  </si>
  <si>
    <t>Všeobecné konstrukce a práce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</si>
  <si>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</si>
  <si>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</si>
  <si>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</si>
  <si>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</si>
  <si>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</si>
  <si>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</si>
  <si>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</si>
  <si>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</si>
  <si>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</si>
  <si>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</si>
  <si>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</si>
  <si>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</si>
  <si>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</si>
  <si>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</si>
  <si>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</si>
  <si>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</si>
  <si>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711</t>
  </si>
  <si>
    <t>Izolace proti vodě</t>
  </si>
  <si>
    <t>767</t>
  </si>
  <si>
    <t>Konstrukce zámečnické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</si>
  <si>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</si>
  <si>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</si>
  <si>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</si>
  <si>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</si>
  <si>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</si>
  <si>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</si>
  <si>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</si>
  <si>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</si>
  <si>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</si>
  <si>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</si>
  <si>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</si>
  <si>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</si>
  <si>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</si>
  <si>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</si>
  <si>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</si>
  <si>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</si>
  <si>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</si>
  <si>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</si>
  <si>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</si>
  <si>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</si>
  <si>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</si>
  <si>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</si>
  <si>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</si>
  <si>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</si>
  <si>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</si>
  <si>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</si>
  <si>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</si>
  <si>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</si>
  <si>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</si>
  <si>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</si>
  <si>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R00</t>
  </si>
  <si>
    <t>Zařízení staveniště - zřízení, nájem, odstranění</t>
  </si>
  <si>
    <t>KPL</t>
  </si>
  <si>
    <t>Vlastní</t>
  </si>
  <si>
    <t>Indiv</t>
  </si>
  <si>
    <t>Práce</t>
  </si>
  <si>
    <t>POL1_</t>
  </si>
  <si>
    <t>SPU</t>
  </si>
  <si>
    <t>R01</t>
  </si>
  <si>
    <t>Dočasné dopravní značení - montáž, nájem, demontáž</t>
  </si>
  <si>
    <t>kpl</t>
  </si>
  <si>
    <t>POL1_1</t>
  </si>
  <si>
    <t>R02</t>
  </si>
  <si>
    <t>Slovení ryb</t>
  </si>
  <si>
    <t>R03</t>
  </si>
  <si>
    <t>Vytyčení sítí  inž. sítí</t>
  </si>
  <si>
    <t>R04</t>
  </si>
  <si>
    <t>Zhotovení realizační dokumentace stavby</t>
  </si>
  <si>
    <t>soubor</t>
  </si>
  <si>
    <t>R05</t>
  </si>
  <si>
    <t>Fotodokumentace stavby</t>
  </si>
  <si>
    <t>R06</t>
  </si>
  <si>
    <t>Mostní list, hlavní mostní prohlídka</t>
  </si>
  <si>
    <t>Kalkul</t>
  </si>
  <si>
    <t>R07</t>
  </si>
  <si>
    <t>Dokumentace skutečného provedení stavby</t>
  </si>
  <si>
    <t>R08</t>
  </si>
  <si>
    <t>Geodetické zaměření skutečného provedení</t>
  </si>
  <si>
    <t>R09</t>
  </si>
  <si>
    <t>Tabulka s udáním roku rekonstrukce</t>
  </si>
  <si>
    <t>R10</t>
  </si>
  <si>
    <t>Geometrický plán</t>
  </si>
  <si>
    <t>Agregovaná položka</t>
  </si>
  <si>
    <t>POL2_</t>
  </si>
  <si>
    <t>R11</t>
  </si>
  <si>
    <t>Statické zajištění sloupu VO u mostu</t>
  </si>
  <si>
    <t>R12</t>
  </si>
  <si>
    <t>Provizorní lávka pro pěší - zřízení, nájem, montáž</t>
  </si>
  <si>
    <t>Specifikace</t>
  </si>
  <si>
    <t>POL3_</t>
  </si>
  <si>
    <t>111301111R00</t>
  </si>
  <si>
    <t>Sejmutí drnu sejmutí drnu tl. do 100 mm s nařezáním, vyrýpnutím, zvednutím, přemístěním a složením na vzdálenost do 50 m nebo s naložením na dopravní prostředek</t>
  </si>
  <si>
    <t>m2</t>
  </si>
  <si>
    <t>823-1</t>
  </si>
  <si>
    <t>RTS 22/ I</t>
  </si>
  <si>
    <t>tl. do 10 cm s nařezáním, vyrýpnutím, zvednutím, přemístěním a složením na vzdálenost do 50 m nebo s naložením na dopravní prostředek,</t>
  </si>
  <si>
    <t>SPI</t>
  </si>
  <si>
    <t>Pro rozšíření komunikace : 35,8*0,45</t>
  </si>
  <si>
    <t>VV</t>
  </si>
  <si>
    <t>115001104R00</t>
  </si>
  <si>
    <t>Převedení vody při průměru potrubí DN přes 200 do 300 mm</t>
  </si>
  <si>
    <t>m</t>
  </si>
  <si>
    <t>800-1</t>
  </si>
  <si>
    <t>získané při čerpání, potrubím nebo žlaby. Montáž, demontáž a opotřebení potrubí nebo žlabu a jeho utěsnění po dobu provozu. Včetně nutné podpěrné konstrukce.</t>
  </si>
  <si>
    <t>115101202R00</t>
  </si>
  <si>
    <t>Čerpání vody na dopravní výšku do 10 m_x000D_
 s uvažovaným průměrným přítokem přes 500 do 1 000 l/min</t>
  </si>
  <si>
    <t>h</t>
  </si>
  <si>
    <t>na vzdálenost od hladiny vody v jímce po výšku roviny proložené osou nejvyššího bodu výtlačného potrubí. Včetně odpadní potrubí v délce do 20 m.</t>
  </si>
  <si>
    <t>115101301R00</t>
  </si>
  <si>
    <t>Pohotovost záložní čerpací soupravy na dopravní výšku do 10 m_x000D_
 s uvažovaným průměrným přítokem do 500 l/min</t>
  </si>
  <si>
    <t>den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</si>
  <si>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</si>
  <si>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122202201R00</t>
  </si>
  <si>
    <t>Odkopávky a prokopávky pro silnice v hornině 3 do 100 m3</t>
  </si>
  <si>
    <t>m3</t>
  </si>
  <si>
    <t>s přemístěním výkopku v příčných profilech na vzdálenost do 15 m nebo s naložením na dopravní prostředek.</t>
  </si>
  <si>
    <t>Výkop pro rám : 44,82</t>
  </si>
  <si>
    <t>Šikmý výkop : 21,02</t>
  </si>
  <si>
    <t>Výkop pro gabiony : 15,5</t>
  </si>
  <si>
    <t>Výkop v korytě pro dlažby a zához : 6,4</t>
  </si>
  <si>
    <t>Výkop pro pasy pod dlažbu a zához : 0,5</t>
  </si>
  <si>
    <t>122703601R00</t>
  </si>
  <si>
    <t>Odstranění nánosů při únosnosti dna přes 15 do 40 kPa</t>
  </si>
  <si>
    <t>z vypuštěných vodních nádrží nebo rybníků s uložením do hromad na vzdálenost do 20 m ve výkopišti,</t>
  </si>
  <si>
    <t>Odstranění nánosu na dně potoku : 20,1*3*0,2</t>
  </si>
  <si>
    <t>139601102R00</t>
  </si>
  <si>
    <t>Ruční výkop jam, rýh a šachet v hornině 3</t>
  </si>
  <si>
    <t>s přehozením na vzdálenost do 5 m nebo s naložením na ruční dopravní prostředek</t>
  </si>
  <si>
    <t>Ručně kopané sondy pro určení hloubky plynového vedení : 4*(0,8*0,8*1)</t>
  </si>
  <si>
    <t>Ručně kopané sondy pro určení hloubky stáv. vodovodu : 4*(0,8*0,8*1)</t>
  </si>
  <si>
    <t>Ručně kopané sondy pro určení hloubky stáv. kanalizace : 4*(0,8*0,8*1)</t>
  </si>
  <si>
    <t>Ručně kopané díry pro základy patek nového oplocení : 10*(0,3*0,3*0,7)</t>
  </si>
  <si>
    <t>162701102R00</t>
  </si>
  <si>
    <t>Vodorovné přemístění výkopku z horniny 1 až 4, na vzdálenost přes 6 000  do 7 000 m</t>
  </si>
  <si>
    <t>po suchu, bez naložení výkopku, avšak se složením bez rozhrnutí, zpáteční cesta vozidla.</t>
  </si>
  <si>
    <t>162701109R00</t>
  </si>
  <si>
    <t>Vodorovné přemístění výkopku příplatek k ceně za každých dalších i započatých 1 000 m přes 10 000 m_x000D_
 z horniny 1 až 4</t>
  </si>
  <si>
    <t>167101101R00</t>
  </si>
  <si>
    <t>Nakládání, skládání, překládání neulehlého výkopku nakládání výkopku_x000D_
 do 100 m3, z horniny 1 až 4</t>
  </si>
  <si>
    <t>167101151R00</t>
  </si>
  <si>
    <t>Nakládání, skládání, překládání neulehlého výkopku nakládání výkopku_x000D_
 do 100 m3, z horniny 5 až 7</t>
  </si>
  <si>
    <t>Pro rozšíření komunikace : 35,8*0,45*0,1</t>
  </si>
  <si>
    <t>171103101R00</t>
  </si>
  <si>
    <t>Zemní hrázky z hornin 1 až 4</t>
  </si>
  <si>
    <t>přívodních a odpadních melioračních kanálů, zhutňované po vrstvách tloušťky 20 cm, s přemístěním sypaniny do 20 m nebo s jejím přehozením do 3 m,</t>
  </si>
  <si>
    <t>Hrázky v toku pro zatrubnění : 2*3*(1,5*1/2)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</si>
  <si>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</si>
  <si>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</si>
  <si>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</si>
  <si>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</si>
  <si>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</si>
  <si>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Zásyp zeminou vhodnou do zásypu opěr : 17,76+5,63</t>
  </si>
  <si>
    <t>180402111R00</t>
  </si>
  <si>
    <t>Založení trávníku parkový trávník, výsevem, v rovině nebo na svahu do 1:5</t>
  </si>
  <si>
    <t>na půdě předem připravené s pokosením, naložením, odvozem odpadu do 20 km a se složením,</t>
  </si>
  <si>
    <t>181101102R00</t>
  </si>
  <si>
    <t>Úprava pláně v zářezech v hornině 1 až 4, se zhutněním</t>
  </si>
  <si>
    <t>vyrovnáním výškových rozdílů, ploch vodorovných a ploch do sklonu 1 : 5.</t>
  </si>
  <si>
    <t>Zhutnění podkladu před štěrkopískovým podsypem rámu : 3,1*7,3</t>
  </si>
  <si>
    <t>181301101R00</t>
  </si>
  <si>
    <t>Rozprostření a urovnání ornice v rovině v souvislé ploše do 500 m2, tloušťka vrstvy do 100 mm</t>
  </si>
  <si>
    <t>s případným nutným přemístěním hromad nebo dočasných skládek na místo potřeby ze vzdálenosti do 30 m, v rovině nebo ve svahu do 1 : 5,</t>
  </si>
  <si>
    <t>Pro založení trávníků : 97,3</t>
  </si>
  <si>
    <t>584921121RT2</t>
  </si>
  <si>
    <t>Zřízení zpev. ploch ze silničních panelů do lože zřízení zpevněné plochy ze silničních panelů osazených do lože z kameniva tl. 50 mm</t>
  </si>
  <si>
    <t>800-2</t>
  </si>
  <si>
    <t>Včetně:</t>
  </si>
  <si>
    <t>- kameniva frakce 0 - 32 mm,</t>
  </si>
  <si>
    <t>- rozprostření podkladu,</t>
  </si>
  <si>
    <t>- osazení silničních panelů.</t>
  </si>
  <si>
    <t>Ochrana plynového vedení během realizace úprav toku, ponechání pod kam. záhozem : 3</t>
  </si>
  <si>
    <t>171103101T00</t>
  </si>
  <si>
    <t>Zemní hrázky melioračních kanalů, z hor.1-4 - odst</t>
  </si>
  <si>
    <t>Hrázky pro převedení toku</t>
  </si>
  <si>
    <t>2 x 4 m3 = 8 m3</t>
  </si>
  <si>
    <t>199000002R00</t>
  </si>
  <si>
    <t>Poplatek za skládku horniny 1- 4</t>
  </si>
  <si>
    <t>0,3 m x 5m  x 10m = 15 m3</t>
  </si>
  <si>
    <t>Výkop za opěrami  -4,76m3 + 3,91m3 = 8,67 m3</t>
  </si>
  <si>
    <t>Drny 0,62 m3</t>
  </si>
  <si>
    <t>Celkem = 24,29  m3</t>
  </si>
  <si>
    <t>Odstraněný drn pro rozšíření komunikace : 35,8*0,45*0,1</t>
  </si>
  <si>
    <t>00572460R</t>
  </si>
  <si>
    <t>směs travní technická</t>
  </si>
  <si>
    <t>kg</t>
  </si>
  <si>
    <t>SPCM</t>
  </si>
  <si>
    <t>211971110R00</t>
  </si>
  <si>
    <t xml:space="preserve">Zřízení opláštění odvod. žeber z geotextilie o sklonu do 1:2,5,  </t>
  </si>
  <si>
    <t>v rýze nebo v zářezu se stěnami,</t>
  </si>
  <si>
    <t>Opláštění trativodu : 14,5</t>
  </si>
  <si>
    <t>212531111RK7</t>
  </si>
  <si>
    <t>Výplň trativodů kamenivem hrubým drceným, frakce 16-63 mm</t>
  </si>
  <si>
    <t>do rýh bez zhutnění s úpravou povrchu výplně,</t>
  </si>
  <si>
    <t>273321321R00</t>
  </si>
  <si>
    <t>Beton základových desek železový třídy C 20/25</t>
  </si>
  <si>
    <t>801-1</t>
  </si>
  <si>
    <t>bez dodávky a uložení výztuže</t>
  </si>
  <si>
    <t>Podkladní beton C20/25 pod žb rámy : 6,8*3,6*0,2</t>
  </si>
  <si>
    <t>273362021R00</t>
  </si>
  <si>
    <t>Výztuž základových desek ze svařovaných sítí ze svařovaných sítí</t>
  </si>
  <si>
    <t>t</t>
  </si>
  <si>
    <t>včetně distančních prvků</t>
  </si>
  <si>
    <t>Výztuž podkl. desky žb rámu : 2*(7,3*3,6*1,1)*0,08</t>
  </si>
  <si>
    <t>274311611R00</t>
  </si>
  <si>
    <t>Beton základových pasů prostý, kamenem prokládaný třídy C 16/20</t>
  </si>
  <si>
    <t>Včetně dodávky betonu a kamene.</t>
  </si>
  <si>
    <t>Kam. stabilizační pás před a za mostem : 2*(3,6*0,15*0,4)</t>
  </si>
  <si>
    <t>457311116R00</t>
  </si>
  <si>
    <t>Vyrovnávací beton beton C 16/20</t>
  </si>
  <si>
    <t>821-1</t>
  </si>
  <si>
    <t>na vodorovné mostní konstrukci s očištěním podkladních ploch, provedený v předepsaném spádu,</t>
  </si>
  <si>
    <t>Podkladní beton pod trativod : 2,1</t>
  </si>
  <si>
    <t>564851111RT4</t>
  </si>
  <si>
    <t>Podklad ze štěrkodrti s rozprostřením a zhutněním frakce 0-63 mm, tloušťka po zhutnění 150 mm</t>
  </si>
  <si>
    <t>822-1</t>
  </si>
  <si>
    <t>Podklad pod podkl. beton žb rámu : 6,3*3,6</t>
  </si>
  <si>
    <t>Podklad pod rozšíření vozovky : 24,9</t>
  </si>
  <si>
    <t>Podklad komunikace : 23</t>
  </si>
  <si>
    <t>212752113R00</t>
  </si>
  <si>
    <t>Trativody z drenážních trubek, lože, DN 160 mm</t>
  </si>
  <si>
    <t>14,5</t>
  </si>
  <si>
    <t>69365997R</t>
  </si>
  <si>
    <t>textilie ochranná z druhotných surovin; pro časově omezené použití; plošná hmotnost 300 g/m2</t>
  </si>
  <si>
    <t>Opláštění trativodu : 15</t>
  </si>
  <si>
    <t>115201502R00</t>
  </si>
  <si>
    <t>Montáž a demontáž odpadního potrubí montáž, DN 200 mm</t>
  </si>
  <si>
    <t>při snižování hladiny podzemní vody soustavou čerpacích jehel, s tvarovkami pro všechny druhy potrubí a způsoby uložení,</t>
  </si>
  <si>
    <t>Potrubí jako bednění patek pro zábradlí v gabionech : 2*0,65</t>
  </si>
  <si>
    <t>317321118R00</t>
  </si>
  <si>
    <t>Římsy ze železového betonu beton C 30/37</t>
  </si>
  <si>
    <t>Beton říms C30/37 XF4 : (0,168*2,4) + (0,178*2,4)</t>
  </si>
  <si>
    <t>317353121R00</t>
  </si>
  <si>
    <t>Bednění mostních říms zřízení bednění</t>
  </si>
  <si>
    <t>jakéhokoliv tvaru, přímých, zalomených nebo jinak zakřivených,</t>
  </si>
  <si>
    <t>Bednění římsy : 2*(0,71*2,4) + 4*(0,27*0,65)</t>
  </si>
  <si>
    <t>317353221R00</t>
  </si>
  <si>
    <t>Bednění mostních říms odstranění bednění</t>
  </si>
  <si>
    <t>317361214R00</t>
  </si>
  <si>
    <t>Výztuž říms ze železobetonu ocel 10 505</t>
  </si>
  <si>
    <t>výztuž římsy : 0,83*0,160</t>
  </si>
  <si>
    <t>320101112R00</t>
  </si>
  <si>
    <t>Osazení betonových prefabrikátů hmotnost přes 1000 do 5000 kg</t>
  </si>
  <si>
    <t>832-1</t>
  </si>
  <si>
    <t>RTS 21/ I</t>
  </si>
  <si>
    <t>Včetně kotevních prvků a odstranění transportní výztuže.</t>
  </si>
  <si>
    <t>Rámová propust 2 x 1,5, délka 1,5 m : 4*2,46</t>
  </si>
  <si>
    <t>327216121RT2</t>
  </si>
  <si>
    <t>Opěrné zdi z gabionů šířka paty 1 m, výška 1 m, oko 100x50 mm, včetně dodávky kamene</t>
  </si>
  <si>
    <t>801-5</t>
  </si>
  <si>
    <t>a svařovaných sítí Al+Zn oka 100x100 mm, spirál, táhel, vazacího drátu včetně pomocného pracovního lešení o výšce podlahy do 1900 mm a pro zatížení do 1,5 kPa,</t>
  </si>
  <si>
    <t>Křídla z gabionů : 4 * (1*1*1)*2</t>
  </si>
  <si>
    <t>(1*1*0,75)*2</t>
  </si>
  <si>
    <t>(1*1*0,5)*2</t>
  </si>
  <si>
    <t>334213113R00</t>
  </si>
  <si>
    <t>Zdivo nadzákladové pilířů, opěr a křídel zdivo výplňové, z lomového kamene neupraveného, na jakoukoli maltu cementovou, pro jakoukoli tloušťku zdiva</t>
  </si>
  <si>
    <t>v suchu nebo nad vodou, výplňové z lomového kamene pro jakoukoliv tloušťku a na jakoukoliv MC, rubové z lomového kamene lomařsky upraveného, jednostranně lícovaného tl. od 25 do 45 cm se zatřením spár na jakoukoliv MC, obkladní na jakoukoliv MC, jednostranně lícovaného tl. od 25 do 45 cm, z lomového kamene, zdivo na sucho z lomového kamene lomařsky upraveného s vyklínováním spár a dutin, pro jakoukoliv tl. zdiva,</t>
  </si>
  <si>
    <t>Vyzdění náběhů břehové zdi z kamene : 2,3*0,58*0,6</t>
  </si>
  <si>
    <t>59383452R1</t>
  </si>
  <si>
    <t>Propust rámová IZM 35/10 200x150x150 cm - dodávka, doprava</t>
  </si>
  <si>
    <t>kus</t>
  </si>
  <si>
    <t>411354173R00</t>
  </si>
  <si>
    <t>Podpěrná konstrukce bednění stropů přes 5 do 12 kPa, zřízení</t>
  </si>
  <si>
    <t>výšky do 4 m se zesílením dna bednění podle hodnoty zatížení betonovou směsí a výztuží. Bez pomocného lešení.</t>
  </si>
  <si>
    <t>Podepření přesahu bednění římsy : 2*(0,65*2,4)</t>
  </si>
  <si>
    <t>411354174R00</t>
  </si>
  <si>
    <t>Podpěrná konstrukce bednění stropů přes 5 do 12 kPa, odstranění</t>
  </si>
  <si>
    <t>451313511R00</t>
  </si>
  <si>
    <t>Podklad betonový pod dlažbu tl. do 100 mm</t>
  </si>
  <si>
    <t>Kamenná dlažba dna : (9,0*2) + 8</t>
  </si>
  <si>
    <t>Kamenná dlažba ramp mostních říms : 0,7+0,32+0,65+0,84</t>
  </si>
  <si>
    <t>457311118R00</t>
  </si>
  <si>
    <t>Vyrovnávací beton beton C 25/30</t>
  </si>
  <si>
    <t>Spádový beton C25/30 XF2, na rámech : 2,4*6,0*0,252</t>
  </si>
  <si>
    <t>462513161R00</t>
  </si>
  <si>
    <t xml:space="preserve">Zához z lomového kamene neupraveného hmotnost přes 200 kg, bez výplně mezer,  </t>
  </si>
  <si>
    <t>831-2</t>
  </si>
  <si>
    <t>provedený ze břehu nebo lešení do sucha nebo do vody</t>
  </si>
  <si>
    <t>Kam. zához na vtoku : 13,23*0,5</t>
  </si>
  <si>
    <t>465513328R00</t>
  </si>
  <si>
    <t>Dlažba z kamene na MC,s vyspár.MCs, tl.do 30 cm</t>
  </si>
  <si>
    <t xml:space="preserve"> - napojení nové dlažby na dlažbu dosavadní,</t>
  </si>
  <si>
    <t xml:space="preserve"> - zřízení dlažby na plochách kuželových,</t>
  </si>
  <si>
    <t>- zhotovení dlažby u schodů.</t>
  </si>
  <si>
    <t>564851111RT2</t>
  </si>
  <si>
    <t>Podklad ze štěrkodrti s rozprostřením a zhutněním frakce 0-32 mm, tloušťka po zhutnění 150 mm</t>
  </si>
  <si>
    <t>Podsyp pod gabiony : 2*(1*3)</t>
  </si>
  <si>
    <t>631362021R00</t>
  </si>
  <si>
    <t>Výztuž mazanin z betonů a z lehkých betonů ze svařovaných sítí ze svařovaných sítí</t>
  </si>
  <si>
    <t>Výztuž - spádový beton C25/30 XF2, na rámech : 2 * (2,4*6,5*1,1*0,08)</t>
  </si>
  <si>
    <t>871313121RU1</t>
  </si>
  <si>
    <t>Montáž potrubí z trub z plastů těsněných gumovým kroužkem  včetně dodávky trub hrdlových_x000D_
 D 110, tloušťky stěny 3,2 mm, délky 5000 mm</t>
  </si>
  <si>
    <t>827-1</t>
  </si>
  <si>
    <t>v otevřeném výkopu ve sklonu do 20 %,</t>
  </si>
  <si>
    <t>Chránička CETIN v nosné konstrukci mostu : 4*2,4</t>
  </si>
  <si>
    <t xml:space="preserve">včetně dodávky potrubí  DN 75 mm a 4 zátek D75 mm : </t>
  </si>
  <si>
    <t>320902031R00</t>
  </si>
  <si>
    <t>Úprava bet.konstrukcí striáží</t>
  </si>
  <si>
    <t>Úprava povrchu desky bo betonáži - striáž</t>
  </si>
  <si>
    <t>Horní plocha římsy : 2*(0,65*2,4)</t>
  </si>
  <si>
    <t>457621411R00</t>
  </si>
  <si>
    <t xml:space="preserve">Plášťové těsnění z vodostavebního asfaltobetonu všechny sklony, úprava spár zálivkou, do 1 kg zálivky na 1 m spáry,  </t>
  </si>
  <si>
    <t>564113310R00</t>
  </si>
  <si>
    <t>Podklad nebo podsyp z asfaltového recyklátu frakce 32-80 mm, tloušťka po zhutnění 10 cm</t>
  </si>
  <si>
    <t>s rozprostřením, vlhčením a zhutněním</t>
  </si>
  <si>
    <t>Úprava v místě rozšíření vozovky : 24,9</t>
  </si>
  <si>
    <t>Úprava stávající vozovky : 41,7</t>
  </si>
  <si>
    <t>564861111RT2</t>
  </si>
  <si>
    <t>Podklad ze štěrkodrti s rozprostřením a zhutněním frakce 0-32 mm, tloušťka po zhutnění 200 mm</t>
  </si>
  <si>
    <t>Podklad pod vozovkou : 25,1</t>
  </si>
  <si>
    <t>912291111RT6</t>
  </si>
  <si>
    <t>Osazení směrového kůlu z plastických hmot, včetně dodávky sloupku</t>
  </si>
  <si>
    <t>s vykopáním nebo vyvrtáním jamek, s odhozem výkopku do 3 m, se zabetonováním, nebo uklínováním patek kamenem. Včetně spojovacího materiálu.</t>
  </si>
  <si>
    <t>Osazení původních směrových sloupků : 2</t>
  </si>
  <si>
    <t>914001121RT6</t>
  </si>
  <si>
    <t>Osazení a montáž svislých dopravních značek sloupek, do betonového základu a AL patky, včetně dodávky sloupku a značky</t>
  </si>
  <si>
    <t>Dopravní značení stálé P4 a P2 : 2</t>
  </si>
  <si>
    <t>919735112R00</t>
  </si>
  <si>
    <t>Řezání stávajících krytů nebo podkladů živičných, hloubky přes 50 do 100 mm</t>
  </si>
  <si>
    <t>včetně spotřeby vody</t>
  </si>
  <si>
    <t>V místě napojení na silnici : 6,5</t>
  </si>
  <si>
    <t>573211111R00</t>
  </si>
  <si>
    <t>Postřik živičný spojovací z asfaltu 0,5-0,7 kg/m2</t>
  </si>
  <si>
    <t>spočítáno digitálně z PD</t>
  </si>
  <si>
    <t>577141112R00</t>
  </si>
  <si>
    <t>Beton asfalt. ACO 11+,nebo ACO 16+,do 3 m, tl.5 cm</t>
  </si>
  <si>
    <t>577141122R00</t>
  </si>
  <si>
    <t>Beton asfalt. ACL 16+ ložný, š. do 3 m, tl. 5 cm</t>
  </si>
  <si>
    <t>917862111RT8</t>
  </si>
  <si>
    <t>Osazení silničního nebo chodníkového betonového obrubníku včetně dodávky obrubníku_x000D_
 stojatého, rozměru 1000/150/300 mm, s boční opěrou z betonu prostého, do lože z betonu prostého C 12/15</t>
  </si>
  <si>
    <t>S dodáním hmot pro lože tl. 80-100 mm.</t>
  </si>
  <si>
    <t>Lemování obrubníkem kamenných ramp u říms : 1+1+2+1,6</t>
  </si>
  <si>
    <t>113108407R00</t>
  </si>
  <si>
    <t>Odstranění podkladů nebo krytů živičných, v ploše jednotlivě nad 50 m2, tloušťka vrstvy 70 mm</t>
  </si>
  <si>
    <t>Původní vrstva z asf. recyklátu : 61,8</t>
  </si>
  <si>
    <t>113151111R00</t>
  </si>
  <si>
    <t>Rozebrání zpevněných ploch rozebrání ploch ze silničních panelů</t>
  </si>
  <si>
    <t>s přemístěním na skládku na vzdálenost do 20 m nebo s naložením na dopravní prostředek,</t>
  </si>
  <si>
    <t>Odstranění původních panelů : 3* (1*3)</t>
  </si>
  <si>
    <t>199000003R00</t>
  </si>
  <si>
    <t>Poplatky za skládku horniny 5 - 7, skupina 17 05 04 z Katalogu odpadů</t>
  </si>
  <si>
    <t>Kámen z opěry</t>
  </si>
  <si>
    <t>2 x 5,5m x 0,6m x 0,4m = 2,64 m3</t>
  </si>
  <si>
    <t>Bourání stávajících kamenných opěr a základů : 2* (4,52*0,6*(1,1+0,18+0,85))</t>
  </si>
  <si>
    <t>Bourání stávajících křídel, náběhů : (2,3*0,63*0,6)+(2,3*1,095*0,6) + (2,3*0,58*0,6)</t>
  </si>
  <si>
    <t>948171112R00</t>
  </si>
  <si>
    <t xml:space="preserve">Konstrukce z ocelových nosníků výška do 10 m, délka do 12 m, odstranění,  </t>
  </si>
  <si>
    <t>Dočasné nosné konstrukce z ocelových nosníků, včetně zavětrování, bez odskružovacího zařízení,</t>
  </si>
  <si>
    <t>Odstranění původní ocel. nosné konstrukce z I-180 : 5*2*0,021</t>
  </si>
  <si>
    <t>962021112R00</t>
  </si>
  <si>
    <t>Bourání mostního zdiva a pilířů bourání mostních zdí a pilířů, z  kamene</t>
  </si>
  <si>
    <t>963051111R00</t>
  </si>
  <si>
    <t>Bourání mostních nosných konstrukcí bourání mostních konstrukcí, z železobetonu</t>
  </si>
  <si>
    <t>Původní žb deska na nosnících I-180 : 2,7*4,5*0,14</t>
  </si>
  <si>
    <t>979087113R00</t>
  </si>
  <si>
    <t xml:space="preserve">Vodorovná doprava suti a vybouraných hmot nakládání vybopuraných hmot na dopravní prostředky,  </t>
  </si>
  <si>
    <t>se složením a hrubým urovnáním nebo s přeložením na jiný dopravní prostředek kromě lodi, vč. příplatku za každých dalších i započatých 1000 m přes 1000 m,</t>
  </si>
  <si>
    <t>Původní vrstva z asf. recyklátu : 61,8*0,07*2,4</t>
  </si>
  <si>
    <t>Původní žb deska na nosnících I-180 : 2,7*4,5*0,14*2,4</t>
  </si>
  <si>
    <t>Bourání stávajících kamenných opěr a základů : 2* (4,52*0,6*(1,1+0,18+0,85))*2,2</t>
  </si>
  <si>
    <t>Odstranění původních panelů : 3* (1*3*0,15)*2,4</t>
  </si>
  <si>
    <t>979091111R00</t>
  </si>
  <si>
    <t>Vodorovné přemístění vybouraných hmot do 7 km</t>
  </si>
  <si>
    <t>Bourání stávajících křídel, náběhů : ((2,3*0,63*0,6)+(2,3*1,095*0,6) + (2,3*0,58*0,6))*2,2</t>
  </si>
  <si>
    <t>979091121R00</t>
  </si>
  <si>
    <t>Vodorovné přemíst. vybouraných hmot za další 1 km</t>
  </si>
  <si>
    <t>Původní vrstva z asf. recyklátu : 61,8*0,07*2,4*10</t>
  </si>
  <si>
    <t>Původní žb deska na nosnících I-180 : 2,7*4,5*0,14*2,4*10</t>
  </si>
  <si>
    <t>Odstranění původní ocel. nosné konstrukce z I-180 : 5*2*0,021*10</t>
  </si>
  <si>
    <t>Bourání stávajících kamenných opěr a základů : 2* (4,52*0,6*(1,1+0,18+0,85))*2,2*10</t>
  </si>
  <si>
    <t>Odstranění původních panelů : 3* (1*3*0,15)*2,4 *10</t>
  </si>
  <si>
    <t>Bourání stávajících křídel, náběhů : ((2,3*0,63*0,6)+(2,3*1,095*0,6) + (2,3*0,58*0,6))*2,2*10</t>
  </si>
  <si>
    <t>979990108R00</t>
  </si>
  <si>
    <t>Poplatek za skládku železobeton, skupina 17 01 01 z Katalogu odpadů</t>
  </si>
  <si>
    <t>801-3</t>
  </si>
  <si>
    <t>979990112R00</t>
  </si>
  <si>
    <t>Poplatek za skládku obalované kamenivo, asfalt, kusovost do 300 x 300 mm, skupina 17 03 02 z Katalogu odpadů</t>
  </si>
  <si>
    <t>998212111R00</t>
  </si>
  <si>
    <t xml:space="preserve">Přesun hmot pro mosty zděné, monolitické, kovové výška do 20 m,  </t>
  </si>
  <si>
    <t>betonové nepředpjaté i předpjaté a mosty spřažené ocelobetonové nebo kovové na novostavbách, včetně příplatku za zvětšený přesun přes vymezenou vzdálenost,</t>
  </si>
  <si>
    <t>711111002RZ1</t>
  </si>
  <si>
    <t>Provedení izolace proti zemní vlhkosti natěradly za studena na ploše vodorovné nátěrem asfaltovým lakem, 1 x nátěr, včetně dodávky laku ALN</t>
  </si>
  <si>
    <t>800-711</t>
  </si>
  <si>
    <t>Vodorovná izolace žb rámů : 14,4</t>
  </si>
  <si>
    <t>Izolace spádového betonu pod trativody : 1*6,0*1,1</t>
  </si>
  <si>
    <t>711141559RZ1</t>
  </si>
  <si>
    <t xml:space="preserve">Provedení izolace proti zemní vlhkosti pásy přitavením vodorovná, 1 vrstva, s dodávkou izolačního pásu se skleněnou nebo polyesterovou vložkou,  </t>
  </si>
  <si>
    <t>Vodorovná izolace žb rámu : 21,04*1,1</t>
  </si>
  <si>
    <t>711142559RZ1</t>
  </si>
  <si>
    <t xml:space="preserve">Provedení izolace proti zemní vlhkosti pásy přitavením svislá, 1 vrstva, s dodávkou izolačního pásu se skleněnou nebo polyesterovou vložkou,  </t>
  </si>
  <si>
    <t>POL1_7</t>
  </si>
  <si>
    <t>26,4*1,1</t>
  </si>
  <si>
    <t>711191272RT1</t>
  </si>
  <si>
    <t>Provedení izolace proti zemní vlhkosti ostatní svislé uložení, ochranná textilie, bez dodávky materiálu</t>
  </si>
  <si>
    <t>Ochrana izolace spádového betonu pod trativody : 1*6,0*1,1</t>
  </si>
  <si>
    <t>Separační vrstva rubu gabionů : 2*(3*1,75)*1,1</t>
  </si>
  <si>
    <t>Ochrana svislé izolace : 33,024</t>
  </si>
  <si>
    <t>711112001RZ1</t>
  </si>
  <si>
    <t>Izolace proti vlhkosti svis. nátěr ALP, za studena 1x nátěr - včetně dodávky asfaltového laku</t>
  </si>
  <si>
    <t>Plocha za opěrami- (5,9 + 6,9) x 1,6m =20,48 m2</t>
  </si>
  <si>
    <t>svislá nátěrem : 33,02</t>
  </si>
  <si>
    <t>69370170R</t>
  </si>
  <si>
    <t>geotextilie POP, z druhot. surovin; funkce separační, ochranná; plošná hmotnost 500 g/m2</t>
  </si>
  <si>
    <t>POL3_0</t>
  </si>
  <si>
    <t>318110011RT9</t>
  </si>
  <si>
    <t>Podhrabové desky osazení s dodávkou podhrabové desky a držáků, deska 2450 x 300 x 50 mm, držák bez zámku oboustranný Zn na sloupek 48 mm a 60 mm / 300 mm</t>
  </si>
  <si>
    <t>338171112R00</t>
  </si>
  <si>
    <t>Osazování sloupků a vzpěr plotových ocelových výšky do 2,00 m, se zabetonováním do 0,5 m3 do předem připravených jamek betonem C 25/30</t>
  </si>
  <si>
    <t>trubkových nebo profilovaných</t>
  </si>
  <si>
    <t>767911130RT1</t>
  </si>
  <si>
    <t>Montáž oplocení z pletiva strojového vč. dodávky pletiva, napínacího drátu a napínáku, výšky 1,75 m</t>
  </si>
  <si>
    <t>800-767</t>
  </si>
  <si>
    <t>767914120R00</t>
  </si>
  <si>
    <t>Montáž oplocení z pletiva rámového na ocelové sloupky, o výšce přes 1,0 do 1,5 m</t>
  </si>
  <si>
    <t>767911822R00</t>
  </si>
  <si>
    <t>Demontáž oplocení demontáž pletiva, výšky do 2,0 m</t>
  </si>
  <si>
    <t>767914830R00</t>
  </si>
  <si>
    <t>Demontáž oplocení demontáž rámového oplocení, výšky do 2,0 m</t>
  </si>
  <si>
    <t>R13</t>
  </si>
  <si>
    <t>Mostní zábradlí se svislou výplní dodávka, PÚ a osazení</t>
  </si>
  <si>
    <t>6,78m + 7,16m = 13,94 m</t>
  </si>
  <si>
    <t>Zábradlí na římse : 2*2,26</t>
  </si>
  <si>
    <t>R14</t>
  </si>
  <si>
    <t>Kotva římsy - dodávka, PÚ, osazení</t>
  </si>
  <si>
    <t>R15</t>
  </si>
  <si>
    <t>Ocelové dvoumadlové zábradlí - dodávka, PÚ a osazení</t>
  </si>
  <si>
    <t>R16</t>
  </si>
  <si>
    <t>Ocelová půlená chránička DN 400, dl. 3,5 m, tl. 4 mm - dodávka, montáž, vč. kluzných objímek proti posunu a na koncích manžety</t>
  </si>
  <si>
    <t xml:space="preserve">ks    </t>
  </si>
  <si>
    <t>Půlená chránička DN 400 - ochrana kanalizace : 1</t>
  </si>
  <si>
    <t>R17</t>
  </si>
  <si>
    <t>Ocelová půlená chránička DN 200, dl. 6  m, tl. 4 mm - dodávka, montáž, vč. kluzných objímek proti posunu a na koncích manžety</t>
  </si>
  <si>
    <t>Půlená chránička DN 200 - ochrana vodovodu : 1</t>
  </si>
  <si>
    <t>404459507R</t>
  </si>
  <si>
    <t>příslušenství k dopr.značení sloupek Fe 70 pozinkovaný, délka 2500 mm</t>
  </si>
  <si>
    <t>SUM</t>
  </si>
  <si>
    <t>z  vyč. koryta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</si>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</sst>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password="918B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49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">
      <c r="A4" s="104">
        <v>1652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50</v>
      </c>
      <c r="E5" s="87"/>
      <c r="F5" s="87"/>
      <c r="G5" s="87"/>
      <c r="H5" s="18" t="s">
        <v>40</v>
      </c>
      <c r="I5" s="127" t="s">
        <v>54</v>
      </c>
      <c r="J5" s="8"/>
    </row>
    <row r="6" spans="1:15" ht="15.75" customHeight="1" x14ac:dyDescent="0.2">
      <c r="A6" s="2"/>
      <c r="B6" s="27"/>
      <c r="C6" s="52"/>
      <c r="D6" s="107" t="s">
        <v>51</v>
      </c>
      <c r="E6" s="88"/>
      <c r="F6" s="88"/>
      <c r="G6" s="88"/>
      <c r="H6" s="18" t="s">
        <v>34</v>
      </c>
      <c r="I6" s="127" t="s">
        <v>55</v>
      </c>
      <c r="J6" s="8"/>
    </row>
    <row r="7" spans="1:15" ht="15.75" customHeight="1" x14ac:dyDescent="0.2">
      <c r="A7" s="2"/>
      <c r="B7" s="28"/>
      <c r="C7" s="53"/>
      <c r="D7" s="105" t="s">
        <v>53</v>
      </c>
      <c r="E7" s="126" t="s">
        <v>52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56</v>
      </c>
      <c r="H8" s="18" t="s">
        <v>40</v>
      </c>
      <c r="I8" s="127" t="s">
        <v>59</v>
      </c>
      <c r="J8" s="8"/>
    </row>
    <row r="9" spans="1:15" ht="15.75" hidden="1" customHeight="1" x14ac:dyDescent="0.2">
      <c r="A9" s="2"/>
      <c r="B9" s="2"/>
      <c r="D9" s="106" t="s">
        <v>57</v>
      </c>
      <c r="H9" s="18" t="s">
        <v>34</v>
      </c>
      <c r="I9" s="127" t="s">
        <v>60</v>
      </c>
      <c r="J9" s="8"/>
    </row>
    <row r="10" spans="1:15" ht="15.75" hidden="1" customHeight="1" x14ac:dyDescent="0.2">
      <c r="A10" s="2"/>
      <c r="B10" s="34"/>
      <c r="C10" s="53"/>
      <c r="D10" s="105" t="s">
        <v>53</v>
      </c>
      <c r="E10" s="128" t="s">
        <v>58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6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SUMIF(F53:F63,A16,I53:I63)+SUMIF(F53:F63,"PSU",I53:I63)</f>
        <v>0</v>
      </c>
      <c r="J16" s="81"/>
    </row>
    <row r="17" spans="1:10" ht="23.25" customHeight="1" x14ac:dyDescent="0.2">
      <c r="A17" s="196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SUMIF(F53:F63,A17,I53:I63)</f>
        <v>0</v>
      </c>
      <c r="J17" s="81"/>
    </row>
    <row r="18" spans="1:10" ht="23.25" customHeight="1" x14ac:dyDescent="0.2">
      <c r="A18" s="196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SUMIF(F53:F63,A18,I53:I63)</f>
        <v>0</v>
      </c>
      <c r="J18" s="81"/>
    </row>
    <row r="19" spans="1:10" ht="23.25" customHeight="1" x14ac:dyDescent="0.2">
      <c r="A19" s="196" t="s">
        <v>95</v>
      </c>
      <c r="B19" s="37" t="s">
        <v>27</v>
      </c>
      <c r="C19" s="58"/>
      <c r="D19" s="59"/>
      <c r="E19" s="79"/>
      <c r="F19" s="80"/>
      <c r="G19" s="79"/>
      <c r="H19" s="80"/>
      <c r="I19" s="79">
        <f>SUMIF(F53:F63,A19,I53:I63)</f>
        <v>0</v>
      </c>
      <c r="J19" s="81"/>
    </row>
    <row r="20" spans="1:10" ht="23.25" customHeight="1" x14ac:dyDescent="0.2">
      <c r="A20" s="196" t="s">
        <v>96</v>
      </c>
      <c r="B20" s="37" t="s">
        <v>28</v>
      </c>
      <c r="C20" s="58"/>
      <c r="D20" s="59"/>
      <c r="E20" s="79"/>
      <c r="F20" s="80"/>
      <c r="G20" s="79"/>
      <c r="H20" s="80"/>
      <c r="I20" s="79">
        <f>SUMIF(F53:F63,A20,I53:I63)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61</v>
      </c>
      <c r="C39" s="148"/>
      <c r="D39" s="148"/>
      <c r="E39" s="148"/>
      <c r="F39" s="149">
        <f>'01 2021_Temenice Pol'!AE411</f>
        <v>0</v>
      </c>
      <c r="G39" s="150">
        <f>'01 2021_Temenice Pol'!AF411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62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'01 2021_Temenice Pol'!AE411</f>
        <v>0</v>
      </c>
      <c r="G41" s="156">
        <f>'01 2021_Temenice Pol'!AF411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'01 2021_Temenice Pol'!AE411</f>
        <v>0</v>
      </c>
      <c r="G42" s="151">
        <f>'01 2021_Temenice Pol'!AF411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63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5" spans="1:10" x14ac:dyDescent="0.2">
      <c r="A45" t="s">
        <v>65</v>
      </c>
      <c r="B45" t="s">
        <v>66</v>
      </c>
    </row>
    <row r="46" spans="1:10" x14ac:dyDescent="0.2">
      <c r="A46" t="s">
        <v>67</v>
      </c>
      <c r="B46" t="s">
        <v>68</v>
      </c>
    </row>
    <row r="47" spans="1:10" x14ac:dyDescent="0.2">
      <c r="A47" t="s">
        <v>69</v>
      </c>
      <c r="B47" t="s">
        <v>70</v>
      </c>
    </row>
    <row r="50" spans="1:10" ht="15.75" x14ac:dyDescent="0.25">
      <c r="B50" s="176" t="s">
        <v>71</v>
      </c>
    </row>
    <row r="52" spans="1:10" ht="25.5" customHeight="1" x14ac:dyDescent="0.2">
      <c r="A52" s="178"/>
      <c r="B52" s="181" t="s">
        <v>17</v>
      </c>
      <c r="C52" s="181" t="s">
        <v>5</v>
      </c>
      <c r="D52" s="182"/>
      <c r="E52" s="182"/>
      <c r="F52" s="183" t="s">
        <v>72</v>
      </c>
      <c r="G52" s="183"/>
      <c r="H52" s="183"/>
      <c r="I52" s="183" t="s">
        <v>29</v>
      </c>
      <c r="J52" s="183" t="s">
        <v>0</v>
      </c>
    </row>
    <row r="53" spans="1:10" ht="36.75" customHeight="1" x14ac:dyDescent="0.2">
      <c r="A53" s="179"/>
      <c r="B53" s="184" t="s">
        <v>73</v>
      </c>
      <c r="C53" s="185" t="s">
        <v>74</v>
      </c>
      <c r="D53" s="186"/>
      <c r="E53" s="186"/>
      <c r="F53" s="192" t="s">
        <v>24</v>
      </c>
      <c r="G53" s="193"/>
      <c r="H53" s="193"/>
      <c r="I53" s="193">
        <f>'01 2021_Temenice Pol'!G8</f>
        <v>0</v>
      </c>
      <c r="J53" s="190" t="str">
        <f>IF(I64=0,"",I53/I64*100)</f>
        <v/>
      </c>
    </row>
    <row r="54" spans="1:10" ht="36.75" customHeight="1" x14ac:dyDescent="0.2">
      <c r="A54" s="179"/>
      <c r="B54" s="184" t="s">
        <v>75</v>
      </c>
      <c r="C54" s="185" t="s">
        <v>76</v>
      </c>
      <c r="D54" s="186"/>
      <c r="E54" s="186"/>
      <c r="F54" s="192" t="s">
        <v>24</v>
      </c>
      <c r="G54" s="193"/>
      <c r="H54" s="193"/>
      <c r="I54" s="193">
        <f>'01 2021_Temenice Pol'!G35</f>
        <v>0</v>
      </c>
      <c r="J54" s="190" t="str">
        <f>IF(I64=0,"",I54/I64*100)</f>
        <v/>
      </c>
    </row>
    <row r="55" spans="1:10" ht="36.75" customHeight="1" x14ac:dyDescent="0.2">
      <c r="A55" s="179"/>
      <c r="B55" s="184" t="s">
        <v>77</v>
      </c>
      <c r="C55" s="185" t="s">
        <v>78</v>
      </c>
      <c r="D55" s="186"/>
      <c r="E55" s="186"/>
      <c r="F55" s="192" t="s">
        <v>24</v>
      </c>
      <c r="G55" s="193"/>
      <c r="H55" s="193"/>
      <c r="I55" s="193">
        <f>'01 2021_Temenice Pol'!G141</f>
        <v>0</v>
      </c>
      <c r="J55" s="190" t="str">
        <f>IF(I64=0,"",I55/I64*100)</f>
        <v/>
      </c>
    </row>
    <row r="56" spans="1:10" ht="36.75" customHeight="1" x14ac:dyDescent="0.2">
      <c r="A56" s="179"/>
      <c r="B56" s="184" t="s">
        <v>79</v>
      </c>
      <c r="C56" s="185" t="s">
        <v>80</v>
      </c>
      <c r="D56" s="186"/>
      <c r="E56" s="186"/>
      <c r="F56" s="192" t="s">
        <v>24</v>
      </c>
      <c r="G56" s="193"/>
      <c r="H56" s="193"/>
      <c r="I56" s="193">
        <f>'01 2021_Temenice Pol'!G176</f>
        <v>0</v>
      </c>
      <c r="J56" s="190" t="str">
        <f>IF(I64=0,"",I56/I64*100)</f>
        <v/>
      </c>
    </row>
    <row r="57" spans="1:10" ht="36.75" customHeight="1" x14ac:dyDescent="0.2">
      <c r="A57" s="179"/>
      <c r="B57" s="184" t="s">
        <v>81</v>
      </c>
      <c r="C57" s="185" t="s">
        <v>82</v>
      </c>
      <c r="D57" s="186"/>
      <c r="E57" s="186"/>
      <c r="F57" s="192" t="s">
        <v>24</v>
      </c>
      <c r="G57" s="193"/>
      <c r="H57" s="193"/>
      <c r="I57" s="193">
        <f>'01 2021_Temenice Pol'!G211</f>
        <v>0</v>
      </c>
      <c r="J57" s="190" t="str">
        <f>IF(I64=0,"",I57/I64*100)</f>
        <v/>
      </c>
    </row>
    <row r="58" spans="1:10" ht="36.75" customHeight="1" x14ac:dyDescent="0.2">
      <c r="A58" s="179"/>
      <c r="B58" s="184" t="s">
        <v>83</v>
      </c>
      <c r="C58" s="185" t="s">
        <v>84</v>
      </c>
      <c r="D58" s="186"/>
      <c r="E58" s="186"/>
      <c r="F58" s="192" t="s">
        <v>24</v>
      </c>
      <c r="G58" s="193"/>
      <c r="H58" s="193"/>
      <c r="I58" s="193">
        <f>'01 2021_Temenice Pol'!G256</f>
        <v>0</v>
      </c>
      <c r="J58" s="190" t="str">
        <f>IF(I64=0,"",I58/I64*100)</f>
        <v/>
      </c>
    </row>
    <row r="59" spans="1:10" ht="36.75" customHeight="1" x14ac:dyDescent="0.2">
      <c r="A59" s="179"/>
      <c r="B59" s="184" t="s">
        <v>85</v>
      </c>
      <c r="C59" s="185" t="s">
        <v>86</v>
      </c>
      <c r="D59" s="186"/>
      <c r="E59" s="186"/>
      <c r="F59" s="192" t="s">
        <v>24</v>
      </c>
      <c r="G59" s="193"/>
      <c r="H59" s="193"/>
      <c r="I59" s="193">
        <f>'01 2021_Temenice Pol'!G288</f>
        <v>0</v>
      </c>
      <c r="J59" s="190" t="str">
        <f>IF(I64=0,"",I59/I64*100)</f>
        <v/>
      </c>
    </row>
    <row r="60" spans="1:10" ht="36.75" customHeight="1" x14ac:dyDescent="0.2">
      <c r="A60" s="179"/>
      <c r="B60" s="184" t="s">
        <v>87</v>
      </c>
      <c r="C60" s="185" t="s">
        <v>88</v>
      </c>
      <c r="D60" s="186"/>
      <c r="E60" s="186"/>
      <c r="F60" s="192" t="s">
        <v>24</v>
      </c>
      <c r="G60" s="193"/>
      <c r="H60" s="193"/>
      <c r="I60" s="193">
        <f>'01 2021_Temenice Pol'!G293</f>
        <v>0</v>
      </c>
      <c r="J60" s="190" t="str">
        <f>IF(I64=0,"",I60/I64*100)</f>
        <v/>
      </c>
    </row>
    <row r="61" spans="1:10" ht="36.75" customHeight="1" x14ac:dyDescent="0.2">
      <c r="A61" s="179"/>
      <c r="B61" s="184" t="s">
        <v>89</v>
      </c>
      <c r="C61" s="185" t="s">
        <v>90</v>
      </c>
      <c r="D61" s="186"/>
      <c r="E61" s="186"/>
      <c r="F61" s="192" t="s">
        <v>24</v>
      </c>
      <c r="G61" s="193"/>
      <c r="H61" s="193"/>
      <c r="I61" s="193">
        <f>'01 2021_Temenice Pol'!G350</f>
        <v>0</v>
      </c>
      <c r="J61" s="190" t="str">
        <f>IF(I64=0,"",I61/I64*100)</f>
        <v/>
      </c>
    </row>
    <row r="62" spans="1:10" ht="36.75" customHeight="1" x14ac:dyDescent="0.2">
      <c r="A62" s="179"/>
      <c r="B62" s="184" t="s">
        <v>91</v>
      </c>
      <c r="C62" s="185" t="s">
        <v>92</v>
      </c>
      <c r="D62" s="186"/>
      <c r="E62" s="186"/>
      <c r="F62" s="192" t="s">
        <v>25</v>
      </c>
      <c r="G62" s="193"/>
      <c r="H62" s="193"/>
      <c r="I62" s="193">
        <f>'01 2021_Temenice Pol'!G354</f>
        <v>0</v>
      </c>
      <c r="J62" s="190" t="str">
        <f>IF(I64=0,"",I62/I64*100)</f>
        <v/>
      </c>
    </row>
    <row r="63" spans="1:10" ht="36.75" customHeight="1" x14ac:dyDescent="0.2">
      <c r="A63" s="179"/>
      <c r="B63" s="184" t="s">
        <v>93</v>
      </c>
      <c r="C63" s="185" t="s">
        <v>94</v>
      </c>
      <c r="D63" s="186"/>
      <c r="E63" s="186"/>
      <c r="F63" s="192" t="s">
        <v>25</v>
      </c>
      <c r="G63" s="193"/>
      <c r="H63" s="193"/>
      <c r="I63" s="193">
        <f>'01 2021_Temenice Pol'!G380</f>
        <v>0</v>
      </c>
      <c r="J63" s="190" t="str">
        <f>IF(I64=0,"",I63/I64*100)</f>
        <v/>
      </c>
    </row>
    <row r="64" spans="1:10" ht="25.5" customHeight="1" x14ac:dyDescent="0.2">
      <c r="A64" s="180"/>
      <c r="B64" s="187" t="s">
        <v>1</v>
      </c>
      <c r="C64" s="188"/>
      <c r="D64" s="189"/>
      <c r="E64" s="189"/>
      <c r="F64" s="194"/>
      <c r="G64" s="195"/>
      <c r="H64" s="195"/>
      <c r="I64" s="195">
        <f>SUM(I53:I63)</f>
        <v>0</v>
      </c>
      <c r="J64" s="191">
        <f>SUM(J53:J63)</f>
        <v>0</v>
      </c>
    </row>
    <row r="65" spans="6:10" x14ac:dyDescent="0.2">
      <c r="F65" s="135"/>
      <c r="G65" s="135"/>
      <c r="H65" s="135"/>
      <c r="I65" s="135"/>
      <c r="J65" s="136"/>
    </row>
    <row r="66" spans="6:10" x14ac:dyDescent="0.2">
      <c r="F66" s="135"/>
      <c r="G66" s="135"/>
      <c r="H66" s="135"/>
      <c r="I66" s="135"/>
      <c r="J66" s="136"/>
    </row>
    <row r="67" spans="6:10" x14ac:dyDescent="0.2">
      <c r="F67" s="135"/>
      <c r="G67" s="135"/>
      <c r="H67" s="135"/>
      <c r="I67" s="135"/>
      <c r="J67" s="136"/>
    </row>
  </sheetData>
  <sheetProtection password="918B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3:E63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password="918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239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97</v>
      </c>
      <c r="B1" s="197"/>
      <c r="C1" s="197"/>
      <c r="D1" s="197"/>
      <c r="E1" s="197"/>
      <c r="F1" s="197"/>
      <c r="G1" s="197"/>
      <c r="AG1" t="s">
        <v>98</v>
      </c>
    </row>
    <row r="2" spans="1:60" ht="24.95" customHeight="1" x14ac:dyDescent="0.2">
      <c r="A2" s="198" t="s">
        <v>7</v>
      </c>
      <c r="B2" s="48" t="s">
        <v>43</v>
      </c>
      <c r="C2" s="201" t="s">
        <v>49</v>
      </c>
      <c r="D2" s="199"/>
      <c r="E2" s="199"/>
      <c r="F2" s="199"/>
      <c r="G2" s="200"/>
      <c r="AG2" t="s">
        <v>99</v>
      </c>
    </row>
    <row r="3" spans="1:60" ht="24.95" customHeight="1" x14ac:dyDescent="0.2">
      <c r="A3" s="198" t="s">
        <v>8</v>
      </c>
      <c r="B3" s="48" t="s">
        <v>45</v>
      </c>
      <c r="C3" s="201" t="s">
        <v>46</v>
      </c>
      <c r="D3" s="199"/>
      <c r="E3" s="199"/>
      <c r="F3" s="199"/>
      <c r="G3" s="200"/>
      <c r="AC3" s="177" t="s">
        <v>99</v>
      </c>
      <c r="AG3" t="s">
        <v>100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101</v>
      </c>
    </row>
    <row r="5" spans="1:60" x14ac:dyDescent="0.2">
      <c r="D5" s="10"/>
    </row>
    <row r="6" spans="1:60" ht="38.25" x14ac:dyDescent="0.2">
      <c r="A6" s="208" t="s">
        <v>102</v>
      </c>
      <c r="B6" s="210" t="s">
        <v>103</v>
      </c>
      <c r="C6" s="210" t="s">
        <v>104</v>
      </c>
      <c r="D6" s="209" t="s">
        <v>105</v>
      </c>
      <c r="E6" s="208" t="s">
        <v>106</v>
      </c>
      <c r="F6" s="207" t="s">
        <v>107</v>
      </c>
      <c r="G6" s="208" t="s">
        <v>29</v>
      </c>
      <c r="H6" s="211" t="s">
        <v>30</v>
      </c>
      <c r="I6" s="211" t="s">
        <v>108</v>
      </c>
      <c r="J6" s="211" t="s">
        <v>31</v>
      </c>
      <c r="K6" s="211" t="s">
        <v>109</v>
      </c>
      <c r="L6" s="211" t="s">
        <v>110</v>
      </c>
      <c r="M6" s="211" t="s">
        <v>111</v>
      </c>
      <c r="N6" s="211" t="s">
        <v>112</v>
      </c>
      <c r="O6" s="211" t="s">
        <v>113</v>
      </c>
      <c r="P6" s="211" t="s">
        <v>114</v>
      </c>
      <c r="Q6" s="211" t="s">
        <v>115</v>
      </c>
      <c r="R6" s="211" t="s">
        <v>116</v>
      </c>
      <c r="S6" s="211" t="s">
        <v>117</v>
      </c>
      <c r="T6" s="211" t="s">
        <v>118</v>
      </c>
      <c r="U6" s="211" t="s">
        <v>119</v>
      </c>
      <c r="V6" s="211" t="s">
        <v>120</v>
      </c>
      <c r="W6" s="211" t="s">
        <v>121</v>
      </c>
      <c r="X6" s="211" t="s">
        <v>122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</row>
    <row r="8" spans="1:60" x14ac:dyDescent="0.2">
      <c r="A8" s="226" t="s">
        <v>123</v>
      </c>
      <c r="B8" s="227" t="s">
        <v>73</v>
      </c>
      <c r="C8" s="246" t="s">
        <v>74</v>
      </c>
      <c r="D8" s="228"/>
      <c r="E8" s="229"/>
      <c r="F8" s="230"/>
      <c r="G8" s="230">
        <f>SUMIF(AG9:AG34,"&lt;&gt;NOR",G9:G34)</f>
        <v>0</v>
      </c>
      <c r="H8" s="230"/>
      <c r="I8" s="230">
        <f>SUM(I9:I34)</f>
        <v>0</v>
      </c>
      <c r="J8" s="230"/>
      <c r="K8" s="230">
        <f>SUM(K9:K34)</f>
        <v>0</v>
      </c>
      <c r="L8" s="230"/>
      <c r="M8" s="230">
        <f>SUM(M9:M34)</f>
        <v>0</v>
      </c>
      <c r="N8" s="229"/>
      <c r="O8" s="229">
        <f>SUM(O9:O34)</f>
        <v>0</v>
      </c>
      <c r="P8" s="229"/>
      <c r="Q8" s="229">
        <f>SUM(Q9:Q34)</f>
        <v>0</v>
      </c>
      <c r="R8" s="230"/>
      <c r="S8" s="230"/>
      <c r="T8" s="231"/>
      <c r="U8" s="225"/>
      <c r="V8" s="225">
        <f>SUM(V9:V34)</f>
        <v>0</v>
      </c>
      <c r="W8" s="225"/>
      <c r="X8" s="225"/>
      <c r="AG8" t="s">
        <v>124</v>
      </c>
    </row>
    <row r="9" spans="1:60" outlineLevel="1" x14ac:dyDescent="0.2">
      <c r="A9" s="233">
        <v>1</v>
      </c>
      <c r="B9" s="234" t="s">
        <v>125</v>
      </c>
      <c r="C9" s="247" t="s">
        <v>126</v>
      </c>
      <c r="D9" s="235" t="s">
        <v>127</v>
      </c>
      <c r="E9" s="236">
        <v>1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8"/>
      <c r="S9" s="238" t="s">
        <v>128</v>
      </c>
      <c r="T9" s="239" t="s">
        <v>129</v>
      </c>
      <c r="U9" s="222">
        <v>0</v>
      </c>
      <c r="V9" s="222">
        <f>ROUND(E9*U9,2)</f>
        <v>0</v>
      </c>
      <c r="W9" s="222"/>
      <c r="X9" s="222" t="s">
        <v>130</v>
      </c>
      <c r="Y9" s="212"/>
      <c r="Z9" s="212"/>
      <c r="AA9" s="212"/>
      <c r="AB9" s="212"/>
      <c r="AC9" s="212"/>
      <c r="AD9" s="212"/>
      <c r="AE9" s="212"/>
      <c r="AF9" s="212"/>
      <c r="AG9" s="212" t="s">
        <v>131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48"/>
      <c r="D10" s="241"/>
      <c r="E10" s="241"/>
      <c r="F10" s="241"/>
      <c r="G10" s="241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12"/>
      <c r="Z10" s="212"/>
      <c r="AA10" s="212"/>
      <c r="AB10" s="212"/>
      <c r="AC10" s="212"/>
      <c r="AD10" s="212"/>
      <c r="AE10" s="212"/>
      <c r="AF10" s="212"/>
      <c r="AG10" s="212" t="s">
        <v>132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33">
        <v>2</v>
      </c>
      <c r="B11" s="234" t="s">
        <v>133</v>
      </c>
      <c r="C11" s="247" t="s">
        <v>134</v>
      </c>
      <c r="D11" s="235" t="s">
        <v>135</v>
      </c>
      <c r="E11" s="236">
        <v>1</v>
      </c>
      <c r="F11" s="237"/>
      <c r="G11" s="238">
        <f>ROUND(E11*F11,2)</f>
        <v>0</v>
      </c>
      <c r="H11" s="237"/>
      <c r="I11" s="238">
        <f>ROUND(E11*H11,2)</f>
        <v>0</v>
      </c>
      <c r="J11" s="237"/>
      <c r="K11" s="238">
        <f>ROUND(E11*J11,2)</f>
        <v>0</v>
      </c>
      <c r="L11" s="238">
        <v>21</v>
      </c>
      <c r="M11" s="238">
        <f>G11*(1+L11/100)</f>
        <v>0</v>
      </c>
      <c r="N11" s="236">
        <v>0</v>
      </c>
      <c r="O11" s="236">
        <f>ROUND(E11*N11,2)</f>
        <v>0</v>
      </c>
      <c r="P11" s="236">
        <v>0</v>
      </c>
      <c r="Q11" s="236">
        <f>ROUND(E11*P11,2)</f>
        <v>0</v>
      </c>
      <c r="R11" s="238"/>
      <c r="S11" s="238" t="s">
        <v>128</v>
      </c>
      <c r="T11" s="239" t="s">
        <v>129</v>
      </c>
      <c r="U11" s="222">
        <v>0</v>
      </c>
      <c r="V11" s="222">
        <f>ROUND(E11*U11,2)</f>
        <v>0</v>
      </c>
      <c r="W11" s="222"/>
      <c r="X11" s="222" t="s">
        <v>130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136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9"/>
      <c r="B12" s="220"/>
      <c r="C12" s="248"/>
      <c r="D12" s="241"/>
      <c r="E12" s="241"/>
      <c r="F12" s="241"/>
      <c r="G12" s="241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12"/>
      <c r="Z12" s="212"/>
      <c r="AA12" s="212"/>
      <c r="AB12" s="212"/>
      <c r="AC12" s="212"/>
      <c r="AD12" s="212"/>
      <c r="AE12" s="212"/>
      <c r="AF12" s="212"/>
      <c r="AG12" s="212" t="s">
        <v>132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33">
        <v>3</v>
      </c>
      <c r="B13" s="234" t="s">
        <v>137</v>
      </c>
      <c r="C13" s="247" t="s">
        <v>138</v>
      </c>
      <c r="D13" s="235" t="s">
        <v>135</v>
      </c>
      <c r="E13" s="236">
        <v>1</v>
      </c>
      <c r="F13" s="237"/>
      <c r="G13" s="238">
        <f>ROUND(E13*F13,2)</f>
        <v>0</v>
      </c>
      <c r="H13" s="237"/>
      <c r="I13" s="238">
        <f>ROUND(E13*H13,2)</f>
        <v>0</v>
      </c>
      <c r="J13" s="237"/>
      <c r="K13" s="238">
        <f>ROUND(E13*J13,2)</f>
        <v>0</v>
      </c>
      <c r="L13" s="238">
        <v>21</v>
      </c>
      <c r="M13" s="238">
        <f>G13*(1+L13/100)</f>
        <v>0</v>
      </c>
      <c r="N13" s="236">
        <v>0</v>
      </c>
      <c r="O13" s="236">
        <f>ROUND(E13*N13,2)</f>
        <v>0</v>
      </c>
      <c r="P13" s="236">
        <v>0</v>
      </c>
      <c r="Q13" s="236">
        <f>ROUND(E13*P13,2)</f>
        <v>0</v>
      </c>
      <c r="R13" s="238"/>
      <c r="S13" s="238" t="s">
        <v>128</v>
      </c>
      <c r="T13" s="239" t="s">
        <v>129</v>
      </c>
      <c r="U13" s="222">
        <v>0</v>
      </c>
      <c r="V13" s="222">
        <f>ROUND(E13*U13,2)</f>
        <v>0</v>
      </c>
      <c r="W13" s="222"/>
      <c r="X13" s="222" t="s">
        <v>130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131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9"/>
      <c r="B14" s="220"/>
      <c r="C14" s="248"/>
      <c r="D14" s="241"/>
      <c r="E14" s="241"/>
      <c r="F14" s="241"/>
      <c r="G14" s="241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12"/>
      <c r="Z14" s="212"/>
      <c r="AA14" s="212"/>
      <c r="AB14" s="212"/>
      <c r="AC14" s="212"/>
      <c r="AD14" s="212"/>
      <c r="AE14" s="212"/>
      <c r="AF14" s="212"/>
      <c r="AG14" s="212" t="s">
        <v>132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33">
        <v>4</v>
      </c>
      <c r="B15" s="234" t="s">
        <v>139</v>
      </c>
      <c r="C15" s="247" t="s">
        <v>140</v>
      </c>
      <c r="D15" s="235" t="s">
        <v>135</v>
      </c>
      <c r="E15" s="236">
        <v>1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21</v>
      </c>
      <c r="M15" s="238">
        <f>G15*(1+L15/100)</f>
        <v>0</v>
      </c>
      <c r="N15" s="236">
        <v>0</v>
      </c>
      <c r="O15" s="236">
        <f>ROUND(E15*N15,2)</f>
        <v>0</v>
      </c>
      <c r="P15" s="236">
        <v>0</v>
      </c>
      <c r="Q15" s="236">
        <f>ROUND(E15*P15,2)</f>
        <v>0</v>
      </c>
      <c r="R15" s="238"/>
      <c r="S15" s="238" t="s">
        <v>128</v>
      </c>
      <c r="T15" s="239" t="s">
        <v>129</v>
      </c>
      <c r="U15" s="222">
        <v>0</v>
      </c>
      <c r="V15" s="222">
        <f>ROUND(E15*U15,2)</f>
        <v>0</v>
      </c>
      <c r="W15" s="222"/>
      <c r="X15" s="222" t="s">
        <v>130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131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9"/>
      <c r="B16" s="220"/>
      <c r="C16" s="248"/>
      <c r="D16" s="241"/>
      <c r="E16" s="241"/>
      <c r="F16" s="241"/>
      <c r="G16" s="241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12"/>
      <c r="Z16" s="212"/>
      <c r="AA16" s="212"/>
      <c r="AB16" s="212"/>
      <c r="AC16" s="212"/>
      <c r="AD16" s="212"/>
      <c r="AE16" s="212"/>
      <c r="AF16" s="212"/>
      <c r="AG16" s="212" t="s">
        <v>132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33">
        <v>5</v>
      </c>
      <c r="B17" s="234" t="s">
        <v>141</v>
      </c>
      <c r="C17" s="247" t="s">
        <v>142</v>
      </c>
      <c r="D17" s="235" t="s">
        <v>143</v>
      </c>
      <c r="E17" s="236">
        <v>1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21</v>
      </c>
      <c r="M17" s="238">
        <f>G17*(1+L17/100)</f>
        <v>0</v>
      </c>
      <c r="N17" s="236">
        <v>0</v>
      </c>
      <c r="O17" s="236">
        <f>ROUND(E17*N17,2)</f>
        <v>0</v>
      </c>
      <c r="P17" s="236">
        <v>0</v>
      </c>
      <c r="Q17" s="236">
        <f>ROUND(E17*P17,2)</f>
        <v>0</v>
      </c>
      <c r="R17" s="238"/>
      <c r="S17" s="238" t="s">
        <v>128</v>
      </c>
      <c r="T17" s="239" t="s">
        <v>129</v>
      </c>
      <c r="U17" s="222">
        <v>0</v>
      </c>
      <c r="V17" s="222">
        <f>ROUND(E17*U17,2)</f>
        <v>0</v>
      </c>
      <c r="W17" s="222"/>
      <c r="X17" s="222" t="s">
        <v>130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136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9"/>
      <c r="B18" s="220"/>
      <c r="C18" s="248"/>
      <c r="D18" s="241"/>
      <c r="E18" s="241"/>
      <c r="F18" s="241"/>
      <c r="G18" s="241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12"/>
      <c r="Z18" s="212"/>
      <c r="AA18" s="212"/>
      <c r="AB18" s="212"/>
      <c r="AC18" s="212"/>
      <c r="AD18" s="212"/>
      <c r="AE18" s="212"/>
      <c r="AF18" s="212"/>
      <c r="AG18" s="212" t="s">
        <v>132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33">
        <v>6</v>
      </c>
      <c r="B19" s="234" t="s">
        <v>144</v>
      </c>
      <c r="C19" s="247" t="s">
        <v>145</v>
      </c>
      <c r="D19" s="235" t="s">
        <v>143</v>
      </c>
      <c r="E19" s="236">
        <v>1</v>
      </c>
      <c r="F19" s="237"/>
      <c r="G19" s="238">
        <f>ROUND(E19*F19,2)</f>
        <v>0</v>
      </c>
      <c r="H19" s="237"/>
      <c r="I19" s="238">
        <f>ROUND(E19*H19,2)</f>
        <v>0</v>
      </c>
      <c r="J19" s="237"/>
      <c r="K19" s="238">
        <f>ROUND(E19*J19,2)</f>
        <v>0</v>
      </c>
      <c r="L19" s="238">
        <v>21</v>
      </c>
      <c r="M19" s="238">
        <f>G19*(1+L19/100)</f>
        <v>0</v>
      </c>
      <c r="N19" s="236">
        <v>0</v>
      </c>
      <c r="O19" s="236">
        <f>ROUND(E19*N19,2)</f>
        <v>0</v>
      </c>
      <c r="P19" s="236">
        <v>0</v>
      </c>
      <c r="Q19" s="236">
        <f>ROUND(E19*P19,2)</f>
        <v>0</v>
      </c>
      <c r="R19" s="238"/>
      <c r="S19" s="238" t="s">
        <v>128</v>
      </c>
      <c r="T19" s="239" t="s">
        <v>129</v>
      </c>
      <c r="U19" s="222">
        <v>0</v>
      </c>
      <c r="V19" s="222">
        <f>ROUND(E19*U19,2)</f>
        <v>0</v>
      </c>
      <c r="W19" s="222"/>
      <c r="X19" s="222" t="s">
        <v>130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131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9"/>
      <c r="B20" s="220"/>
      <c r="C20" s="248"/>
      <c r="D20" s="241"/>
      <c r="E20" s="241"/>
      <c r="F20" s="241"/>
      <c r="G20" s="241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12"/>
      <c r="Z20" s="212"/>
      <c r="AA20" s="212"/>
      <c r="AB20" s="212"/>
      <c r="AC20" s="212"/>
      <c r="AD20" s="212"/>
      <c r="AE20" s="212"/>
      <c r="AF20" s="212"/>
      <c r="AG20" s="212" t="s">
        <v>132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33">
        <v>7</v>
      </c>
      <c r="B21" s="234" t="s">
        <v>146</v>
      </c>
      <c r="C21" s="247" t="s">
        <v>147</v>
      </c>
      <c r="D21" s="235" t="s">
        <v>143</v>
      </c>
      <c r="E21" s="236">
        <v>1</v>
      </c>
      <c r="F21" s="237"/>
      <c r="G21" s="238">
        <f>ROUND(E21*F21,2)</f>
        <v>0</v>
      </c>
      <c r="H21" s="237"/>
      <c r="I21" s="238">
        <f>ROUND(E21*H21,2)</f>
        <v>0</v>
      </c>
      <c r="J21" s="237"/>
      <c r="K21" s="238">
        <f>ROUND(E21*J21,2)</f>
        <v>0</v>
      </c>
      <c r="L21" s="238">
        <v>21</v>
      </c>
      <c r="M21" s="238">
        <f>G21*(1+L21/100)</f>
        <v>0</v>
      </c>
      <c r="N21" s="236">
        <v>0</v>
      </c>
      <c r="O21" s="236">
        <f>ROUND(E21*N21,2)</f>
        <v>0</v>
      </c>
      <c r="P21" s="236">
        <v>0</v>
      </c>
      <c r="Q21" s="236">
        <f>ROUND(E21*P21,2)</f>
        <v>0</v>
      </c>
      <c r="R21" s="238"/>
      <c r="S21" s="238" t="s">
        <v>128</v>
      </c>
      <c r="T21" s="239" t="s">
        <v>148</v>
      </c>
      <c r="U21" s="222">
        <v>0</v>
      </c>
      <c r="V21" s="222">
        <f>ROUND(E21*U21,2)</f>
        <v>0</v>
      </c>
      <c r="W21" s="222"/>
      <c r="X21" s="222" t="s">
        <v>130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136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9"/>
      <c r="B22" s="220"/>
      <c r="C22" s="248"/>
      <c r="D22" s="241"/>
      <c r="E22" s="241"/>
      <c r="F22" s="241"/>
      <c r="G22" s="241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12"/>
      <c r="Z22" s="212"/>
      <c r="AA22" s="212"/>
      <c r="AB22" s="212"/>
      <c r="AC22" s="212"/>
      <c r="AD22" s="212"/>
      <c r="AE22" s="212"/>
      <c r="AF22" s="212"/>
      <c r="AG22" s="212" t="s">
        <v>132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33">
        <v>8</v>
      </c>
      <c r="B23" s="234" t="s">
        <v>149</v>
      </c>
      <c r="C23" s="247" t="s">
        <v>150</v>
      </c>
      <c r="D23" s="235" t="s">
        <v>143</v>
      </c>
      <c r="E23" s="236">
        <v>1</v>
      </c>
      <c r="F23" s="237"/>
      <c r="G23" s="238">
        <f>ROUND(E23*F23,2)</f>
        <v>0</v>
      </c>
      <c r="H23" s="237"/>
      <c r="I23" s="238">
        <f>ROUND(E23*H23,2)</f>
        <v>0</v>
      </c>
      <c r="J23" s="237"/>
      <c r="K23" s="238">
        <f>ROUND(E23*J23,2)</f>
        <v>0</v>
      </c>
      <c r="L23" s="238">
        <v>21</v>
      </c>
      <c r="M23" s="238">
        <f>G23*(1+L23/100)</f>
        <v>0</v>
      </c>
      <c r="N23" s="236">
        <v>0</v>
      </c>
      <c r="O23" s="236">
        <f>ROUND(E23*N23,2)</f>
        <v>0</v>
      </c>
      <c r="P23" s="236">
        <v>0</v>
      </c>
      <c r="Q23" s="236">
        <f>ROUND(E23*P23,2)</f>
        <v>0</v>
      </c>
      <c r="R23" s="238"/>
      <c r="S23" s="238" t="s">
        <v>128</v>
      </c>
      <c r="T23" s="239" t="s">
        <v>129</v>
      </c>
      <c r="U23" s="222">
        <v>0</v>
      </c>
      <c r="V23" s="222">
        <f>ROUND(E23*U23,2)</f>
        <v>0</v>
      </c>
      <c r="W23" s="222"/>
      <c r="X23" s="222" t="s">
        <v>130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131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9"/>
      <c r="B24" s="220"/>
      <c r="C24" s="248"/>
      <c r="D24" s="241"/>
      <c r="E24" s="241"/>
      <c r="F24" s="241"/>
      <c r="G24" s="241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12"/>
      <c r="Z24" s="212"/>
      <c r="AA24" s="212"/>
      <c r="AB24" s="212"/>
      <c r="AC24" s="212"/>
      <c r="AD24" s="212"/>
      <c r="AE24" s="212"/>
      <c r="AF24" s="212"/>
      <c r="AG24" s="212" t="s">
        <v>132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33">
        <v>9</v>
      </c>
      <c r="B25" s="234" t="s">
        <v>151</v>
      </c>
      <c r="C25" s="247" t="s">
        <v>152</v>
      </c>
      <c r="D25" s="235" t="s">
        <v>127</v>
      </c>
      <c r="E25" s="236">
        <v>1</v>
      </c>
      <c r="F25" s="237"/>
      <c r="G25" s="238">
        <f>ROUND(E25*F25,2)</f>
        <v>0</v>
      </c>
      <c r="H25" s="237"/>
      <c r="I25" s="238">
        <f>ROUND(E25*H25,2)</f>
        <v>0</v>
      </c>
      <c r="J25" s="237"/>
      <c r="K25" s="238">
        <f>ROUND(E25*J25,2)</f>
        <v>0</v>
      </c>
      <c r="L25" s="238">
        <v>21</v>
      </c>
      <c r="M25" s="238">
        <f>G25*(1+L25/100)</f>
        <v>0</v>
      </c>
      <c r="N25" s="236">
        <v>0</v>
      </c>
      <c r="O25" s="236">
        <f>ROUND(E25*N25,2)</f>
        <v>0</v>
      </c>
      <c r="P25" s="236">
        <v>0</v>
      </c>
      <c r="Q25" s="236">
        <f>ROUND(E25*P25,2)</f>
        <v>0</v>
      </c>
      <c r="R25" s="238"/>
      <c r="S25" s="238" t="s">
        <v>128</v>
      </c>
      <c r="T25" s="239" t="s">
        <v>129</v>
      </c>
      <c r="U25" s="222">
        <v>0</v>
      </c>
      <c r="V25" s="222">
        <f>ROUND(E25*U25,2)</f>
        <v>0</v>
      </c>
      <c r="W25" s="222"/>
      <c r="X25" s="222" t="s">
        <v>130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131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9"/>
      <c r="B26" s="220"/>
      <c r="C26" s="248"/>
      <c r="D26" s="241"/>
      <c r="E26" s="241"/>
      <c r="F26" s="241"/>
      <c r="G26" s="241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12"/>
      <c r="Z26" s="212"/>
      <c r="AA26" s="212"/>
      <c r="AB26" s="212"/>
      <c r="AC26" s="212"/>
      <c r="AD26" s="212"/>
      <c r="AE26" s="212"/>
      <c r="AF26" s="212"/>
      <c r="AG26" s="212" t="s">
        <v>132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33">
        <v>10</v>
      </c>
      <c r="B27" s="234" t="s">
        <v>153</v>
      </c>
      <c r="C27" s="247" t="s">
        <v>154</v>
      </c>
      <c r="D27" s="235" t="s">
        <v>143</v>
      </c>
      <c r="E27" s="236">
        <v>1</v>
      </c>
      <c r="F27" s="237"/>
      <c r="G27" s="238">
        <f>ROUND(E27*F27,2)</f>
        <v>0</v>
      </c>
      <c r="H27" s="237"/>
      <c r="I27" s="238">
        <f>ROUND(E27*H27,2)</f>
        <v>0</v>
      </c>
      <c r="J27" s="237"/>
      <c r="K27" s="238">
        <f>ROUND(E27*J27,2)</f>
        <v>0</v>
      </c>
      <c r="L27" s="238">
        <v>21</v>
      </c>
      <c r="M27" s="238">
        <f>G27*(1+L27/100)</f>
        <v>0</v>
      </c>
      <c r="N27" s="236">
        <v>0</v>
      </c>
      <c r="O27" s="236">
        <f>ROUND(E27*N27,2)</f>
        <v>0</v>
      </c>
      <c r="P27" s="236">
        <v>0</v>
      </c>
      <c r="Q27" s="236">
        <f>ROUND(E27*P27,2)</f>
        <v>0</v>
      </c>
      <c r="R27" s="238"/>
      <c r="S27" s="238" t="s">
        <v>128</v>
      </c>
      <c r="T27" s="239" t="s">
        <v>148</v>
      </c>
      <c r="U27" s="222">
        <v>0</v>
      </c>
      <c r="V27" s="222">
        <f>ROUND(E27*U27,2)</f>
        <v>0</v>
      </c>
      <c r="W27" s="222"/>
      <c r="X27" s="222" t="s">
        <v>130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131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48"/>
      <c r="D28" s="241"/>
      <c r="E28" s="241"/>
      <c r="F28" s="241"/>
      <c r="G28" s="241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12"/>
      <c r="Z28" s="212"/>
      <c r="AA28" s="212"/>
      <c r="AB28" s="212"/>
      <c r="AC28" s="212"/>
      <c r="AD28" s="212"/>
      <c r="AE28" s="212"/>
      <c r="AF28" s="212"/>
      <c r="AG28" s="212" t="s">
        <v>132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33">
        <v>11</v>
      </c>
      <c r="B29" s="234" t="s">
        <v>155</v>
      </c>
      <c r="C29" s="247" t="s">
        <v>156</v>
      </c>
      <c r="D29" s="235" t="s">
        <v>127</v>
      </c>
      <c r="E29" s="236">
        <v>1</v>
      </c>
      <c r="F29" s="237"/>
      <c r="G29" s="238">
        <f>ROUND(E29*F29,2)</f>
        <v>0</v>
      </c>
      <c r="H29" s="237"/>
      <c r="I29" s="238">
        <f>ROUND(E29*H29,2)</f>
        <v>0</v>
      </c>
      <c r="J29" s="237"/>
      <c r="K29" s="238">
        <f>ROUND(E29*J29,2)</f>
        <v>0</v>
      </c>
      <c r="L29" s="238">
        <v>21</v>
      </c>
      <c r="M29" s="238">
        <f>G29*(1+L29/100)</f>
        <v>0</v>
      </c>
      <c r="N29" s="236">
        <v>0</v>
      </c>
      <c r="O29" s="236">
        <f>ROUND(E29*N29,2)</f>
        <v>0</v>
      </c>
      <c r="P29" s="236">
        <v>0</v>
      </c>
      <c r="Q29" s="236">
        <f>ROUND(E29*P29,2)</f>
        <v>0</v>
      </c>
      <c r="R29" s="238"/>
      <c r="S29" s="238" t="s">
        <v>128</v>
      </c>
      <c r="T29" s="239" t="s">
        <v>129</v>
      </c>
      <c r="U29" s="222">
        <v>0</v>
      </c>
      <c r="V29" s="222">
        <f>ROUND(E29*U29,2)</f>
        <v>0</v>
      </c>
      <c r="W29" s="222"/>
      <c r="X29" s="222" t="s">
        <v>157</v>
      </c>
      <c r="Y29" s="212"/>
      <c r="Z29" s="212"/>
      <c r="AA29" s="212"/>
      <c r="AB29" s="212"/>
      <c r="AC29" s="212"/>
      <c r="AD29" s="212"/>
      <c r="AE29" s="212"/>
      <c r="AF29" s="212"/>
      <c r="AG29" s="212" t="s">
        <v>158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9"/>
      <c r="B30" s="220"/>
      <c r="C30" s="248"/>
      <c r="D30" s="241"/>
      <c r="E30" s="241"/>
      <c r="F30" s="241"/>
      <c r="G30" s="241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12"/>
      <c r="Z30" s="212"/>
      <c r="AA30" s="212"/>
      <c r="AB30" s="212"/>
      <c r="AC30" s="212"/>
      <c r="AD30" s="212"/>
      <c r="AE30" s="212"/>
      <c r="AF30" s="212"/>
      <c r="AG30" s="212" t="s">
        <v>132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33">
        <v>12</v>
      </c>
      <c r="B31" s="234" t="s">
        <v>159</v>
      </c>
      <c r="C31" s="247" t="s">
        <v>160</v>
      </c>
      <c r="D31" s="235" t="s">
        <v>127</v>
      </c>
      <c r="E31" s="236">
        <v>1</v>
      </c>
      <c r="F31" s="237"/>
      <c r="G31" s="238">
        <f>ROUND(E31*F31,2)</f>
        <v>0</v>
      </c>
      <c r="H31" s="237"/>
      <c r="I31" s="238">
        <f>ROUND(E31*H31,2)</f>
        <v>0</v>
      </c>
      <c r="J31" s="237"/>
      <c r="K31" s="238">
        <f>ROUND(E31*J31,2)</f>
        <v>0</v>
      </c>
      <c r="L31" s="238">
        <v>21</v>
      </c>
      <c r="M31" s="238">
        <f>G31*(1+L31/100)</f>
        <v>0</v>
      </c>
      <c r="N31" s="236">
        <v>0</v>
      </c>
      <c r="O31" s="236">
        <f>ROUND(E31*N31,2)</f>
        <v>0</v>
      </c>
      <c r="P31" s="236">
        <v>0</v>
      </c>
      <c r="Q31" s="236">
        <f>ROUND(E31*P31,2)</f>
        <v>0</v>
      </c>
      <c r="R31" s="238"/>
      <c r="S31" s="238" t="s">
        <v>128</v>
      </c>
      <c r="T31" s="239" t="s">
        <v>129</v>
      </c>
      <c r="U31" s="222">
        <v>0</v>
      </c>
      <c r="V31" s="222">
        <f>ROUND(E31*U31,2)</f>
        <v>0</v>
      </c>
      <c r="W31" s="222"/>
      <c r="X31" s="222" t="s">
        <v>157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158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48"/>
      <c r="D32" s="241"/>
      <c r="E32" s="241"/>
      <c r="F32" s="241"/>
      <c r="G32" s="241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12"/>
      <c r="Z32" s="212"/>
      <c r="AA32" s="212"/>
      <c r="AB32" s="212"/>
      <c r="AC32" s="212"/>
      <c r="AD32" s="212"/>
      <c r="AE32" s="212"/>
      <c r="AF32" s="212"/>
      <c r="AG32" s="212" t="s">
        <v>132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33">
        <v>13</v>
      </c>
      <c r="B33" s="234" t="s">
        <v>161</v>
      </c>
      <c r="C33" s="247" t="s">
        <v>162</v>
      </c>
      <c r="D33" s="235" t="s">
        <v>127</v>
      </c>
      <c r="E33" s="236">
        <v>1</v>
      </c>
      <c r="F33" s="237"/>
      <c r="G33" s="238">
        <f>ROUND(E33*F33,2)</f>
        <v>0</v>
      </c>
      <c r="H33" s="237"/>
      <c r="I33" s="238">
        <f>ROUND(E33*H33,2)</f>
        <v>0</v>
      </c>
      <c r="J33" s="237"/>
      <c r="K33" s="238">
        <f>ROUND(E33*J33,2)</f>
        <v>0</v>
      </c>
      <c r="L33" s="238">
        <v>21</v>
      </c>
      <c r="M33" s="238">
        <f>G33*(1+L33/100)</f>
        <v>0</v>
      </c>
      <c r="N33" s="236">
        <v>0</v>
      </c>
      <c r="O33" s="236">
        <f>ROUND(E33*N33,2)</f>
        <v>0</v>
      </c>
      <c r="P33" s="236">
        <v>0</v>
      </c>
      <c r="Q33" s="236">
        <f>ROUND(E33*P33,2)</f>
        <v>0</v>
      </c>
      <c r="R33" s="238"/>
      <c r="S33" s="238" t="s">
        <v>128</v>
      </c>
      <c r="T33" s="239" t="s">
        <v>129</v>
      </c>
      <c r="U33" s="222">
        <v>0</v>
      </c>
      <c r="V33" s="222">
        <f>ROUND(E33*U33,2)</f>
        <v>0</v>
      </c>
      <c r="W33" s="222"/>
      <c r="X33" s="222" t="s">
        <v>163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164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9"/>
      <c r="B34" s="220"/>
      <c r="C34" s="248"/>
      <c r="D34" s="241"/>
      <c r="E34" s="241"/>
      <c r="F34" s="241"/>
      <c r="G34" s="241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12"/>
      <c r="Z34" s="212"/>
      <c r="AA34" s="212"/>
      <c r="AB34" s="212"/>
      <c r="AC34" s="212"/>
      <c r="AD34" s="212"/>
      <c r="AE34" s="212"/>
      <c r="AF34" s="212"/>
      <c r="AG34" s="212" t="s">
        <v>132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x14ac:dyDescent="0.2">
      <c r="A35" s="226" t="s">
        <v>123</v>
      </c>
      <c r="B35" s="227" t="s">
        <v>75</v>
      </c>
      <c r="C35" s="246" t="s">
        <v>76</v>
      </c>
      <c r="D35" s="228"/>
      <c r="E35" s="229"/>
      <c r="F35" s="230"/>
      <c r="G35" s="230">
        <f>SUMIF(AG36:AG140,"&lt;&gt;NOR",G36:G140)</f>
        <v>0</v>
      </c>
      <c r="H35" s="230"/>
      <c r="I35" s="230">
        <f>SUM(I36:I140)</f>
        <v>0</v>
      </c>
      <c r="J35" s="230"/>
      <c r="K35" s="230">
        <f>SUM(K36:K140)</f>
        <v>0</v>
      </c>
      <c r="L35" s="230"/>
      <c r="M35" s="230">
        <f>SUM(M36:M140)</f>
        <v>0</v>
      </c>
      <c r="N35" s="229"/>
      <c r="O35" s="229">
        <f>SUM(O36:O140)</f>
        <v>1.7599999999999998</v>
      </c>
      <c r="P35" s="229"/>
      <c r="Q35" s="229">
        <f>SUM(Q36:Q140)</f>
        <v>0</v>
      </c>
      <c r="R35" s="230"/>
      <c r="S35" s="230"/>
      <c r="T35" s="231"/>
      <c r="U35" s="225"/>
      <c r="V35" s="225">
        <f>SUM(V36:V140)</f>
        <v>189.20999999999998</v>
      </c>
      <c r="W35" s="225"/>
      <c r="X35" s="225"/>
      <c r="AG35" t="s">
        <v>124</v>
      </c>
    </row>
    <row r="36" spans="1:60" ht="33.75" outlineLevel="1" x14ac:dyDescent="0.2">
      <c r="A36" s="233">
        <v>14</v>
      </c>
      <c r="B36" s="234" t="s">
        <v>165</v>
      </c>
      <c r="C36" s="247" t="s">
        <v>166</v>
      </c>
      <c r="D36" s="235" t="s">
        <v>167</v>
      </c>
      <c r="E36" s="236">
        <v>16.11</v>
      </c>
      <c r="F36" s="237"/>
      <c r="G36" s="238">
        <f>ROUND(E36*F36,2)</f>
        <v>0</v>
      </c>
      <c r="H36" s="237"/>
      <c r="I36" s="238">
        <f>ROUND(E36*H36,2)</f>
        <v>0</v>
      </c>
      <c r="J36" s="237"/>
      <c r="K36" s="238">
        <f>ROUND(E36*J36,2)</f>
        <v>0</v>
      </c>
      <c r="L36" s="238">
        <v>21</v>
      </c>
      <c r="M36" s="238">
        <f>G36*(1+L36/100)</f>
        <v>0</v>
      </c>
      <c r="N36" s="236">
        <v>0</v>
      </c>
      <c r="O36" s="236">
        <f>ROUND(E36*N36,2)</f>
        <v>0</v>
      </c>
      <c r="P36" s="236">
        <v>0</v>
      </c>
      <c r="Q36" s="236">
        <f>ROUND(E36*P36,2)</f>
        <v>0</v>
      </c>
      <c r="R36" s="238" t="s">
        <v>168</v>
      </c>
      <c r="S36" s="238" t="s">
        <v>169</v>
      </c>
      <c r="T36" s="239" t="s">
        <v>169</v>
      </c>
      <c r="U36" s="222">
        <v>0.21</v>
      </c>
      <c r="V36" s="222">
        <f>ROUND(E36*U36,2)</f>
        <v>3.38</v>
      </c>
      <c r="W36" s="222"/>
      <c r="X36" s="222" t="s">
        <v>130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136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2.5" outlineLevel="1" x14ac:dyDescent="0.2">
      <c r="A37" s="219"/>
      <c r="B37" s="220"/>
      <c r="C37" s="249" t="s">
        <v>170</v>
      </c>
      <c r="D37" s="243"/>
      <c r="E37" s="243"/>
      <c r="F37" s="243"/>
      <c r="G37" s="243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12"/>
      <c r="Z37" s="212"/>
      <c r="AA37" s="212"/>
      <c r="AB37" s="212"/>
      <c r="AC37" s="212"/>
      <c r="AD37" s="212"/>
      <c r="AE37" s="212"/>
      <c r="AF37" s="212"/>
      <c r="AG37" s="212" t="s">
        <v>171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42" t="str">
        <f>C37</f>
        <v>tl. do 10 cm s nařezáním, vyrýpnutím, zvednutím, přemístěním a složením na vzdálenost do 50 m nebo s naložením na dopravní prostředek,</v>
      </c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9"/>
      <c r="B38" s="220"/>
      <c r="C38" s="250" t="s">
        <v>172</v>
      </c>
      <c r="D38" s="223"/>
      <c r="E38" s="224">
        <v>16.11</v>
      </c>
      <c r="F38" s="222"/>
      <c r="G38" s="22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12"/>
      <c r="Z38" s="212"/>
      <c r="AA38" s="212"/>
      <c r="AB38" s="212"/>
      <c r="AC38" s="212"/>
      <c r="AD38" s="212"/>
      <c r="AE38" s="212"/>
      <c r="AF38" s="212"/>
      <c r="AG38" s="212" t="s">
        <v>173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9"/>
      <c r="B39" s="220"/>
      <c r="C39" s="251"/>
      <c r="D39" s="240"/>
      <c r="E39" s="240"/>
      <c r="F39" s="240"/>
      <c r="G39" s="240"/>
      <c r="H39" s="222"/>
      <c r="I39" s="222"/>
      <c r="J39" s="222"/>
      <c r="K39" s="222"/>
      <c r="L39" s="222"/>
      <c r="M39" s="222"/>
      <c r="N39" s="221"/>
      <c r="O39" s="221"/>
      <c r="P39" s="221"/>
      <c r="Q39" s="221"/>
      <c r="R39" s="222"/>
      <c r="S39" s="222"/>
      <c r="T39" s="222"/>
      <c r="U39" s="222"/>
      <c r="V39" s="222"/>
      <c r="W39" s="222"/>
      <c r="X39" s="222"/>
      <c r="Y39" s="212"/>
      <c r="Z39" s="212"/>
      <c r="AA39" s="212"/>
      <c r="AB39" s="212"/>
      <c r="AC39" s="212"/>
      <c r="AD39" s="212"/>
      <c r="AE39" s="212"/>
      <c r="AF39" s="212"/>
      <c r="AG39" s="212" t="s">
        <v>132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33">
        <v>15</v>
      </c>
      <c r="B40" s="234" t="s">
        <v>174</v>
      </c>
      <c r="C40" s="247" t="s">
        <v>175</v>
      </c>
      <c r="D40" s="235" t="s">
        <v>176</v>
      </c>
      <c r="E40" s="236">
        <v>24</v>
      </c>
      <c r="F40" s="237"/>
      <c r="G40" s="238">
        <f>ROUND(E40*F40,2)</f>
        <v>0</v>
      </c>
      <c r="H40" s="237"/>
      <c r="I40" s="238">
        <f>ROUND(E40*H40,2)</f>
        <v>0</v>
      </c>
      <c r="J40" s="237"/>
      <c r="K40" s="238">
        <f>ROUND(E40*J40,2)</f>
        <v>0</v>
      </c>
      <c r="L40" s="238">
        <v>21</v>
      </c>
      <c r="M40" s="238">
        <f>G40*(1+L40/100)</f>
        <v>0</v>
      </c>
      <c r="N40" s="236">
        <v>1.5720000000000001E-2</v>
      </c>
      <c r="O40" s="236">
        <f>ROUND(E40*N40,2)</f>
        <v>0.38</v>
      </c>
      <c r="P40" s="236">
        <v>0</v>
      </c>
      <c r="Q40" s="236">
        <f>ROUND(E40*P40,2)</f>
        <v>0</v>
      </c>
      <c r="R40" s="238" t="s">
        <v>177</v>
      </c>
      <c r="S40" s="238" t="s">
        <v>169</v>
      </c>
      <c r="T40" s="239" t="s">
        <v>169</v>
      </c>
      <c r="U40" s="222">
        <v>0.64500000000000002</v>
      </c>
      <c r="V40" s="222">
        <f>ROUND(E40*U40,2)</f>
        <v>15.48</v>
      </c>
      <c r="W40" s="222"/>
      <c r="X40" s="222" t="s">
        <v>130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136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1" x14ac:dyDescent="0.2">
      <c r="A41" s="219"/>
      <c r="B41" s="220"/>
      <c r="C41" s="249" t="s">
        <v>178</v>
      </c>
      <c r="D41" s="243"/>
      <c r="E41" s="243"/>
      <c r="F41" s="243"/>
      <c r="G41" s="243"/>
      <c r="H41" s="222"/>
      <c r="I41" s="222"/>
      <c r="J41" s="222"/>
      <c r="K41" s="222"/>
      <c r="L41" s="222"/>
      <c r="M41" s="222"/>
      <c r="N41" s="221"/>
      <c r="O41" s="221"/>
      <c r="P41" s="221"/>
      <c r="Q41" s="221"/>
      <c r="R41" s="222"/>
      <c r="S41" s="222"/>
      <c r="T41" s="222"/>
      <c r="U41" s="222"/>
      <c r="V41" s="222"/>
      <c r="W41" s="222"/>
      <c r="X41" s="222"/>
      <c r="Y41" s="212"/>
      <c r="Z41" s="212"/>
      <c r="AA41" s="212"/>
      <c r="AB41" s="212"/>
      <c r="AC41" s="212"/>
      <c r="AD41" s="212"/>
      <c r="AE41" s="212"/>
      <c r="AF41" s="212"/>
      <c r="AG41" s="212" t="s">
        <v>171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42" t="str">
        <f>C41</f>
        <v>získané při čerpání, potrubím nebo žlaby. Montáž, demontáž a opotřebení potrubí nebo žlabu a jeho utěsnění po dobu provozu. Včetně nutné podpěrné konstrukce.</v>
      </c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9"/>
      <c r="B42" s="220"/>
      <c r="C42" s="251"/>
      <c r="D42" s="240"/>
      <c r="E42" s="240"/>
      <c r="F42" s="240"/>
      <c r="G42" s="240"/>
      <c r="H42" s="222"/>
      <c r="I42" s="222"/>
      <c r="J42" s="222"/>
      <c r="K42" s="222"/>
      <c r="L42" s="222"/>
      <c r="M42" s="222"/>
      <c r="N42" s="221"/>
      <c r="O42" s="221"/>
      <c r="P42" s="221"/>
      <c r="Q42" s="221"/>
      <c r="R42" s="222"/>
      <c r="S42" s="222"/>
      <c r="T42" s="222"/>
      <c r="U42" s="222"/>
      <c r="V42" s="222"/>
      <c r="W42" s="222"/>
      <c r="X42" s="222"/>
      <c r="Y42" s="212"/>
      <c r="Z42" s="212"/>
      <c r="AA42" s="212"/>
      <c r="AB42" s="212"/>
      <c r="AC42" s="212"/>
      <c r="AD42" s="212"/>
      <c r="AE42" s="212"/>
      <c r="AF42" s="212"/>
      <c r="AG42" s="212" t="s">
        <v>132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2.5" outlineLevel="1" x14ac:dyDescent="0.2">
      <c r="A43" s="233">
        <v>16</v>
      </c>
      <c r="B43" s="234" t="s">
        <v>179</v>
      </c>
      <c r="C43" s="247" t="s">
        <v>180</v>
      </c>
      <c r="D43" s="235" t="s">
        <v>181</v>
      </c>
      <c r="E43" s="236">
        <v>50</v>
      </c>
      <c r="F43" s="237"/>
      <c r="G43" s="238">
        <f>ROUND(E43*F43,2)</f>
        <v>0</v>
      </c>
      <c r="H43" s="237"/>
      <c r="I43" s="238">
        <f>ROUND(E43*H43,2)</f>
        <v>0</v>
      </c>
      <c r="J43" s="237"/>
      <c r="K43" s="238">
        <f>ROUND(E43*J43,2)</f>
        <v>0</v>
      </c>
      <c r="L43" s="238">
        <v>21</v>
      </c>
      <c r="M43" s="238">
        <f>G43*(1+L43/100)</f>
        <v>0</v>
      </c>
      <c r="N43" s="236">
        <v>4.0000000000000003E-5</v>
      </c>
      <c r="O43" s="236">
        <f>ROUND(E43*N43,2)</f>
        <v>0</v>
      </c>
      <c r="P43" s="236">
        <v>0</v>
      </c>
      <c r="Q43" s="236">
        <f>ROUND(E43*P43,2)</f>
        <v>0</v>
      </c>
      <c r="R43" s="238" t="s">
        <v>177</v>
      </c>
      <c r="S43" s="238" t="s">
        <v>169</v>
      </c>
      <c r="T43" s="239" t="s">
        <v>169</v>
      </c>
      <c r="U43" s="222">
        <v>0.30299999999999999</v>
      </c>
      <c r="V43" s="222">
        <f>ROUND(E43*U43,2)</f>
        <v>15.15</v>
      </c>
      <c r="W43" s="222"/>
      <c r="X43" s="222" t="s">
        <v>130</v>
      </c>
      <c r="Y43" s="212"/>
      <c r="Z43" s="212"/>
      <c r="AA43" s="212"/>
      <c r="AB43" s="212"/>
      <c r="AC43" s="212"/>
      <c r="AD43" s="212"/>
      <c r="AE43" s="212"/>
      <c r="AF43" s="212"/>
      <c r="AG43" s="212" t="s">
        <v>131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2.5" outlineLevel="1" x14ac:dyDescent="0.2">
      <c r="A44" s="219"/>
      <c r="B44" s="220"/>
      <c r="C44" s="249" t="s">
        <v>182</v>
      </c>
      <c r="D44" s="243"/>
      <c r="E44" s="243"/>
      <c r="F44" s="243"/>
      <c r="G44" s="243"/>
      <c r="H44" s="222"/>
      <c r="I44" s="222"/>
      <c r="J44" s="222"/>
      <c r="K44" s="222"/>
      <c r="L44" s="222"/>
      <c r="M44" s="222"/>
      <c r="N44" s="221"/>
      <c r="O44" s="221"/>
      <c r="P44" s="221"/>
      <c r="Q44" s="221"/>
      <c r="R44" s="222"/>
      <c r="S44" s="222"/>
      <c r="T44" s="222"/>
      <c r="U44" s="222"/>
      <c r="V44" s="222"/>
      <c r="W44" s="222"/>
      <c r="X44" s="222"/>
      <c r="Y44" s="212"/>
      <c r="Z44" s="212"/>
      <c r="AA44" s="212"/>
      <c r="AB44" s="212"/>
      <c r="AC44" s="212"/>
      <c r="AD44" s="212"/>
      <c r="AE44" s="212"/>
      <c r="AF44" s="212"/>
      <c r="AG44" s="212" t="s">
        <v>171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42" t="str">
        <f>C44</f>
        <v>na vzdálenost od hladiny vody v jímce po výšku roviny proložené osou nejvyššího bodu výtlačného potrubí. Včetně odpadní potrubí v délce do 20 m.</v>
      </c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9"/>
      <c r="B45" s="220"/>
      <c r="C45" s="251"/>
      <c r="D45" s="240"/>
      <c r="E45" s="240"/>
      <c r="F45" s="240"/>
      <c r="G45" s="240"/>
      <c r="H45" s="222"/>
      <c r="I45" s="222"/>
      <c r="J45" s="222"/>
      <c r="K45" s="222"/>
      <c r="L45" s="222"/>
      <c r="M45" s="222"/>
      <c r="N45" s="221"/>
      <c r="O45" s="221"/>
      <c r="P45" s="221"/>
      <c r="Q45" s="221"/>
      <c r="R45" s="222"/>
      <c r="S45" s="222"/>
      <c r="T45" s="222"/>
      <c r="U45" s="222"/>
      <c r="V45" s="222"/>
      <c r="W45" s="222"/>
      <c r="X45" s="222"/>
      <c r="Y45" s="212"/>
      <c r="Z45" s="212"/>
      <c r="AA45" s="212"/>
      <c r="AB45" s="212"/>
      <c r="AC45" s="212"/>
      <c r="AD45" s="212"/>
      <c r="AE45" s="212"/>
      <c r="AF45" s="212"/>
      <c r="AG45" s="212" t="s">
        <v>132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33">
        <v>17</v>
      </c>
      <c r="B46" s="234" t="s">
        <v>183</v>
      </c>
      <c r="C46" s="247" t="s">
        <v>184</v>
      </c>
      <c r="D46" s="235" t="s">
        <v>185</v>
      </c>
      <c r="E46" s="236">
        <v>5</v>
      </c>
      <c r="F46" s="237"/>
      <c r="G46" s="238">
        <f>ROUND(E46*F46,2)</f>
        <v>0</v>
      </c>
      <c r="H46" s="237"/>
      <c r="I46" s="238">
        <f>ROUND(E46*H46,2)</f>
        <v>0</v>
      </c>
      <c r="J46" s="237"/>
      <c r="K46" s="238">
        <f>ROUND(E46*J46,2)</f>
        <v>0</v>
      </c>
      <c r="L46" s="238">
        <v>21</v>
      </c>
      <c r="M46" s="238">
        <f>G46*(1+L46/100)</f>
        <v>0</v>
      </c>
      <c r="N46" s="236">
        <v>0</v>
      </c>
      <c r="O46" s="236">
        <f>ROUND(E46*N46,2)</f>
        <v>0</v>
      </c>
      <c r="P46" s="236">
        <v>0</v>
      </c>
      <c r="Q46" s="236">
        <f>ROUND(E46*P46,2)</f>
        <v>0</v>
      </c>
      <c r="R46" s="238" t="s">
        <v>177</v>
      </c>
      <c r="S46" s="238" t="s">
        <v>169</v>
      </c>
      <c r="T46" s="239" t="s">
        <v>169</v>
      </c>
      <c r="U46" s="222">
        <v>0</v>
      </c>
      <c r="V46" s="222">
        <f>ROUND(E46*U46,2)</f>
        <v>0</v>
      </c>
      <c r="W46" s="222"/>
      <c r="X46" s="222" t="s">
        <v>130</v>
      </c>
      <c r="Y46" s="212"/>
      <c r="Z46" s="212"/>
      <c r="AA46" s="212"/>
      <c r="AB46" s="212"/>
      <c r="AC46" s="212"/>
      <c r="AD46" s="212"/>
      <c r="AE46" s="212"/>
      <c r="AF46" s="212"/>
      <c r="AG46" s="212" t="s">
        <v>131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1" x14ac:dyDescent="0.2">
      <c r="A47" s="219"/>
      <c r="B47" s="220"/>
      <c r="C47" s="249" t="s">
        <v>186</v>
      </c>
      <c r="D47" s="243"/>
      <c r="E47" s="243"/>
      <c r="F47" s="243"/>
      <c r="G47" s="243"/>
      <c r="H47" s="222"/>
      <c r="I47" s="222"/>
      <c r="J47" s="222"/>
      <c r="K47" s="222"/>
      <c r="L47" s="222"/>
      <c r="M47" s="222"/>
      <c r="N47" s="221"/>
      <c r="O47" s="221"/>
      <c r="P47" s="221"/>
      <c r="Q47" s="221"/>
      <c r="R47" s="222"/>
      <c r="S47" s="222"/>
      <c r="T47" s="222"/>
      <c r="U47" s="222"/>
      <c r="V47" s="222"/>
      <c r="W47" s="222"/>
      <c r="X47" s="222"/>
      <c r="Y47" s="212"/>
      <c r="Z47" s="212"/>
      <c r="AA47" s="212"/>
      <c r="AB47" s="212"/>
      <c r="AC47" s="212"/>
      <c r="AD47" s="212"/>
      <c r="AE47" s="212"/>
      <c r="AF47" s="212"/>
      <c r="AG47" s="212" t="s">
        <v>171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42" t="str">
        <f>C47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9"/>
      <c r="B48" s="220"/>
      <c r="C48" s="251"/>
      <c r="D48" s="240"/>
      <c r="E48" s="240"/>
      <c r="F48" s="240"/>
      <c r="G48" s="240"/>
      <c r="H48" s="222"/>
      <c r="I48" s="222"/>
      <c r="J48" s="222"/>
      <c r="K48" s="222"/>
      <c r="L48" s="222"/>
      <c r="M48" s="222"/>
      <c r="N48" s="221"/>
      <c r="O48" s="221"/>
      <c r="P48" s="221"/>
      <c r="Q48" s="221"/>
      <c r="R48" s="222"/>
      <c r="S48" s="222"/>
      <c r="T48" s="222"/>
      <c r="U48" s="222"/>
      <c r="V48" s="222"/>
      <c r="W48" s="222"/>
      <c r="X48" s="222"/>
      <c r="Y48" s="212"/>
      <c r="Z48" s="212"/>
      <c r="AA48" s="212"/>
      <c r="AB48" s="212"/>
      <c r="AC48" s="212"/>
      <c r="AD48" s="212"/>
      <c r="AE48" s="212"/>
      <c r="AF48" s="212"/>
      <c r="AG48" s="212" t="s">
        <v>132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33">
        <v>18</v>
      </c>
      <c r="B49" s="234" t="s">
        <v>187</v>
      </c>
      <c r="C49" s="247" t="s">
        <v>188</v>
      </c>
      <c r="D49" s="235" t="s">
        <v>189</v>
      </c>
      <c r="E49" s="236">
        <v>88.24</v>
      </c>
      <c r="F49" s="237"/>
      <c r="G49" s="238">
        <f>ROUND(E49*F49,2)</f>
        <v>0</v>
      </c>
      <c r="H49" s="237"/>
      <c r="I49" s="238">
        <f>ROUND(E49*H49,2)</f>
        <v>0</v>
      </c>
      <c r="J49" s="237"/>
      <c r="K49" s="238">
        <f>ROUND(E49*J49,2)</f>
        <v>0</v>
      </c>
      <c r="L49" s="238">
        <v>21</v>
      </c>
      <c r="M49" s="238">
        <f>G49*(1+L49/100)</f>
        <v>0</v>
      </c>
      <c r="N49" s="236">
        <v>0</v>
      </c>
      <c r="O49" s="236">
        <f>ROUND(E49*N49,2)</f>
        <v>0</v>
      </c>
      <c r="P49" s="236">
        <v>0</v>
      </c>
      <c r="Q49" s="236">
        <f>ROUND(E49*P49,2)</f>
        <v>0</v>
      </c>
      <c r="R49" s="238" t="s">
        <v>177</v>
      </c>
      <c r="S49" s="238" t="s">
        <v>169</v>
      </c>
      <c r="T49" s="239" t="s">
        <v>169</v>
      </c>
      <c r="U49" s="222">
        <v>0.42</v>
      </c>
      <c r="V49" s="222">
        <f>ROUND(E49*U49,2)</f>
        <v>37.06</v>
      </c>
      <c r="W49" s="222"/>
      <c r="X49" s="222" t="s">
        <v>130</v>
      </c>
      <c r="Y49" s="212"/>
      <c r="Z49" s="212"/>
      <c r="AA49" s="212"/>
      <c r="AB49" s="212"/>
      <c r="AC49" s="212"/>
      <c r="AD49" s="212"/>
      <c r="AE49" s="212"/>
      <c r="AF49" s="212"/>
      <c r="AG49" s="212" t="s">
        <v>136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9"/>
      <c r="B50" s="220"/>
      <c r="C50" s="249" t="s">
        <v>190</v>
      </c>
      <c r="D50" s="243"/>
      <c r="E50" s="243"/>
      <c r="F50" s="243"/>
      <c r="G50" s="243"/>
      <c r="H50" s="222"/>
      <c r="I50" s="222"/>
      <c r="J50" s="222"/>
      <c r="K50" s="222"/>
      <c r="L50" s="222"/>
      <c r="M50" s="222"/>
      <c r="N50" s="221"/>
      <c r="O50" s="221"/>
      <c r="P50" s="221"/>
      <c r="Q50" s="221"/>
      <c r="R50" s="222"/>
      <c r="S50" s="222"/>
      <c r="T50" s="222"/>
      <c r="U50" s="222"/>
      <c r="V50" s="222"/>
      <c r="W50" s="222"/>
      <c r="X50" s="222"/>
      <c r="Y50" s="212"/>
      <c r="Z50" s="212"/>
      <c r="AA50" s="212"/>
      <c r="AB50" s="212"/>
      <c r="AC50" s="212"/>
      <c r="AD50" s="212"/>
      <c r="AE50" s="212"/>
      <c r="AF50" s="212"/>
      <c r="AG50" s="212" t="s">
        <v>171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42" t="str">
        <f>C50</f>
        <v>s přemístěním výkopku v příčných profilech na vzdálenost do 15 m nebo s naložením na dopravní prostředek.</v>
      </c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9"/>
      <c r="B51" s="220"/>
      <c r="C51" s="250" t="s">
        <v>191</v>
      </c>
      <c r="D51" s="223"/>
      <c r="E51" s="224">
        <v>44.82</v>
      </c>
      <c r="F51" s="222"/>
      <c r="G51" s="222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12"/>
      <c r="Z51" s="212"/>
      <c r="AA51" s="212"/>
      <c r="AB51" s="212"/>
      <c r="AC51" s="212"/>
      <c r="AD51" s="212"/>
      <c r="AE51" s="212"/>
      <c r="AF51" s="212"/>
      <c r="AG51" s="212" t="s">
        <v>173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9"/>
      <c r="B52" s="220"/>
      <c r="C52" s="250" t="s">
        <v>192</v>
      </c>
      <c r="D52" s="223"/>
      <c r="E52" s="224">
        <v>21.02</v>
      </c>
      <c r="F52" s="222"/>
      <c r="G52" s="222"/>
      <c r="H52" s="222"/>
      <c r="I52" s="222"/>
      <c r="J52" s="222"/>
      <c r="K52" s="222"/>
      <c r="L52" s="222"/>
      <c r="M52" s="222"/>
      <c r="N52" s="221"/>
      <c r="O52" s="221"/>
      <c r="P52" s="221"/>
      <c r="Q52" s="221"/>
      <c r="R52" s="222"/>
      <c r="S52" s="222"/>
      <c r="T52" s="222"/>
      <c r="U52" s="222"/>
      <c r="V52" s="222"/>
      <c r="W52" s="222"/>
      <c r="X52" s="222"/>
      <c r="Y52" s="212"/>
      <c r="Z52" s="212"/>
      <c r="AA52" s="212"/>
      <c r="AB52" s="212"/>
      <c r="AC52" s="212"/>
      <c r="AD52" s="212"/>
      <c r="AE52" s="212"/>
      <c r="AF52" s="212"/>
      <c r="AG52" s="212" t="s">
        <v>173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9"/>
      <c r="B53" s="220"/>
      <c r="C53" s="250" t="s">
        <v>193</v>
      </c>
      <c r="D53" s="223"/>
      <c r="E53" s="224">
        <v>15.5</v>
      </c>
      <c r="F53" s="222"/>
      <c r="G53" s="222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12"/>
      <c r="Z53" s="212"/>
      <c r="AA53" s="212"/>
      <c r="AB53" s="212"/>
      <c r="AC53" s="212"/>
      <c r="AD53" s="212"/>
      <c r="AE53" s="212"/>
      <c r="AF53" s="212"/>
      <c r="AG53" s="212" t="s">
        <v>173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9"/>
      <c r="B54" s="220"/>
      <c r="C54" s="250" t="s">
        <v>194</v>
      </c>
      <c r="D54" s="223"/>
      <c r="E54" s="224">
        <v>6.4</v>
      </c>
      <c r="F54" s="222"/>
      <c r="G54" s="222"/>
      <c r="H54" s="222"/>
      <c r="I54" s="222"/>
      <c r="J54" s="222"/>
      <c r="K54" s="222"/>
      <c r="L54" s="222"/>
      <c r="M54" s="222"/>
      <c r="N54" s="221"/>
      <c r="O54" s="221"/>
      <c r="P54" s="221"/>
      <c r="Q54" s="221"/>
      <c r="R54" s="222"/>
      <c r="S54" s="222"/>
      <c r="T54" s="222"/>
      <c r="U54" s="222"/>
      <c r="V54" s="222"/>
      <c r="W54" s="222"/>
      <c r="X54" s="222"/>
      <c r="Y54" s="212"/>
      <c r="Z54" s="212"/>
      <c r="AA54" s="212"/>
      <c r="AB54" s="212"/>
      <c r="AC54" s="212"/>
      <c r="AD54" s="212"/>
      <c r="AE54" s="212"/>
      <c r="AF54" s="212"/>
      <c r="AG54" s="212" t="s">
        <v>173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9"/>
      <c r="B55" s="220"/>
      <c r="C55" s="250" t="s">
        <v>195</v>
      </c>
      <c r="D55" s="223"/>
      <c r="E55" s="224">
        <v>0.5</v>
      </c>
      <c r="F55" s="222"/>
      <c r="G55" s="222"/>
      <c r="H55" s="222"/>
      <c r="I55" s="222"/>
      <c r="J55" s="222"/>
      <c r="K55" s="222"/>
      <c r="L55" s="222"/>
      <c r="M55" s="222"/>
      <c r="N55" s="221"/>
      <c r="O55" s="221"/>
      <c r="P55" s="221"/>
      <c r="Q55" s="221"/>
      <c r="R55" s="222"/>
      <c r="S55" s="222"/>
      <c r="T55" s="222"/>
      <c r="U55" s="222"/>
      <c r="V55" s="222"/>
      <c r="W55" s="222"/>
      <c r="X55" s="222"/>
      <c r="Y55" s="212"/>
      <c r="Z55" s="212"/>
      <c r="AA55" s="212"/>
      <c r="AB55" s="212"/>
      <c r="AC55" s="212"/>
      <c r="AD55" s="212"/>
      <c r="AE55" s="212"/>
      <c r="AF55" s="212"/>
      <c r="AG55" s="212" t="s">
        <v>173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9"/>
      <c r="B56" s="220"/>
      <c r="C56" s="251"/>
      <c r="D56" s="240"/>
      <c r="E56" s="240"/>
      <c r="F56" s="240"/>
      <c r="G56" s="240"/>
      <c r="H56" s="222"/>
      <c r="I56" s="222"/>
      <c r="J56" s="222"/>
      <c r="K56" s="222"/>
      <c r="L56" s="222"/>
      <c r="M56" s="222"/>
      <c r="N56" s="221"/>
      <c r="O56" s="221"/>
      <c r="P56" s="221"/>
      <c r="Q56" s="221"/>
      <c r="R56" s="222"/>
      <c r="S56" s="222"/>
      <c r="T56" s="222"/>
      <c r="U56" s="222"/>
      <c r="V56" s="222"/>
      <c r="W56" s="222"/>
      <c r="X56" s="222"/>
      <c r="Y56" s="212"/>
      <c r="Z56" s="212"/>
      <c r="AA56" s="212"/>
      <c r="AB56" s="212"/>
      <c r="AC56" s="212"/>
      <c r="AD56" s="212"/>
      <c r="AE56" s="212"/>
      <c r="AF56" s="212"/>
      <c r="AG56" s="212" t="s">
        <v>132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33">
        <v>19</v>
      </c>
      <c r="B57" s="234" t="s">
        <v>196</v>
      </c>
      <c r="C57" s="247" t="s">
        <v>197</v>
      </c>
      <c r="D57" s="235" t="s">
        <v>189</v>
      </c>
      <c r="E57" s="236">
        <v>12.06</v>
      </c>
      <c r="F57" s="237"/>
      <c r="G57" s="238">
        <f>ROUND(E57*F57,2)</f>
        <v>0</v>
      </c>
      <c r="H57" s="237"/>
      <c r="I57" s="238">
        <f>ROUND(E57*H57,2)</f>
        <v>0</v>
      </c>
      <c r="J57" s="237"/>
      <c r="K57" s="238">
        <f>ROUND(E57*J57,2)</f>
        <v>0</v>
      </c>
      <c r="L57" s="238">
        <v>21</v>
      </c>
      <c r="M57" s="238">
        <f>G57*(1+L57/100)</f>
        <v>0</v>
      </c>
      <c r="N57" s="236">
        <v>0</v>
      </c>
      <c r="O57" s="236">
        <f>ROUND(E57*N57,2)</f>
        <v>0</v>
      </c>
      <c r="P57" s="236">
        <v>0</v>
      </c>
      <c r="Q57" s="236">
        <f>ROUND(E57*P57,2)</f>
        <v>0</v>
      </c>
      <c r="R57" s="238" t="s">
        <v>177</v>
      </c>
      <c r="S57" s="238" t="s">
        <v>169</v>
      </c>
      <c r="T57" s="239" t="s">
        <v>169</v>
      </c>
      <c r="U57" s="222">
        <v>0.23</v>
      </c>
      <c r="V57" s="222">
        <f>ROUND(E57*U57,2)</f>
        <v>2.77</v>
      </c>
      <c r="W57" s="222"/>
      <c r="X57" s="222" t="s">
        <v>130</v>
      </c>
      <c r="Y57" s="212"/>
      <c r="Z57" s="212"/>
      <c r="AA57" s="212"/>
      <c r="AB57" s="212"/>
      <c r="AC57" s="212"/>
      <c r="AD57" s="212"/>
      <c r="AE57" s="212"/>
      <c r="AF57" s="212"/>
      <c r="AG57" s="212" t="s">
        <v>136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9"/>
      <c r="B58" s="220"/>
      <c r="C58" s="249" t="s">
        <v>198</v>
      </c>
      <c r="D58" s="243"/>
      <c r="E58" s="243"/>
      <c r="F58" s="243"/>
      <c r="G58" s="243"/>
      <c r="H58" s="222"/>
      <c r="I58" s="222"/>
      <c r="J58" s="222"/>
      <c r="K58" s="222"/>
      <c r="L58" s="222"/>
      <c r="M58" s="222"/>
      <c r="N58" s="221"/>
      <c r="O58" s="221"/>
      <c r="P58" s="221"/>
      <c r="Q58" s="221"/>
      <c r="R58" s="222"/>
      <c r="S58" s="222"/>
      <c r="T58" s="222"/>
      <c r="U58" s="222"/>
      <c r="V58" s="222"/>
      <c r="W58" s="222"/>
      <c r="X58" s="222"/>
      <c r="Y58" s="212"/>
      <c r="Z58" s="212"/>
      <c r="AA58" s="212"/>
      <c r="AB58" s="212"/>
      <c r="AC58" s="212"/>
      <c r="AD58" s="212"/>
      <c r="AE58" s="212"/>
      <c r="AF58" s="212"/>
      <c r="AG58" s="212" t="s">
        <v>171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9"/>
      <c r="B59" s="220"/>
      <c r="C59" s="250" t="s">
        <v>199</v>
      </c>
      <c r="D59" s="223"/>
      <c r="E59" s="224">
        <v>12.06</v>
      </c>
      <c r="F59" s="222"/>
      <c r="G59" s="222"/>
      <c r="H59" s="222"/>
      <c r="I59" s="222"/>
      <c r="J59" s="222"/>
      <c r="K59" s="222"/>
      <c r="L59" s="222"/>
      <c r="M59" s="222"/>
      <c r="N59" s="221"/>
      <c r="O59" s="221"/>
      <c r="P59" s="221"/>
      <c r="Q59" s="221"/>
      <c r="R59" s="222"/>
      <c r="S59" s="222"/>
      <c r="T59" s="222"/>
      <c r="U59" s="222"/>
      <c r="V59" s="222"/>
      <c r="W59" s="222"/>
      <c r="X59" s="222"/>
      <c r="Y59" s="212"/>
      <c r="Z59" s="212"/>
      <c r="AA59" s="212"/>
      <c r="AB59" s="212"/>
      <c r="AC59" s="212"/>
      <c r="AD59" s="212"/>
      <c r="AE59" s="212"/>
      <c r="AF59" s="212"/>
      <c r="AG59" s="212" t="s">
        <v>173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9"/>
      <c r="B60" s="220"/>
      <c r="C60" s="251"/>
      <c r="D60" s="240"/>
      <c r="E60" s="240"/>
      <c r="F60" s="240"/>
      <c r="G60" s="240"/>
      <c r="H60" s="222"/>
      <c r="I60" s="222"/>
      <c r="J60" s="222"/>
      <c r="K60" s="222"/>
      <c r="L60" s="222"/>
      <c r="M60" s="222"/>
      <c r="N60" s="221"/>
      <c r="O60" s="221"/>
      <c r="P60" s="221"/>
      <c r="Q60" s="221"/>
      <c r="R60" s="222"/>
      <c r="S60" s="222"/>
      <c r="T60" s="222"/>
      <c r="U60" s="222"/>
      <c r="V60" s="222"/>
      <c r="W60" s="222"/>
      <c r="X60" s="222"/>
      <c r="Y60" s="212"/>
      <c r="Z60" s="212"/>
      <c r="AA60" s="212"/>
      <c r="AB60" s="212"/>
      <c r="AC60" s="212"/>
      <c r="AD60" s="212"/>
      <c r="AE60" s="212"/>
      <c r="AF60" s="212"/>
      <c r="AG60" s="212" t="s">
        <v>132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33">
        <v>20</v>
      </c>
      <c r="B61" s="234" t="s">
        <v>200</v>
      </c>
      <c r="C61" s="247" t="s">
        <v>201</v>
      </c>
      <c r="D61" s="235" t="s">
        <v>189</v>
      </c>
      <c r="E61" s="236">
        <v>8.31</v>
      </c>
      <c r="F61" s="237"/>
      <c r="G61" s="238">
        <f>ROUND(E61*F61,2)</f>
        <v>0</v>
      </c>
      <c r="H61" s="237"/>
      <c r="I61" s="238">
        <f>ROUND(E61*H61,2)</f>
        <v>0</v>
      </c>
      <c r="J61" s="237"/>
      <c r="K61" s="238">
        <f>ROUND(E61*J61,2)</f>
        <v>0</v>
      </c>
      <c r="L61" s="238">
        <v>21</v>
      </c>
      <c r="M61" s="238">
        <f>G61*(1+L61/100)</f>
        <v>0</v>
      </c>
      <c r="N61" s="236">
        <v>0</v>
      </c>
      <c r="O61" s="236">
        <f>ROUND(E61*N61,2)</f>
        <v>0</v>
      </c>
      <c r="P61" s="236">
        <v>0</v>
      </c>
      <c r="Q61" s="236">
        <f>ROUND(E61*P61,2)</f>
        <v>0</v>
      </c>
      <c r="R61" s="238" t="s">
        <v>177</v>
      </c>
      <c r="S61" s="238" t="s">
        <v>169</v>
      </c>
      <c r="T61" s="239" t="s">
        <v>169</v>
      </c>
      <c r="U61" s="222">
        <v>3.53</v>
      </c>
      <c r="V61" s="222">
        <f>ROUND(E61*U61,2)</f>
        <v>29.33</v>
      </c>
      <c r="W61" s="222"/>
      <c r="X61" s="222" t="s">
        <v>130</v>
      </c>
      <c r="Y61" s="212"/>
      <c r="Z61" s="212"/>
      <c r="AA61" s="212"/>
      <c r="AB61" s="212"/>
      <c r="AC61" s="212"/>
      <c r="AD61" s="212"/>
      <c r="AE61" s="212"/>
      <c r="AF61" s="212"/>
      <c r="AG61" s="212" t="s">
        <v>131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9"/>
      <c r="B62" s="220"/>
      <c r="C62" s="249" t="s">
        <v>202</v>
      </c>
      <c r="D62" s="243"/>
      <c r="E62" s="243"/>
      <c r="F62" s="243"/>
      <c r="G62" s="243"/>
      <c r="H62" s="222"/>
      <c r="I62" s="222"/>
      <c r="J62" s="222"/>
      <c r="K62" s="222"/>
      <c r="L62" s="222"/>
      <c r="M62" s="222"/>
      <c r="N62" s="221"/>
      <c r="O62" s="221"/>
      <c r="P62" s="221"/>
      <c r="Q62" s="221"/>
      <c r="R62" s="222"/>
      <c r="S62" s="222"/>
      <c r="T62" s="222"/>
      <c r="U62" s="222"/>
      <c r="V62" s="222"/>
      <c r="W62" s="222"/>
      <c r="X62" s="222"/>
      <c r="Y62" s="212"/>
      <c r="Z62" s="212"/>
      <c r="AA62" s="212"/>
      <c r="AB62" s="212"/>
      <c r="AC62" s="212"/>
      <c r="AD62" s="212"/>
      <c r="AE62" s="212"/>
      <c r="AF62" s="212"/>
      <c r="AG62" s="212" t="s">
        <v>171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9"/>
      <c r="B63" s="220"/>
      <c r="C63" s="250" t="s">
        <v>203</v>
      </c>
      <c r="D63" s="223"/>
      <c r="E63" s="224">
        <v>2.56</v>
      </c>
      <c r="F63" s="222"/>
      <c r="G63" s="222"/>
      <c r="H63" s="222"/>
      <c r="I63" s="222"/>
      <c r="J63" s="222"/>
      <c r="K63" s="222"/>
      <c r="L63" s="222"/>
      <c r="M63" s="222"/>
      <c r="N63" s="221"/>
      <c r="O63" s="221"/>
      <c r="P63" s="221"/>
      <c r="Q63" s="221"/>
      <c r="R63" s="222"/>
      <c r="S63" s="222"/>
      <c r="T63" s="222"/>
      <c r="U63" s="222"/>
      <c r="V63" s="222"/>
      <c r="W63" s="222"/>
      <c r="X63" s="222"/>
      <c r="Y63" s="212"/>
      <c r="Z63" s="212"/>
      <c r="AA63" s="212"/>
      <c r="AB63" s="212"/>
      <c r="AC63" s="212"/>
      <c r="AD63" s="212"/>
      <c r="AE63" s="212"/>
      <c r="AF63" s="212"/>
      <c r="AG63" s="212" t="s">
        <v>173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9"/>
      <c r="B64" s="220"/>
      <c r="C64" s="250" t="s">
        <v>204</v>
      </c>
      <c r="D64" s="223"/>
      <c r="E64" s="224">
        <v>2.56</v>
      </c>
      <c r="F64" s="222"/>
      <c r="G64" s="222"/>
      <c r="H64" s="222"/>
      <c r="I64" s="222"/>
      <c r="J64" s="222"/>
      <c r="K64" s="222"/>
      <c r="L64" s="222"/>
      <c r="M64" s="222"/>
      <c r="N64" s="221"/>
      <c r="O64" s="221"/>
      <c r="P64" s="221"/>
      <c r="Q64" s="221"/>
      <c r="R64" s="222"/>
      <c r="S64" s="222"/>
      <c r="T64" s="222"/>
      <c r="U64" s="222"/>
      <c r="V64" s="222"/>
      <c r="W64" s="222"/>
      <c r="X64" s="222"/>
      <c r="Y64" s="212"/>
      <c r="Z64" s="212"/>
      <c r="AA64" s="212"/>
      <c r="AB64" s="212"/>
      <c r="AC64" s="212"/>
      <c r="AD64" s="212"/>
      <c r="AE64" s="212"/>
      <c r="AF64" s="212"/>
      <c r="AG64" s="212" t="s">
        <v>173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9"/>
      <c r="B65" s="220"/>
      <c r="C65" s="250" t="s">
        <v>205</v>
      </c>
      <c r="D65" s="223"/>
      <c r="E65" s="224">
        <v>2.56</v>
      </c>
      <c r="F65" s="222"/>
      <c r="G65" s="222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12"/>
      <c r="Z65" s="212"/>
      <c r="AA65" s="212"/>
      <c r="AB65" s="212"/>
      <c r="AC65" s="212"/>
      <c r="AD65" s="212"/>
      <c r="AE65" s="212"/>
      <c r="AF65" s="212"/>
      <c r="AG65" s="212" t="s">
        <v>173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9"/>
      <c r="B66" s="220"/>
      <c r="C66" s="250" t="s">
        <v>206</v>
      </c>
      <c r="D66" s="223"/>
      <c r="E66" s="224">
        <v>0.63</v>
      </c>
      <c r="F66" s="222"/>
      <c r="G66" s="222"/>
      <c r="H66" s="222"/>
      <c r="I66" s="222"/>
      <c r="J66" s="222"/>
      <c r="K66" s="222"/>
      <c r="L66" s="222"/>
      <c r="M66" s="222"/>
      <c r="N66" s="221"/>
      <c r="O66" s="221"/>
      <c r="P66" s="221"/>
      <c r="Q66" s="221"/>
      <c r="R66" s="222"/>
      <c r="S66" s="222"/>
      <c r="T66" s="222"/>
      <c r="U66" s="222"/>
      <c r="V66" s="222"/>
      <c r="W66" s="222"/>
      <c r="X66" s="222"/>
      <c r="Y66" s="212"/>
      <c r="Z66" s="212"/>
      <c r="AA66" s="212"/>
      <c r="AB66" s="212"/>
      <c r="AC66" s="212"/>
      <c r="AD66" s="212"/>
      <c r="AE66" s="212"/>
      <c r="AF66" s="212"/>
      <c r="AG66" s="212" t="s">
        <v>173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9"/>
      <c r="B67" s="220"/>
      <c r="C67" s="251"/>
      <c r="D67" s="240"/>
      <c r="E67" s="240"/>
      <c r="F67" s="240"/>
      <c r="G67" s="240"/>
      <c r="H67" s="222"/>
      <c r="I67" s="222"/>
      <c r="J67" s="222"/>
      <c r="K67" s="222"/>
      <c r="L67" s="222"/>
      <c r="M67" s="222"/>
      <c r="N67" s="221"/>
      <c r="O67" s="221"/>
      <c r="P67" s="221"/>
      <c r="Q67" s="221"/>
      <c r="R67" s="222"/>
      <c r="S67" s="222"/>
      <c r="T67" s="222"/>
      <c r="U67" s="222"/>
      <c r="V67" s="222"/>
      <c r="W67" s="222"/>
      <c r="X67" s="222"/>
      <c r="Y67" s="212"/>
      <c r="Z67" s="212"/>
      <c r="AA67" s="212"/>
      <c r="AB67" s="212"/>
      <c r="AC67" s="212"/>
      <c r="AD67" s="212"/>
      <c r="AE67" s="212"/>
      <c r="AF67" s="212"/>
      <c r="AG67" s="212" t="s">
        <v>132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33">
        <v>21</v>
      </c>
      <c r="B68" s="234" t="s">
        <v>207</v>
      </c>
      <c r="C68" s="247" t="s">
        <v>208</v>
      </c>
      <c r="D68" s="235" t="s">
        <v>189</v>
      </c>
      <c r="E68" s="236">
        <v>88.24</v>
      </c>
      <c r="F68" s="237"/>
      <c r="G68" s="238">
        <f>ROUND(E68*F68,2)</f>
        <v>0</v>
      </c>
      <c r="H68" s="237"/>
      <c r="I68" s="238">
        <f>ROUND(E68*H68,2)</f>
        <v>0</v>
      </c>
      <c r="J68" s="237"/>
      <c r="K68" s="238">
        <f>ROUND(E68*J68,2)</f>
        <v>0</v>
      </c>
      <c r="L68" s="238">
        <v>21</v>
      </c>
      <c r="M68" s="238">
        <f>G68*(1+L68/100)</f>
        <v>0</v>
      </c>
      <c r="N68" s="236">
        <v>0</v>
      </c>
      <c r="O68" s="236">
        <f>ROUND(E68*N68,2)</f>
        <v>0</v>
      </c>
      <c r="P68" s="236">
        <v>0</v>
      </c>
      <c r="Q68" s="236">
        <f>ROUND(E68*P68,2)</f>
        <v>0</v>
      </c>
      <c r="R68" s="238" t="s">
        <v>177</v>
      </c>
      <c r="S68" s="238" t="s">
        <v>169</v>
      </c>
      <c r="T68" s="239" t="s">
        <v>169</v>
      </c>
      <c r="U68" s="222">
        <v>0.01</v>
      </c>
      <c r="V68" s="222">
        <f>ROUND(E68*U68,2)</f>
        <v>0.88</v>
      </c>
      <c r="W68" s="222"/>
      <c r="X68" s="222" t="s">
        <v>130</v>
      </c>
      <c r="Y68" s="212"/>
      <c r="Z68" s="212"/>
      <c r="AA68" s="212"/>
      <c r="AB68" s="212"/>
      <c r="AC68" s="212"/>
      <c r="AD68" s="212"/>
      <c r="AE68" s="212"/>
      <c r="AF68" s="212"/>
      <c r="AG68" s="212" t="s">
        <v>136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9"/>
      <c r="B69" s="220"/>
      <c r="C69" s="249" t="s">
        <v>209</v>
      </c>
      <c r="D69" s="243"/>
      <c r="E69" s="243"/>
      <c r="F69" s="243"/>
      <c r="G69" s="243"/>
      <c r="H69" s="222"/>
      <c r="I69" s="222"/>
      <c r="J69" s="222"/>
      <c r="K69" s="222"/>
      <c r="L69" s="222"/>
      <c r="M69" s="222"/>
      <c r="N69" s="221"/>
      <c r="O69" s="221"/>
      <c r="P69" s="221"/>
      <c r="Q69" s="221"/>
      <c r="R69" s="222"/>
      <c r="S69" s="222"/>
      <c r="T69" s="222"/>
      <c r="U69" s="222"/>
      <c r="V69" s="222"/>
      <c r="W69" s="222"/>
      <c r="X69" s="222"/>
      <c r="Y69" s="212"/>
      <c r="Z69" s="212"/>
      <c r="AA69" s="212"/>
      <c r="AB69" s="212"/>
      <c r="AC69" s="212"/>
      <c r="AD69" s="212"/>
      <c r="AE69" s="212"/>
      <c r="AF69" s="212"/>
      <c r="AG69" s="212" t="s">
        <v>171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9"/>
      <c r="B70" s="220"/>
      <c r="C70" s="250" t="s">
        <v>191</v>
      </c>
      <c r="D70" s="223"/>
      <c r="E70" s="224">
        <v>44.82</v>
      </c>
      <c r="F70" s="222"/>
      <c r="G70" s="222"/>
      <c r="H70" s="222"/>
      <c r="I70" s="222"/>
      <c r="J70" s="222"/>
      <c r="K70" s="222"/>
      <c r="L70" s="222"/>
      <c r="M70" s="222"/>
      <c r="N70" s="221"/>
      <c r="O70" s="221"/>
      <c r="P70" s="221"/>
      <c r="Q70" s="221"/>
      <c r="R70" s="222"/>
      <c r="S70" s="222"/>
      <c r="T70" s="222"/>
      <c r="U70" s="222"/>
      <c r="V70" s="222"/>
      <c r="W70" s="222"/>
      <c r="X70" s="222"/>
      <c r="Y70" s="212"/>
      <c r="Z70" s="212"/>
      <c r="AA70" s="212"/>
      <c r="AB70" s="212"/>
      <c r="AC70" s="212"/>
      <c r="AD70" s="212"/>
      <c r="AE70" s="212"/>
      <c r="AF70" s="212"/>
      <c r="AG70" s="212" t="s">
        <v>173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9"/>
      <c r="B71" s="220"/>
      <c r="C71" s="250" t="s">
        <v>192</v>
      </c>
      <c r="D71" s="223"/>
      <c r="E71" s="224">
        <v>21.02</v>
      </c>
      <c r="F71" s="222"/>
      <c r="G71" s="222"/>
      <c r="H71" s="222"/>
      <c r="I71" s="222"/>
      <c r="J71" s="222"/>
      <c r="K71" s="222"/>
      <c r="L71" s="222"/>
      <c r="M71" s="222"/>
      <c r="N71" s="221"/>
      <c r="O71" s="221"/>
      <c r="P71" s="221"/>
      <c r="Q71" s="221"/>
      <c r="R71" s="222"/>
      <c r="S71" s="222"/>
      <c r="T71" s="222"/>
      <c r="U71" s="222"/>
      <c r="V71" s="222"/>
      <c r="W71" s="222"/>
      <c r="X71" s="222"/>
      <c r="Y71" s="212"/>
      <c r="Z71" s="212"/>
      <c r="AA71" s="212"/>
      <c r="AB71" s="212"/>
      <c r="AC71" s="212"/>
      <c r="AD71" s="212"/>
      <c r="AE71" s="212"/>
      <c r="AF71" s="212"/>
      <c r="AG71" s="212" t="s">
        <v>173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9"/>
      <c r="B72" s="220"/>
      <c r="C72" s="250" t="s">
        <v>193</v>
      </c>
      <c r="D72" s="223"/>
      <c r="E72" s="224">
        <v>15.5</v>
      </c>
      <c r="F72" s="222"/>
      <c r="G72" s="222"/>
      <c r="H72" s="222"/>
      <c r="I72" s="222"/>
      <c r="J72" s="222"/>
      <c r="K72" s="222"/>
      <c r="L72" s="222"/>
      <c r="M72" s="222"/>
      <c r="N72" s="221"/>
      <c r="O72" s="221"/>
      <c r="P72" s="221"/>
      <c r="Q72" s="221"/>
      <c r="R72" s="222"/>
      <c r="S72" s="222"/>
      <c r="T72" s="222"/>
      <c r="U72" s="222"/>
      <c r="V72" s="222"/>
      <c r="W72" s="222"/>
      <c r="X72" s="222"/>
      <c r="Y72" s="212"/>
      <c r="Z72" s="212"/>
      <c r="AA72" s="212"/>
      <c r="AB72" s="212"/>
      <c r="AC72" s="212"/>
      <c r="AD72" s="212"/>
      <c r="AE72" s="212"/>
      <c r="AF72" s="212"/>
      <c r="AG72" s="212" t="s">
        <v>173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9"/>
      <c r="B73" s="220"/>
      <c r="C73" s="250" t="s">
        <v>194</v>
      </c>
      <c r="D73" s="223"/>
      <c r="E73" s="224">
        <v>6.4</v>
      </c>
      <c r="F73" s="222"/>
      <c r="G73" s="222"/>
      <c r="H73" s="222"/>
      <c r="I73" s="222"/>
      <c r="J73" s="222"/>
      <c r="K73" s="222"/>
      <c r="L73" s="222"/>
      <c r="M73" s="222"/>
      <c r="N73" s="221"/>
      <c r="O73" s="221"/>
      <c r="P73" s="221"/>
      <c r="Q73" s="221"/>
      <c r="R73" s="222"/>
      <c r="S73" s="222"/>
      <c r="T73" s="222"/>
      <c r="U73" s="222"/>
      <c r="V73" s="222"/>
      <c r="W73" s="222"/>
      <c r="X73" s="222"/>
      <c r="Y73" s="212"/>
      <c r="Z73" s="212"/>
      <c r="AA73" s="212"/>
      <c r="AB73" s="212"/>
      <c r="AC73" s="212"/>
      <c r="AD73" s="212"/>
      <c r="AE73" s="212"/>
      <c r="AF73" s="212"/>
      <c r="AG73" s="212" t="s">
        <v>173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9"/>
      <c r="B74" s="220"/>
      <c r="C74" s="250" t="s">
        <v>195</v>
      </c>
      <c r="D74" s="223"/>
      <c r="E74" s="224">
        <v>0.5</v>
      </c>
      <c r="F74" s="222"/>
      <c r="G74" s="222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12"/>
      <c r="Z74" s="212"/>
      <c r="AA74" s="212"/>
      <c r="AB74" s="212"/>
      <c r="AC74" s="212"/>
      <c r="AD74" s="212"/>
      <c r="AE74" s="212"/>
      <c r="AF74" s="212"/>
      <c r="AG74" s="212" t="s">
        <v>173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9"/>
      <c r="B75" s="220"/>
      <c r="C75" s="251"/>
      <c r="D75" s="240"/>
      <c r="E75" s="240"/>
      <c r="F75" s="240"/>
      <c r="G75" s="240"/>
      <c r="H75" s="222"/>
      <c r="I75" s="222"/>
      <c r="J75" s="222"/>
      <c r="K75" s="222"/>
      <c r="L75" s="222"/>
      <c r="M75" s="222"/>
      <c r="N75" s="221"/>
      <c r="O75" s="221"/>
      <c r="P75" s="221"/>
      <c r="Q75" s="221"/>
      <c r="R75" s="222"/>
      <c r="S75" s="222"/>
      <c r="T75" s="222"/>
      <c r="U75" s="222"/>
      <c r="V75" s="222"/>
      <c r="W75" s="222"/>
      <c r="X75" s="222"/>
      <c r="Y75" s="212"/>
      <c r="Z75" s="212"/>
      <c r="AA75" s="212"/>
      <c r="AB75" s="212"/>
      <c r="AC75" s="212"/>
      <c r="AD75" s="212"/>
      <c r="AE75" s="212"/>
      <c r="AF75" s="212"/>
      <c r="AG75" s="212" t="s">
        <v>132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ht="33.75" outlineLevel="1" x14ac:dyDescent="0.2">
      <c r="A76" s="233">
        <v>22</v>
      </c>
      <c r="B76" s="234" t="s">
        <v>210</v>
      </c>
      <c r="C76" s="247" t="s">
        <v>211</v>
      </c>
      <c r="D76" s="235" t="s">
        <v>189</v>
      </c>
      <c r="E76" s="236">
        <v>88.24</v>
      </c>
      <c r="F76" s="237"/>
      <c r="G76" s="238">
        <f>ROUND(E76*F76,2)</f>
        <v>0</v>
      </c>
      <c r="H76" s="237"/>
      <c r="I76" s="238">
        <f>ROUND(E76*H76,2)</f>
        <v>0</v>
      </c>
      <c r="J76" s="237"/>
      <c r="K76" s="238">
        <f>ROUND(E76*J76,2)</f>
        <v>0</v>
      </c>
      <c r="L76" s="238">
        <v>21</v>
      </c>
      <c r="M76" s="238">
        <f>G76*(1+L76/100)</f>
        <v>0</v>
      </c>
      <c r="N76" s="236">
        <v>0</v>
      </c>
      <c r="O76" s="236">
        <f>ROUND(E76*N76,2)</f>
        <v>0</v>
      </c>
      <c r="P76" s="236">
        <v>0</v>
      </c>
      <c r="Q76" s="236">
        <f>ROUND(E76*P76,2)</f>
        <v>0</v>
      </c>
      <c r="R76" s="238" t="s">
        <v>177</v>
      </c>
      <c r="S76" s="238" t="s">
        <v>169</v>
      </c>
      <c r="T76" s="239" t="s">
        <v>169</v>
      </c>
      <c r="U76" s="222">
        <v>0</v>
      </c>
      <c r="V76" s="222">
        <f>ROUND(E76*U76,2)</f>
        <v>0</v>
      </c>
      <c r="W76" s="222"/>
      <c r="X76" s="222" t="s">
        <v>130</v>
      </c>
      <c r="Y76" s="212"/>
      <c r="Z76" s="212"/>
      <c r="AA76" s="212"/>
      <c r="AB76" s="212"/>
      <c r="AC76" s="212"/>
      <c r="AD76" s="212"/>
      <c r="AE76" s="212"/>
      <c r="AF76" s="212"/>
      <c r="AG76" s="212" t="s">
        <v>131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9"/>
      <c r="B77" s="220"/>
      <c r="C77" s="249" t="s">
        <v>209</v>
      </c>
      <c r="D77" s="243"/>
      <c r="E77" s="243"/>
      <c r="F77" s="243"/>
      <c r="G77" s="243"/>
      <c r="H77" s="222"/>
      <c r="I77" s="222"/>
      <c r="J77" s="222"/>
      <c r="K77" s="222"/>
      <c r="L77" s="222"/>
      <c r="M77" s="222"/>
      <c r="N77" s="221"/>
      <c r="O77" s="221"/>
      <c r="P77" s="221"/>
      <c r="Q77" s="221"/>
      <c r="R77" s="222"/>
      <c r="S77" s="222"/>
      <c r="T77" s="222"/>
      <c r="U77" s="222"/>
      <c r="V77" s="222"/>
      <c r="W77" s="222"/>
      <c r="X77" s="222"/>
      <c r="Y77" s="212"/>
      <c r="Z77" s="212"/>
      <c r="AA77" s="212"/>
      <c r="AB77" s="212"/>
      <c r="AC77" s="212"/>
      <c r="AD77" s="212"/>
      <c r="AE77" s="212"/>
      <c r="AF77" s="212"/>
      <c r="AG77" s="212" t="s">
        <v>171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9"/>
      <c r="B78" s="220"/>
      <c r="C78" s="250" t="s">
        <v>191</v>
      </c>
      <c r="D78" s="223"/>
      <c r="E78" s="224">
        <v>44.82</v>
      </c>
      <c r="F78" s="222"/>
      <c r="G78" s="222"/>
      <c r="H78" s="222"/>
      <c r="I78" s="222"/>
      <c r="J78" s="222"/>
      <c r="K78" s="222"/>
      <c r="L78" s="222"/>
      <c r="M78" s="222"/>
      <c r="N78" s="221"/>
      <c r="O78" s="221"/>
      <c r="P78" s="221"/>
      <c r="Q78" s="221"/>
      <c r="R78" s="222"/>
      <c r="S78" s="222"/>
      <c r="T78" s="222"/>
      <c r="U78" s="222"/>
      <c r="V78" s="222"/>
      <c r="W78" s="222"/>
      <c r="X78" s="222"/>
      <c r="Y78" s="212"/>
      <c r="Z78" s="212"/>
      <c r="AA78" s="212"/>
      <c r="AB78" s="212"/>
      <c r="AC78" s="212"/>
      <c r="AD78" s="212"/>
      <c r="AE78" s="212"/>
      <c r="AF78" s="212"/>
      <c r="AG78" s="212" t="s">
        <v>173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9"/>
      <c r="B79" s="220"/>
      <c r="C79" s="250" t="s">
        <v>192</v>
      </c>
      <c r="D79" s="223"/>
      <c r="E79" s="224">
        <v>21.02</v>
      </c>
      <c r="F79" s="222"/>
      <c r="G79" s="222"/>
      <c r="H79" s="222"/>
      <c r="I79" s="222"/>
      <c r="J79" s="222"/>
      <c r="K79" s="222"/>
      <c r="L79" s="222"/>
      <c r="M79" s="222"/>
      <c r="N79" s="221"/>
      <c r="O79" s="221"/>
      <c r="P79" s="221"/>
      <c r="Q79" s="221"/>
      <c r="R79" s="222"/>
      <c r="S79" s="222"/>
      <c r="T79" s="222"/>
      <c r="U79" s="222"/>
      <c r="V79" s="222"/>
      <c r="W79" s="222"/>
      <c r="X79" s="222"/>
      <c r="Y79" s="212"/>
      <c r="Z79" s="212"/>
      <c r="AA79" s="212"/>
      <c r="AB79" s="212"/>
      <c r="AC79" s="212"/>
      <c r="AD79" s="212"/>
      <c r="AE79" s="212"/>
      <c r="AF79" s="212"/>
      <c r="AG79" s="212" t="s">
        <v>173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9"/>
      <c r="B80" s="220"/>
      <c r="C80" s="250" t="s">
        <v>193</v>
      </c>
      <c r="D80" s="223"/>
      <c r="E80" s="224">
        <v>15.5</v>
      </c>
      <c r="F80" s="222"/>
      <c r="G80" s="222"/>
      <c r="H80" s="222"/>
      <c r="I80" s="222"/>
      <c r="J80" s="222"/>
      <c r="K80" s="222"/>
      <c r="L80" s="222"/>
      <c r="M80" s="222"/>
      <c r="N80" s="221"/>
      <c r="O80" s="221"/>
      <c r="P80" s="221"/>
      <c r="Q80" s="221"/>
      <c r="R80" s="222"/>
      <c r="S80" s="222"/>
      <c r="T80" s="222"/>
      <c r="U80" s="222"/>
      <c r="V80" s="222"/>
      <c r="W80" s="222"/>
      <c r="X80" s="222"/>
      <c r="Y80" s="212"/>
      <c r="Z80" s="212"/>
      <c r="AA80" s="212"/>
      <c r="AB80" s="212"/>
      <c r="AC80" s="212"/>
      <c r="AD80" s="212"/>
      <c r="AE80" s="212"/>
      <c r="AF80" s="212"/>
      <c r="AG80" s="212" t="s">
        <v>173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9"/>
      <c r="B81" s="220"/>
      <c r="C81" s="250" t="s">
        <v>194</v>
      </c>
      <c r="D81" s="223"/>
      <c r="E81" s="224">
        <v>6.4</v>
      </c>
      <c r="F81" s="222"/>
      <c r="G81" s="222"/>
      <c r="H81" s="222"/>
      <c r="I81" s="222"/>
      <c r="J81" s="222"/>
      <c r="K81" s="222"/>
      <c r="L81" s="222"/>
      <c r="M81" s="222"/>
      <c r="N81" s="221"/>
      <c r="O81" s="221"/>
      <c r="P81" s="221"/>
      <c r="Q81" s="221"/>
      <c r="R81" s="222"/>
      <c r="S81" s="222"/>
      <c r="T81" s="222"/>
      <c r="U81" s="222"/>
      <c r="V81" s="222"/>
      <c r="W81" s="222"/>
      <c r="X81" s="222"/>
      <c r="Y81" s="212"/>
      <c r="Z81" s="212"/>
      <c r="AA81" s="212"/>
      <c r="AB81" s="212"/>
      <c r="AC81" s="212"/>
      <c r="AD81" s="212"/>
      <c r="AE81" s="212"/>
      <c r="AF81" s="212"/>
      <c r="AG81" s="212" t="s">
        <v>173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9"/>
      <c r="B82" s="220"/>
      <c r="C82" s="250" t="s">
        <v>195</v>
      </c>
      <c r="D82" s="223"/>
      <c r="E82" s="224">
        <v>0.5</v>
      </c>
      <c r="F82" s="222"/>
      <c r="G82" s="222"/>
      <c r="H82" s="222"/>
      <c r="I82" s="222"/>
      <c r="J82" s="222"/>
      <c r="K82" s="222"/>
      <c r="L82" s="222"/>
      <c r="M82" s="222"/>
      <c r="N82" s="221"/>
      <c r="O82" s="221"/>
      <c r="P82" s="221"/>
      <c r="Q82" s="221"/>
      <c r="R82" s="222"/>
      <c r="S82" s="222"/>
      <c r="T82" s="222"/>
      <c r="U82" s="222"/>
      <c r="V82" s="222"/>
      <c r="W82" s="222"/>
      <c r="X82" s="222"/>
      <c r="Y82" s="212"/>
      <c r="Z82" s="212"/>
      <c r="AA82" s="212"/>
      <c r="AB82" s="212"/>
      <c r="AC82" s="212"/>
      <c r="AD82" s="212"/>
      <c r="AE82" s="212"/>
      <c r="AF82" s="212"/>
      <c r="AG82" s="212" t="s">
        <v>173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9"/>
      <c r="B83" s="220"/>
      <c r="C83" s="251"/>
      <c r="D83" s="240"/>
      <c r="E83" s="240"/>
      <c r="F83" s="240"/>
      <c r="G83" s="240"/>
      <c r="H83" s="222"/>
      <c r="I83" s="222"/>
      <c r="J83" s="222"/>
      <c r="K83" s="222"/>
      <c r="L83" s="222"/>
      <c r="M83" s="222"/>
      <c r="N83" s="221"/>
      <c r="O83" s="221"/>
      <c r="P83" s="221"/>
      <c r="Q83" s="221"/>
      <c r="R83" s="222"/>
      <c r="S83" s="222"/>
      <c r="T83" s="222"/>
      <c r="U83" s="222"/>
      <c r="V83" s="222"/>
      <c r="W83" s="222"/>
      <c r="X83" s="222"/>
      <c r="Y83" s="212"/>
      <c r="Z83" s="212"/>
      <c r="AA83" s="212"/>
      <c r="AB83" s="212"/>
      <c r="AC83" s="212"/>
      <c r="AD83" s="212"/>
      <c r="AE83" s="212"/>
      <c r="AF83" s="212"/>
      <c r="AG83" s="212" t="s">
        <v>132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22.5" outlineLevel="1" x14ac:dyDescent="0.2">
      <c r="A84" s="233">
        <v>23</v>
      </c>
      <c r="B84" s="234" t="s">
        <v>212</v>
      </c>
      <c r="C84" s="247" t="s">
        <v>213</v>
      </c>
      <c r="D84" s="235" t="s">
        <v>189</v>
      </c>
      <c r="E84" s="236">
        <v>88.24</v>
      </c>
      <c r="F84" s="237"/>
      <c r="G84" s="238">
        <f>ROUND(E84*F84,2)</f>
        <v>0</v>
      </c>
      <c r="H84" s="237"/>
      <c r="I84" s="238">
        <f>ROUND(E84*H84,2)</f>
        <v>0</v>
      </c>
      <c r="J84" s="237"/>
      <c r="K84" s="238">
        <f>ROUND(E84*J84,2)</f>
        <v>0</v>
      </c>
      <c r="L84" s="238">
        <v>21</v>
      </c>
      <c r="M84" s="238">
        <f>G84*(1+L84/100)</f>
        <v>0</v>
      </c>
      <c r="N84" s="236">
        <v>0</v>
      </c>
      <c r="O84" s="236">
        <f>ROUND(E84*N84,2)</f>
        <v>0</v>
      </c>
      <c r="P84" s="236">
        <v>0</v>
      </c>
      <c r="Q84" s="236">
        <f>ROUND(E84*P84,2)</f>
        <v>0</v>
      </c>
      <c r="R84" s="238" t="s">
        <v>177</v>
      </c>
      <c r="S84" s="238" t="s">
        <v>169</v>
      </c>
      <c r="T84" s="239" t="s">
        <v>169</v>
      </c>
      <c r="U84" s="222">
        <v>0.65</v>
      </c>
      <c r="V84" s="222">
        <f>ROUND(E84*U84,2)</f>
        <v>57.36</v>
      </c>
      <c r="W84" s="222"/>
      <c r="X84" s="222" t="s">
        <v>130</v>
      </c>
      <c r="Y84" s="212"/>
      <c r="Z84" s="212"/>
      <c r="AA84" s="212"/>
      <c r="AB84" s="212"/>
      <c r="AC84" s="212"/>
      <c r="AD84" s="212"/>
      <c r="AE84" s="212"/>
      <c r="AF84" s="212"/>
      <c r="AG84" s="212" t="s">
        <v>136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9"/>
      <c r="B85" s="220"/>
      <c r="C85" s="250" t="s">
        <v>191</v>
      </c>
      <c r="D85" s="223"/>
      <c r="E85" s="224">
        <v>44.82</v>
      </c>
      <c r="F85" s="222"/>
      <c r="G85" s="222"/>
      <c r="H85" s="222"/>
      <c r="I85" s="222"/>
      <c r="J85" s="222"/>
      <c r="K85" s="222"/>
      <c r="L85" s="222"/>
      <c r="M85" s="222"/>
      <c r="N85" s="221"/>
      <c r="O85" s="221"/>
      <c r="P85" s="221"/>
      <c r="Q85" s="221"/>
      <c r="R85" s="222"/>
      <c r="S85" s="222"/>
      <c r="T85" s="222"/>
      <c r="U85" s="222"/>
      <c r="V85" s="222"/>
      <c r="W85" s="222"/>
      <c r="X85" s="222"/>
      <c r="Y85" s="212"/>
      <c r="Z85" s="212"/>
      <c r="AA85" s="212"/>
      <c r="AB85" s="212"/>
      <c r="AC85" s="212"/>
      <c r="AD85" s="212"/>
      <c r="AE85" s="212"/>
      <c r="AF85" s="212"/>
      <c r="AG85" s="212" t="s">
        <v>173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9"/>
      <c r="B86" s="220"/>
      <c r="C86" s="250" t="s">
        <v>192</v>
      </c>
      <c r="D86" s="223"/>
      <c r="E86" s="224">
        <v>21.02</v>
      </c>
      <c r="F86" s="222"/>
      <c r="G86" s="222"/>
      <c r="H86" s="222"/>
      <c r="I86" s="222"/>
      <c r="J86" s="222"/>
      <c r="K86" s="222"/>
      <c r="L86" s="222"/>
      <c r="M86" s="222"/>
      <c r="N86" s="221"/>
      <c r="O86" s="221"/>
      <c r="P86" s="221"/>
      <c r="Q86" s="221"/>
      <c r="R86" s="222"/>
      <c r="S86" s="222"/>
      <c r="T86" s="222"/>
      <c r="U86" s="222"/>
      <c r="V86" s="222"/>
      <c r="W86" s="222"/>
      <c r="X86" s="222"/>
      <c r="Y86" s="212"/>
      <c r="Z86" s="212"/>
      <c r="AA86" s="212"/>
      <c r="AB86" s="212"/>
      <c r="AC86" s="212"/>
      <c r="AD86" s="212"/>
      <c r="AE86" s="212"/>
      <c r="AF86" s="212"/>
      <c r="AG86" s="212" t="s">
        <v>173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9"/>
      <c r="B87" s="220"/>
      <c r="C87" s="250" t="s">
        <v>193</v>
      </c>
      <c r="D87" s="223"/>
      <c r="E87" s="224">
        <v>15.5</v>
      </c>
      <c r="F87" s="222"/>
      <c r="G87" s="222"/>
      <c r="H87" s="222"/>
      <c r="I87" s="222"/>
      <c r="J87" s="222"/>
      <c r="K87" s="222"/>
      <c r="L87" s="222"/>
      <c r="M87" s="222"/>
      <c r="N87" s="221"/>
      <c r="O87" s="221"/>
      <c r="P87" s="221"/>
      <c r="Q87" s="221"/>
      <c r="R87" s="222"/>
      <c r="S87" s="222"/>
      <c r="T87" s="222"/>
      <c r="U87" s="222"/>
      <c r="V87" s="222"/>
      <c r="W87" s="222"/>
      <c r="X87" s="222"/>
      <c r="Y87" s="212"/>
      <c r="Z87" s="212"/>
      <c r="AA87" s="212"/>
      <c r="AB87" s="212"/>
      <c r="AC87" s="212"/>
      <c r="AD87" s="212"/>
      <c r="AE87" s="212"/>
      <c r="AF87" s="212"/>
      <c r="AG87" s="212" t="s">
        <v>173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9"/>
      <c r="B88" s="220"/>
      <c r="C88" s="250" t="s">
        <v>194</v>
      </c>
      <c r="D88" s="223"/>
      <c r="E88" s="224">
        <v>6.4</v>
      </c>
      <c r="F88" s="222"/>
      <c r="G88" s="222"/>
      <c r="H88" s="222"/>
      <c r="I88" s="222"/>
      <c r="J88" s="222"/>
      <c r="K88" s="222"/>
      <c r="L88" s="222"/>
      <c r="M88" s="222"/>
      <c r="N88" s="221"/>
      <c r="O88" s="221"/>
      <c r="P88" s="221"/>
      <c r="Q88" s="221"/>
      <c r="R88" s="222"/>
      <c r="S88" s="222"/>
      <c r="T88" s="222"/>
      <c r="U88" s="222"/>
      <c r="V88" s="222"/>
      <c r="W88" s="222"/>
      <c r="X88" s="222"/>
      <c r="Y88" s="212"/>
      <c r="Z88" s="212"/>
      <c r="AA88" s="212"/>
      <c r="AB88" s="212"/>
      <c r="AC88" s="212"/>
      <c r="AD88" s="212"/>
      <c r="AE88" s="212"/>
      <c r="AF88" s="212"/>
      <c r="AG88" s="212" t="s">
        <v>173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9"/>
      <c r="B89" s="220"/>
      <c r="C89" s="250" t="s">
        <v>195</v>
      </c>
      <c r="D89" s="223"/>
      <c r="E89" s="224">
        <v>0.5</v>
      </c>
      <c r="F89" s="222"/>
      <c r="G89" s="222"/>
      <c r="H89" s="222"/>
      <c r="I89" s="222"/>
      <c r="J89" s="222"/>
      <c r="K89" s="222"/>
      <c r="L89" s="222"/>
      <c r="M89" s="222"/>
      <c r="N89" s="221"/>
      <c r="O89" s="221"/>
      <c r="P89" s="221"/>
      <c r="Q89" s="221"/>
      <c r="R89" s="222"/>
      <c r="S89" s="222"/>
      <c r="T89" s="222"/>
      <c r="U89" s="222"/>
      <c r="V89" s="222"/>
      <c r="W89" s="222"/>
      <c r="X89" s="222"/>
      <c r="Y89" s="212"/>
      <c r="Z89" s="212"/>
      <c r="AA89" s="212"/>
      <c r="AB89" s="212"/>
      <c r="AC89" s="212"/>
      <c r="AD89" s="212"/>
      <c r="AE89" s="212"/>
      <c r="AF89" s="212"/>
      <c r="AG89" s="212" t="s">
        <v>173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9"/>
      <c r="B90" s="220"/>
      <c r="C90" s="251"/>
      <c r="D90" s="240"/>
      <c r="E90" s="240"/>
      <c r="F90" s="240"/>
      <c r="G90" s="240"/>
      <c r="H90" s="222"/>
      <c r="I90" s="222"/>
      <c r="J90" s="222"/>
      <c r="K90" s="222"/>
      <c r="L90" s="222"/>
      <c r="M90" s="222"/>
      <c r="N90" s="221"/>
      <c r="O90" s="221"/>
      <c r="P90" s="221"/>
      <c r="Q90" s="221"/>
      <c r="R90" s="222"/>
      <c r="S90" s="222"/>
      <c r="T90" s="222"/>
      <c r="U90" s="222"/>
      <c r="V90" s="222"/>
      <c r="W90" s="222"/>
      <c r="X90" s="222"/>
      <c r="Y90" s="212"/>
      <c r="Z90" s="212"/>
      <c r="AA90" s="212"/>
      <c r="AB90" s="212"/>
      <c r="AC90" s="212"/>
      <c r="AD90" s="212"/>
      <c r="AE90" s="212"/>
      <c r="AF90" s="212"/>
      <c r="AG90" s="212" t="s">
        <v>132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ht="22.5" outlineLevel="1" x14ac:dyDescent="0.2">
      <c r="A91" s="233">
        <v>24</v>
      </c>
      <c r="B91" s="234" t="s">
        <v>214</v>
      </c>
      <c r="C91" s="247" t="s">
        <v>215</v>
      </c>
      <c r="D91" s="235" t="s">
        <v>189</v>
      </c>
      <c r="E91" s="236">
        <v>1.611</v>
      </c>
      <c r="F91" s="237"/>
      <c r="G91" s="238">
        <f>ROUND(E91*F91,2)</f>
        <v>0</v>
      </c>
      <c r="H91" s="237"/>
      <c r="I91" s="238">
        <f>ROUND(E91*H91,2)</f>
        <v>0</v>
      </c>
      <c r="J91" s="237"/>
      <c r="K91" s="238">
        <f>ROUND(E91*J91,2)</f>
        <v>0</v>
      </c>
      <c r="L91" s="238">
        <v>21</v>
      </c>
      <c r="M91" s="238">
        <f>G91*(1+L91/100)</f>
        <v>0</v>
      </c>
      <c r="N91" s="236">
        <v>0</v>
      </c>
      <c r="O91" s="236">
        <f>ROUND(E91*N91,2)</f>
        <v>0</v>
      </c>
      <c r="P91" s="236">
        <v>0</v>
      </c>
      <c r="Q91" s="236">
        <f>ROUND(E91*P91,2)</f>
        <v>0</v>
      </c>
      <c r="R91" s="238" t="s">
        <v>177</v>
      </c>
      <c r="S91" s="238" t="s">
        <v>169</v>
      </c>
      <c r="T91" s="239" t="s">
        <v>169</v>
      </c>
      <c r="U91" s="222">
        <v>0.89</v>
      </c>
      <c r="V91" s="222">
        <f>ROUND(E91*U91,2)</f>
        <v>1.43</v>
      </c>
      <c r="W91" s="222"/>
      <c r="X91" s="222" t="s">
        <v>130</v>
      </c>
      <c r="Y91" s="212"/>
      <c r="Z91" s="212"/>
      <c r="AA91" s="212"/>
      <c r="AB91" s="212"/>
      <c r="AC91" s="212"/>
      <c r="AD91" s="212"/>
      <c r="AE91" s="212"/>
      <c r="AF91" s="212"/>
      <c r="AG91" s="212" t="s">
        <v>131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9"/>
      <c r="B92" s="220"/>
      <c r="C92" s="250" t="s">
        <v>216</v>
      </c>
      <c r="D92" s="223"/>
      <c r="E92" s="224">
        <v>1.611</v>
      </c>
      <c r="F92" s="222"/>
      <c r="G92" s="222"/>
      <c r="H92" s="222"/>
      <c r="I92" s="222"/>
      <c r="J92" s="222"/>
      <c r="K92" s="222"/>
      <c r="L92" s="222"/>
      <c r="M92" s="222"/>
      <c r="N92" s="221"/>
      <c r="O92" s="221"/>
      <c r="P92" s="221"/>
      <c r="Q92" s="221"/>
      <c r="R92" s="222"/>
      <c r="S92" s="222"/>
      <c r="T92" s="222"/>
      <c r="U92" s="222"/>
      <c r="V92" s="222"/>
      <c r="W92" s="222"/>
      <c r="X92" s="222"/>
      <c r="Y92" s="212"/>
      <c r="Z92" s="212"/>
      <c r="AA92" s="212"/>
      <c r="AB92" s="212"/>
      <c r="AC92" s="212"/>
      <c r="AD92" s="212"/>
      <c r="AE92" s="212"/>
      <c r="AF92" s="212"/>
      <c r="AG92" s="212" t="s">
        <v>173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9"/>
      <c r="B93" s="220"/>
      <c r="C93" s="251"/>
      <c r="D93" s="240"/>
      <c r="E93" s="240"/>
      <c r="F93" s="240"/>
      <c r="G93" s="240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12"/>
      <c r="Z93" s="212"/>
      <c r="AA93" s="212"/>
      <c r="AB93" s="212"/>
      <c r="AC93" s="212"/>
      <c r="AD93" s="212"/>
      <c r="AE93" s="212"/>
      <c r="AF93" s="212"/>
      <c r="AG93" s="212" t="s">
        <v>132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33">
        <v>25</v>
      </c>
      <c r="B94" s="234" t="s">
        <v>217</v>
      </c>
      <c r="C94" s="247" t="s">
        <v>218</v>
      </c>
      <c r="D94" s="235" t="s">
        <v>189</v>
      </c>
      <c r="E94" s="236">
        <v>4.5</v>
      </c>
      <c r="F94" s="237"/>
      <c r="G94" s="238">
        <f>ROUND(E94*F94,2)</f>
        <v>0</v>
      </c>
      <c r="H94" s="237"/>
      <c r="I94" s="238">
        <f>ROUND(E94*H94,2)</f>
        <v>0</v>
      </c>
      <c r="J94" s="237"/>
      <c r="K94" s="238">
        <f>ROUND(E94*J94,2)</f>
        <v>0</v>
      </c>
      <c r="L94" s="238">
        <v>21</v>
      </c>
      <c r="M94" s="238">
        <f>G94*(1+L94/100)</f>
        <v>0</v>
      </c>
      <c r="N94" s="236">
        <v>0</v>
      </c>
      <c r="O94" s="236">
        <f>ROUND(E94*N94,2)</f>
        <v>0</v>
      </c>
      <c r="P94" s="236">
        <v>0</v>
      </c>
      <c r="Q94" s="236">
        <f>ROUND(E94*P94,2)</f>
        <v>0</v>
      </c>
      <c r="R94" s="238" t="s">
        <v>177</v>
      </c>
      <c r="S94" s="238" t="s">
        <v>169</v>
      </c>
      <c r="T94" s="239" t="s">
        <v>169</v>
      </c>
      <c r="U94" s="222">
        <v>0.53</v>
      </c>
      <c r="V94" s="222">
        <f>ROUND(E94*U94,2)</f>
        <v>2.39</v>
      </c>
      <c r="W94" s="222"/>
      <c r="X94" s="222" t="s">
        <v>130</v>
      </c>
      <c r="Y94" s="212"/>
      <c r="Z94" s="212"/>
      <c r="AA94" s="212"/>
      <c r="AB94" s="212"/>
      <c r="AC94" s="212"/>
      <c r="AD94" s="212"/>
      <c r="AE94" s="212"/>
      <c r="AF94" s="212"/>
      <c r="AG94" s="212" t="s">
        <v>136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ht="22.5" outlineLevel="1" x14ac:dyDescent="0.2">
      <c r="A95" s="219"/>
      <c r="B95" s="220"/>
      <c r="C95" s="249" t="s">
        <v>219</v>
      </c>
      <c r="D95" s="243"/>
      <c r="E95" s="243"/>
      <c r="F95" s="243"/>
      <c r="G95" s="243"/>
      <c r="H95" s="222"/>
      <c r="I95" s="222"/>
      <c r="J95" s="222"/>
      <c r="K95" s="222"/>
      <c r="L95" s="222"/>
      <c r="M95" s="222"/>
      <c r="N95" s="221"/>
      <c r="O95" s="221"/>
      <c r="P95" s="221"/>
      <c r="Q95" s="221"/>
      <c r="R95" s="222"/>
      <c r="S95" s="222"/>
      <c r="T95" s="222"/>
      <c r="U95" s="222"/>
      <c r="V95" s="222"/>
      <c r="W95" s="222"/>
      <c r="X95" s="222"/>
      <c r="Y95" s="212"/>
      <c r="Z95" s="212"/>
      <c r="AA95" s="212"/>
      <c r="AB95" s="212"/>
      <c r="AC95" s="212"/>
      <c r="AD95" s="212"/>
      <c r="AE95" s="212"/>
      <c r="AF95" s="212"/>
      <c r="AG95" s="212" t="s">
        <v>171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42" t="str">
        <f>C95</f>
        <v>přívodních a odpadních melioračních kanálů, zhutňované po vrstvách tloušťky 20 cm, s přemístěním sypaniny do 20 m nebo s jejím přehozením do 3 m,</v>
      </c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9"/>
      <c r="B96" s="220"/>
      <c r="C96" s="250" t="s">
        <v>220</v>
      </c>
      <c r="D96" s="223"/>
      <c r="E96" s="224">
        <v>4.5</v>
      </c>
      <c r="F96" s="222"/>
      <c r="G96" s="222"/>
      <c r="H96" s="222"/>
      <c r="I96" s="222"/>
      <c r="J96" s="222"/>
      <c r="K96" s="222"/>
      <c r="L96" s="222"/>
      <c r="M96" s="222"/>
      <c r="N96" s="221"/>
      <c r="O96" s="221"/>
      <c r="P96" s="221"/>
      <c r="Q96" s="221"/>
      <c r="R96" s="222"/>
      <c r="S96" s="222"/>
      <c r="T96" s="222"/>
      <c r="U96" s="222"/>
      <c r="V96" s="222"/>
      <c r="W96" s="222"/>
      <c r="X96" s="222"/>
      <c r="Y96" s="212"/>
      <c r="Z96" s="212"/>
      <c r="AA96" s="212"/>
      <c r="AB96" s="212"/>
      <c r="AC96" s="212"/>
      <c r="AD96" s="212"/>
      <c r="AE96" s="212"/>
      <c r="AF96" s="212"/>
      <c r="AG96" s="212" t="s">
        <v>173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9"/>
      <c r="B97" s="220"/>
      <c r="C97" s="251"/>
      <c r="D97" s="240"/>
      <c r="E97" s="240"/>
      <c r="F97" s="240"/>
      <c r="G97" s="240"/>
      <c r="H97" s="222"/>
      <c r="I97" s="222"/>
      <c r="J97" s="222"/>
      <c r="K97" s="222"/>
      <c r="L97" s="222"/>
      <c r="M97" s="222"/>
      <c r="N97" s="221"/>
      <c r="O97" s="221"/>
      <c r="P97" s="221"/>
      <c r="Q97" s="221"/>
      <c r="R97" s="222"/>
      <c r="S97" s="222"/>
      <c r="T97" s="222"/>
      <c r="U97" s="222"/>
      <c r="V97" s="222"/>
      <c r="W97" s="222"/>
      <c r="X97" s="222"/>
      <c r="Y97" s="212"/>
      <c r="Z97" s="212"/>
      <c r="AA97" s="212"/>
      <c r="AB97" s="212"/>
      <c r="AC97" s="212"/>
      <c r="AD97" s="212"/>
      <c r="AE97" s="212"/>
      <c r="AF97" s="212"/>
      <c r="AG97" s="212" t="s">
        <v>132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ht="22.5" outlineLevel="1" x14ac:dyDescent="0.2">
      <c r="A98" s="233">
        <v>26</v>
      </c>
      <c r="B98" s="234" t="s">
        <v>221</v>
      </c>
      <c r="C98" s="247" t="s">
        <v>222</v>
      </c>
      <c r="D98" s="235" t="s">
        <v>189</v>
      </c>
      <c r="E98" s="236">
        <v>23.39</v>
      </c>
      <c r="F98" s="237"/>
      <c r="G98" s="238">
        <f>ROUND(E98*F98,2)</f>
        <v>0</v>
      </c>
      <c r="H98" s="237"/>
      <c r="I98" s="238">
        <f>ROUND(E98*H98,2)</f>
        <v>0</v>
      </c>
      <c r="J98" s="237"/>
      <c r="K98" s="238">
        <f>ROUND(E98*J98,2)</f>
        <v>0</v>
      </c>
      <c r="L98" s="238">
        <v>21</v>
      </c>
      <c r="M98" s="238">
        <f>G98*(1+L98/100)</f>
        <v>0</v>
      </c>
      <c r="N98" s="236">
        <v>0</v>
      </c>
      <c r="O98" s="236">
        <f>ROUND(E98*N98,2)</f>
        <v>0</v>
      </c>
      <c r="P98" s="236">
        <v>0</v>
      </c>
      <c r="Q98" s="236">
        <f>ROUND(E98*P98,2)</f>
        <v>0</v>
      </c>
      <c r="R98" s="238" t="s">
        <v>177</v>
      </c>
      <c r="S98" s="238" t="s">
        <v>169</v>
      </c>
      <c r="T98" s="239" t="s">
        <v>169</v>
      </c>
      <c r="U98" s="222">
        <v>0.2</v>
      </c>
      <c r="V98" s="222">
        <f>ROUND(E98*U98,2)</f>
        <v>4.68</v>
      </c>
      <c r="W98" s="222"/>
      <c r="X98" s="222" t="s">
        <v>130</v>
      </c>
      <c r="Y98" s="212"/>
      <c r="Z98" s="212"/>
      <c r="AA98" s="212"/>
      <c r="AB98" s="212"/>
      <c r="AC98" s="212"/>
      <c r="AD98" s="212"/>
      <c r="AE98" s="212"/>
      <c r="AF98" s="212"/>
      <c r="AG98" s="212" t="s">
        <v>136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9"/>
      <c r="B99" s="220"/>
      <c r="C99" s="249" t="s">
        <v>223</v>
      </c>
      <c r="D99" s="243"/>
      <c r="E99" s="243"/>
      <c r="F99" s="243"/>
      <c r="G99" s="243"/>
      <c r="H99" s="222"/>
      <c r="I99" s="222"/>
      <c r="J99" s="222"/>
      <c r="K99" s="222"/>
      <c r="L99" s="222"/>
      <c r="M99" s="222"/>
      <c r="N99" s="221"/>
      <c r="O99" s="221"/>
      <c r="P99" s="221"/>
      <c r="Q99" s="221"/>
      <c r="R99" s="222"/>
      <c r="S99" s="222"/>
      <c r="T99" s="222"/>
      <c r="U99" s="222"/>
      <c r="V99" s="222"/>
      <c r="W99" s="222"/>
      <c r="X99" s="222"/>
      <c r="Y99" s="212"/>
      <c r="Z99" s="212"/>
      <c r="AA99" s="212"/>
      <c r="AB99" s="212"/>
      <c r="AC99" s="212"/>
      <c r="AD99" s="212"/>
      <c r="AE99" s="212"/>
      <c r="AF99" s="212"/>
      <c r="AG99" s="212" t="s">
        <v>171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9"/>
      <c r="B100" s="220"/>
      <c r="C100" s="252" t="s">
        <v>224</v>
      </c>
      <c r="D100" s="244"/>
      <c r="E100" s="244"/>
      <c r="F100" s="244"/>
      <c r="G100" s="244"/>
      <c r="H100" s="222"/>
      <c r="I100" s="222"/>
      <c r="J100" s="222"/>
      <c r="K100" s="222"/>
      <c r="L100" s="222"/>
      <c r="M100" s="222"/>
      <c r="N100" s="221"/>
      <c r="O100" s="221"/>
      <c r="P100" s="221"/>
      <c r="Q100" s="221"/>
      <c r="R100" s="222"/>
      <c r="S100" s="222"/>
      <c r="T100" s="222"/>
      <c r="U100" s="222"/>
      <c r="V100" s="222"/>
      <c r="W100" s="222"/>
      <c r="X100" s="222"/>
      <c r="Y100" s="212"/>
      <c r="Z100" s="212"/>
      <c r="AA100" s="212"/>
      <c r="AB100" s="212"/>
      <c r="AC100" s="212"/>
      <c r="AD100" s="212"/>
      <c r="AE100" s="212"/>
      <c r="AF100" s="212"/>
      <c r="AG100" s="212" t="s">
        <v>225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9"/>
      <c r="B101" s="220"/>
      <c r="C101" s="250" t="s">
        <v>226</v>
      </c>
      <c r="D101" s="223"/>
      <c r="E101" s="224">
        <v>23.39</v>
      </c>
      <c r="F101" s="222"/>
      <c r="G101" s="222"/>
      <c r="H101" s="222"/>
      <c r="I101" s="222"/>
      <c r="J101" s="222"/>
      <c r="K101" s="222"/>
      <c r="L101" s="222"/>
      <c r="M101" s="222"/>
      <c r="N101" s="221"/>
      <c r="O101" s="221"/>
      <c r="P101" s="221"/>
      <c r="Q101" s="221"/>
      <c r="R101" s="222"/>
      <c r="S101" s="222"/>
      <c r="T101" s="222"/>
      <c r="U101" s="222"/>
      <c r="V101" s="222"/>
      <c r="W101" s="222"/>
      <c r="X101" s="222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173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9"/>
      <c r="B102" s="220"/>
      <c r="C102" s="251"/>
      <c r="D102" s="240"/>
      <c r="E102" s="240"/>
      <c r="F102" s="240"/>
      <c r="G102" s="240"/>
      <c r="H102" s="222"/>
      <c r="I102" s="222"/>
      <c r="J102" s="222"/>
      <c r="K102" s="222"/>
      <c r="L102" s="222"/>
      <c r="M102" s="222"/>
      <c r="N102" s="221"/>
      <c r="O102" s="221"/>
      <c r="P102" s="221"/>
      <c r="Q102" s="221"/>
      <c r="R102" s="222"/>
      <c r="S102" s="222"/>
      <c r="T102" s="222"/>
      <c r="U102" s="222"/>
      <c r="V102" s="222"/>
      <c r="W102" s="222"/>
      <c r="X102" s="222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132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33">
        <v>27</v>
      </c>
      <c r="B103" s="234" t="s">
        <v>227</v>
      </c>
      <c r="C103" s="247" t="s">
        <v>228</v>
      </c>
      <c r="D103" s="235" t="s">
        <v>167</v>
      </c>
      <c r="E103" s="236">
        <v>97.3</v>
      </c>
      <c r="F103" s="237"/>
      <c r="G103" s="238">
        <f>ROUND(E103*F103,2)</f>
        <v>0</v>
      </c>
      <c r="H103" s="237"/>
      <c r="I103" s="238">
        <f>ROUND(E103*H103,2)</f>
        <v>0</v>
      </c>
      <c r="J103" s="237"/>
      <c r="K103" s="238">
        <f>ROUND(E103*J103,2)</f>
        <v>0</v>
      </c>
      <c r="L103" s="238">
        <v>21</v>
      </c>
      <c r="M103" s="238">
        <f>G103*(1+L103/100)</f>
        <v>0</v>
      </c>
      <c r="N103" s="236">
        <v>0</v>
      </c>
      <c r="O103" s="236">
        <f>ROUND(E103*N103,2)</f>
        <v>0</v>
      </c>
      <c r="P103" s="236">
        <v>0</v>
      </c>
      <c r="Q103" s="236">
        <f>ROUND(E103*P103,2)</f>
        <v>0</v>
      </c>
      <c r="R103" s="238" t="s">
        <v>168</v>
      </c>
      <c r="S103" s="238" t="s">
        <v>169</v>
      </c>
      <c r="T103" s="239" t="s">
        <v>169</v>
      </c>
      <c r="U103" s="222">
        <v>0.06</v>
      </c>
      <c r="V103" s="222">
        <f>ROUND(E103*U103,2)</f>
        <v>5.84</v>
      </c>
      <c r="W103" s="222"/>
      <c r="X103" s="222" t="s">
        <v>130</v>
      </c>
      <c r="Y103" s="212"/>
      <c r="Z103" s="212"/>
      <c r="AA103" s="212"/>
      <c r="AB103" s="212"/>
      <c r="AC103" s="212"/>
      <c r="AD103" s="212"/>
      <c r="AE103" s="212"/>
      <c r="AF103" s="212"/>
      <c r="AG103" s="212" t="s">
        <v>131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9"/>
      <c r="B104" s="220"/>
      <c r="C104" s="249" t="s">
        <v>229</v>
      </c>
      <c r="D104" s="243"/>
      <c r="E104" s="243"/>
      <c r="F104" s="243"/>
      <c r="G104" s="243"/>
      <c r="H104" s="222"/>
      <c r="I104" s="222"/>
      <c r="J104" s="222"/>
      <c r="K104" s="222"/>
      <c r="L104" s="222"/>
      <c r="M104" s="222"/>
      <c r="N104" s="221"/>
      <c r="O104" s="221"/>
      <c r="P104" s="221"/>
      <c r="Q104" s="221"/>
      <c r="R104" s="222"/>
      <c r="S104" s="222"/>
      <c r="T104" s="222"/>
      <c r="U104" s="222"/>
      <c r="V104" s="222"/>
      <c r="W104" s="222"/>
      <c r="X104" s="222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171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9"/>
      <c r="B105" s="220"/>
      <c r="C105" s="251"/>
      <c r="D105" s="240"/>
      <c r="E105" s="240"/>
      <c r="F105" s="240"/>
      <c r="G105" s="240"/>
      <c r="H105" s="222"/>
      <c r="I105" s="222"/>
      <c r="J105" s="222"/>
      <c r="K105" s="222"/>
      <c r="L105" s="222"/>
      <c r="M105" s="222"/>
      <c r="N105" s="221"/>
      <c r="O105" s="221"/>
      <c r="P105" s="221"/>
      <c r="Q105" s="221"/>
      <c r="R105" s="222"/>
      <c r="S105" s="222"/>
      <c r="T105" s="222"/>
      <c r="U105" s="222"/>
      <c r="V105" s="222"/>
      <c r="W105" s="222"/>
      <c r="X105" s="222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132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33">
        <v>28</v>
      </c>
      <c r="B106" s="234" t="s">
        <v>230</v>
      </c>
      <c r="C106" s="247" t="s">
        <v>231</v>
      </c>
      <c r="D106" s="235" t="s">
        <v>167</v>
      </c>
      <c r="E106" s="236">
        <v>22.63</v>
      </c>
      <c r="F106" s="237"/>
      <c r="G106" s="238">
        <f>ROUND(E106*F106,2)</f>
        <v>0</v>
      </c>
      <c r="H106" s="237"/>
      <c r="I106" s="238">
        <f>ROUND(E106*H106,2)</f>
        <v>0</v>
      </c>
      <c r="J106" s="237"/>
      <c r="K106" s="238">
        <f>ROUND(E106*J106,2)</f>
        <v>0</v>
      </c>
      <c r="L106" s="238">
        <v>21</v>
      </c>
      <c r="M106" s="238">
        <f>G106*(1+L106/100)</f>
        <v>0</v>
      </c>
      <c r="N106" s="236">
        <v>0</v>
      </c>
      <c r="O106" s="236">
        <f>ROUND(E106*N106,2)</f>
        <v>0</v>
      </c>
      <c r="P106" s="236">
        <v>0</v>
      </c>
      <c r="Q106" s="236">
        <f>ROUND(E106*P106,2)</f>
        <v>0</v>
      </c>
      <c r="R106" s="238" t="s">
        <v>177</v>
      </c>
      <c r="S106" s="238" t="s">
        <v>169</v>
      </c>
      <c r="T106" s="239" t="s">
        <v>169</v>
      </c>
      <c r="U106" s="222">
        <v>0.02</v>
      </c>
      <c r="V106" s="222">
        <f>ROUND(E106*U106,2)</f>
        <v>0.45</v>
      </c>
      <c r="W106" s="222"/>
      <c r="X106" s="222" t="s">
        <v>130</v>
      </c>
      <c r="Y106" s="212"/>
      <c r="Z106" s="212"/>
      <c r="AA106" s="212"/>
      <c r="AB106" s="212"/>
      <c r="AC106" s="212"/>
      <c r="AD106" s="212"/>
      <c r="AE106" s="212"/>
      <c r="AF106" s="212"/>
      <c r="AG106" s="212" t="s">
        <v>131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9"/>
      <c r="B107" s="220"/>
      <c r="C107" s="249" t="s">
        <v>232</v>
      </c>
      <c r="D107" s="243"/>
      <c r="E107" s="243"/>
      <c r="F107" s="243"/>
      <c r="G107" s="243"/>
      <c r="H107" s="222"/>
      <c r="I107" s="222"/>
      <c r="J107" s="222"/>
      <c r="K107" s="222"/>
      <c r="L107" s="222"/>
      <c r="M107" s="222"/>
      <c r="N107" s="221"/>
      <c r="O107" s="221"/>
      <c r="P107" s="221"/>
      <c r="Q107" s="221"/>
      <c r="R107" s="222"/>
      <c r="S107" s="222"/>
      <c r="T107" s="222"/>
      <c r="U107" s="222"/>
      <c r="V107" s="222"/>
      <c r="W107" s="222"/>
      <c r="X107" s="222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171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9"/>
      <c r="B108" s="220"/>
      <c r="C108" s="250" t="s">
        <v>233</v>
      </c>
      <c r="D108" s="223"/>
      <c r="E108" s="224">
        <v>22.63</v>
      </c>
      <c r="F108" s="222"/>
      <c r="G108" s="222"/>
      <c r="H108" s="222"/>
      <c r="I108" s="222"/>
      <c r="J108" s="222"/>
      <c r="K108" s="222"/>
      <c r="L108" s="222"/>
      <c r="M108" s="222"/>
      <c r="N108" s="221"/>
      <c r="O108" s="221"/>
      <c r="P108" s="221"/>
      <c r="Q108" s="221"/>
      <c r="R108" s="222"/>
      <c r="S108" s="222"/>
      <c r="T108" s="222"/>
      <c r="U108" s="222"/>
      <c r="V108" s="222"/>
      <c r="W108" s="222"/>
      <c r="X108" s="222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173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9"/>
      <c r="B109" s="220"/>
      <c r="C109" s="251"/>
      <c r="D109" s="240"/>
      <c r="E109" s="240"/>
      <c r="F109" s="240"/>
      <c r="G109" s="240"/>
      <c r="H109" s="222"/>
      <c r="I109" s="222"/>
      <c r="J109" s="222"/>
      <c r="K109" s="222"/>
      <c r="L109" s="222"/>
      <c r="M109" s="222"/>
      <c r="N109" s="221"/>
      <c r="O109" s="221"/>
      <c r="P109" s="221"/>
      <c r="Q109" s="221"/>
      <c r="R109" s="222"/>
      <c r="S109" s="222"/>
      <c r="T109" s="222"/>
      <c r="U109" s="222"/>
      <c r="V109" s="222"/>
      <c r="W109" s="222"/>
      <c r="X109" s="222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132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ht="22.5" outlineLevel="1" x14ac:dyDescent="0.2">
      <c r="A110" s="233">
        <v>29</v>
      </c>
      <c r="B110" s="234" t="s">
        <v>234</v>
      </c>
      <c r="C110" s="247" t="s">
        <v>235</v>
      </c>
      <c r="D110" s="235" t="s">
        <v>167</v>
      </c>
      <c r="E110" s="236">
        <v>97.3</v>
      </c>
      <c r="F110" s="237"/>
      <c r="G110" s="238">
        <f>ROUND(E110*F110,2)</f>
        <v>0</v>
      </c>
      <c r="H110" s="237"/>
      <c r="I110" s="238">
        <f>ROUND(E110*H110,2)</f>
        <v>0</v>
      </c>
      <c r="J110" s="237"/>
      <c r="K110" s="238">
        <f>ROUND(E110*J110,2)</f>
        <v>0</v>
      </c>
      <c r="L110" s="238">
        <v>21</v>
      </c>
      <c r="M110" s="238">
        <f>G110*(1+L110/100)</f>
        <v>0</v>
      </c>
      <c r="N110" s="236">
        <v>0</v>
      </c>
      <c r="O110" s="236">
        <f>ROUND(E110*N110,2)</f>
        <v>0</v>
      </c>
      <c r="P110" s="236">
        <v>0</v>
      </c>
      <c r="Q110" s="236">
        <f>ROUND(E110*P110,2)</f>
        <v>0</v>
      </c>
      <c r="R110" s="238" t="s">
        <v>177</v>
      </c>
      <c r="S110" s="238" t="s">
        <v>169</v>
      </c>
      <c r="T110" s="239" t="s">
        <v>169</v>
      </c>
      <c r="U110" s="222">
        <v>0.13</v>
      </c>
      <c r="V110" s="222">
        <f>ROUND(E110*U110,2)</f>
        <v>12.65</v>
      </c>
      <c r="W110" s="222"/>
      <c r="X110" s="222" t="s">
        <v>130</v>
      </c>
      <c r="Y110" s="212"/>
      <c r="Z110" s="212"/>
      <c r="AA110" s="212"/>
      <c r="AB110" s="212"/>
      <c r="AC110" s="212"/>
      <c r="AD110" s="212"/>
      <c r="AE110" s="212"/>
      <c r="AF110" s="212"/>
      <c r="AG110" s="212" t="s">
        <v>131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ht="22.5" outlineLevel="1" x14ac:dyDescent="0.2">
      <c r="A111" s="219"/>
      <c r="B111" s="220"/>
      <c r="C111" s="249" t="s">
        <v>236</v>
      </c>
      <c r="D111" s="243"/>
      <c r="E111" s="243"/>
      <c r="F111" s="243"/>
      <c r="G111" s="243"/>
      <c r="H111" s="222"/>
      <c r="I111" s="222"/>
      <c r="J111" s="222"/>
      <c r="K111" s="222"/>
      <c r="L111" s="222"/>
      <c r="M111" s="222"/>
      <c r="N111" s="221"/>
      <c r="O111" s="221"/>
      <c r="P111" s="221"/>
      <c r="Q111" s="221"/>
      <c r="R111" s="222"/>
      <c r="S111" s="222"/>
      <c r="T111" s="222"/>
      <c r="U111" s="222"/>
      <c r="V111" s="222"/>
      <c r="W111" s="222"/>
      <c r="X111" s="222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171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42" t="str">
        <f>C111</f>
        <v>s případným nutným přemístěním hromad nebo dočasných skládek na místo potřeby ze vzdálenosti do 30 m, v rovině nebo ve svahu do 1 : 5,</v>
      </c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9"/>
      <c r="B112" s="220"/>
      <c r="C112" s="250" t="s">
        <v>237</v>
      </c>
      <c r="D112" s="223"/>
      <c r="E112" s="224">
        <v>97.3</v>
      </c>
      <c r="F112" s="222"/>
      <c r="G112" s="222"/>
      <c r="H112" s="222"/>
      <c r="I112" s="222"/>
      <c r="J112" s="222"/>
      <c r="K112" s="222"/>
      <c r="L112" s="222"/>
      <c r="M112" s="222"/>
      <c r="N112" s="221"/>
      <c r="O112" s="221"/>
      <c r="P112" s="221"/>
      <c r="Q112" s="221"/>
      <c r="R112" s="222"/>
      <c r="S112" s="222"/>
      <c r="T112" s="222"/>
      <c r="U112" s="222"/>
      <c r="V112" s="222"/>
      <c r="W112" s="222"/>
      <c r="X112" s="222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173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9"/>
      <c r="B113" s="220"/>
      <c r="C113" s="251"/>
      <c r="D113" s="240"/>
      <c r="E113" s="240"/>
      <c r="F113" s="240"/>
      <c r="G113" s="240"/>
      <c r="H113" s="222"/>
      <c r="I113" s="222"/>
      <c r="J113" s="222"/>
      <c r="K113" s="222"/>
      <c r="L113" s="222"/>
      <c r="M113" s="222"/>
      <c r="N113" s="221"/>
      <c r="O113" s="221"/>
      <c r="P113" s="221"/>
      <c r="Q113" s="221"/>
      <c r="R113" s="222"/>
      <c r="S113" s="222"/>
      <c r="T113" s="222"/>
      <c r="U113" s="222"/>
      <c r="V113" s="222"/>
      <c r="W113" s="222"/>
      <c r="X113" s="222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132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ht="22.5" outlineLevel="1" x14ac:dyDescent="0.2">
      <c r="A114" s="233">
        <v>30</v>
      </c>
      <c r="B114" s="234" t="s">
        <v>238</v>
      </c>
      <c r="C114" s="247" t="s">
        <v>239</v>
      </c>
      <c r="D114" s="235" t="s">
        <v>167</v>
      </c>
      <c r="E114" s="236">
        <v>3</v>
      </c>
      <c r="F114" s="237"/>
      <c r="G114" s="238">
        <f>ROUND(E114*F114,2)</f>
        <v>0</v>
      </c>
      <c r="H114" s="237"/>
      <c r="I114" s="238">
        <f>ROUND(E114*H114,2)</f>
        <v>0</v>
      </c>
      <c r="J114" s="237"/>
      <c r="K114" s="238">
        <f>ROUND(E114*J114,2)</f>
        <v>0</v>
      </c>
      <c r="L114" s="238">
        <v>21</v>
      </c>
      <c r="M114" s="238">
        <f>G114*(1+L114/100)</f>
        <v>0</v>
      </c>
      <c r="N114" s="236">
        <v>0.45926</v>
      </c>
      <c r="O114" s="236">
        <f>ROUND(E114*N114,2)</f>
        <v>1.38</v>
      </c>
      <c r="P114" s="236">
        <v>0</v>
      </c>
      <c r="Q114" s="236">
        <f>ROUND(E114*P114,2)</f>
        <v>0</v>
      </c>
      <c r="R114" s="238" t="s">
        <v>240</v>
      </c>
      <c r="S114" s="238" t="s">
        <v>169</v>
      </c>
      <c r="T114" s="239" t="s">
        <v>169</v>
      </c>
      <c r="U114" s="222">
        <v>0.12</v>
      </c>
      <c r="V114" s="222">
        <f>ROUND(E114*U114,2)</f>
        <v>0.36</v>
      </c>
      <c r="W114" s="222"/>
      <c r="X114" s="222" t="s">
        <v>130</v>
      </c>
      <c r="Y114" s="212"/>
      <c r="Z114" s="212"/>
      <c r="AA114" s="212"/>
      <c r="AB114" s="212"/>
      <c r="AC114" s="212"/>
      <c r="AD114" s="212"/>
      <c r="AE114" s="212"/>
      <c r="AF114" s="212"/>
      <c r="AG114" s="212" t="s">
        <v>131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9"/>
      <c r="B115" s="220"/>
      <c r="C115" s="253" t="s">
        <v>241</v>
      </c>
      <c r="D115" s="245"/>
      <c r="E115" s="245"/>
      <c r="F115" s="245"/>
      <c r="G115" s="245"/>
      <c r="H115" s="222"/>
      <c r="I115" s="222"/>
      <c r="J115" s="222"/>
      <c r="K115" s="222"/>
      <c r="L115" s="222"/>
      <c r="M115" s="222"/>
      <c r="N115" s="221"/>
      <c r="O115" s="221"/>
      <c r="P115" s="221"/>
      <c r="Q115" s="221"/>
      <c r="R115" s="222"/>
      <c r="S115" s="222"/>
      <c r="T115" s="222"/>
      <c r="U115" s="222"/>
      <c r="V115" s="222"/>
      <c r="W115" s="222"/>
      <c r="X115" s="222"/>
      <c r="Y115" s="212"/>
      <c r="Z115" s="212"/>
      <c r="AA115" s="212"/>
      <c r="AB115" s="212"/>
      <c r="AC115" s="212"/>
      <c r="AD115" s="212"/>
      <c r="AE115" s="212"/>
      <c r="AF115" s="212"/>
      <c r="AG115" s="212" t="s">
        <v>225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9"/>
      <c r="B116" s="220"/>
      <c r="C116" s="252" t="s">
        <v>242</v>
      </c>
      <c r="D116" s="244"/>
      <c r="E116" s="244"/>
      <c r="F116" s="244"/>
      <c r="G116" s="244"/>
      <c r="H116" s="222"/>
      <c r="I116" s="222"/>
      <c r="J116" s="222"/>
      <c r="K116" s="222"/>
      <c r="L116" s="222"/>
      <c r="M116" s="222"/>
      <c r="N116" s="221"/>
      <c r="O116" s="221"/>
      <c r="P116" s="221"/>
      <c r="Q116" s="221"/>
      <c r="R116" s="222"/>
      <c r="S116" s="222"/>
      <c r="T116" s="222"/>
      <c r="U116" s="222"/>
      <c r="V116" s="222"/>
      <c r="W116" s="222"/>
      <c r="X116" s="222"/>
      <c r="Y116" s="212"/>
      <c r="Z116" s="212"/>
      <c r="AA116" s="212"/>
      <c r="AB116" s="212"/>
      <c r="AC116" s="212"/>
      <c r="AD116" s="212"/>
      <c r="AE116" s="212"/>
      <c r="AF116" s="212"/>
      <c r="AG116" s="212" t="s">
        <v>225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19"/>
      <c r="B117" s="220"/>
      <c r="C117" s="252" t="s">
        <v>243</v>
      </c>
      <c r="D117" s="244"/>
      <c r="E117" s="244"/>
      <c r="F117" s="244"/>
      <c r="G117" s="244"/>
      <c r="H117" s="222"/>
      <c r="I117" s="222"/>
      <c r="J117" s="222"/>
      <c r="K117" s="222"/>
      <c r="L117" s="222"/>
      <c r="M117" s="222"/>
      <c r="N117" s="221"/>
      <c r="O117" s="221"/>
      <c r="P117" s="221"/>
      <c r="Q117" s="221"/>
      <c r="R117" s="222"/>
      <c r="S117" s="222"/>
      <c r="T117" s="222"/>
      <c r="U117" s="222"/>
      <c r="V117" s="222"/>
      <c r="W117" s="222"/>
      <c r="X117" s="222"/>
      <c r="Y117" s="212"/>
      <c r="Z117" s="212"/>
      <c r="AA117" s="212"/>
      <c r="AB117" s="212"/>
      <c r="AC117" s="212"/>
      <c r="AD117" s="212"/>
      <c r="AE117" s="212"/>
      <c r="AF117" s="212"/>
      <c r="AG117" s="212" t="s">
        <v>225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9"/>
      <c r="B118" s="220"/>
      <c r="C118" s="252" t="s">
        <v>244</v>
      </c>
      <c r="D118" s="244"/>
      <c r="E118" s="244"/>
      <c r="F118" s="244"/>
      <c r="G118" s="244"/>
      <c r="H118" s="222"/>
      <c r="I118" s="222"/>
      <c r="J118" s="222"/>
      <c r="K118" s="222"/>
      <c r="L118" s="222"/>
      <c r="M118" s="222"/>
      <c r="N118" s="221"/>
      <c r="O118" s="221"/>
      <c r="P118" s="221"/>
      <c r="Q118" s="221"/>
      <c r="R118" s="222"/>
      <c r="S118" s="222"/>
      <c r="T118" s="222"/>
      <c r="U118" s="222"/>
      <c r="V118" s="222"/>
      <c r="W118" s="222"/>
      <c r="X118" s="222"/>
      <c r="Y118" s="212"/>
      <c r="Z118" s="212"/>
      <c r="AA118" s="212"/>
      <c r="AB118" s="212"/>
      <c r="AC118" s="212"/>
      <c r="AD118" s="212"/>
      <c r="AE118" s="212"/>
      <c r="AF118" s="212"/>
      <c r="AG118" s="212" t="s">
        <v>225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ht="22.5" outlineLevel="1" x14ac:dyDescent="0.2">
      <c r="A119" s="219"/>
      <c r="B119" s="220"/>
      <c r="C119" s="250" t="s">
        <v>245</v>
      </c>
      <c r="D119" s="223"/>
      <c r="E119" s="224">
        <v>3</v>
      </c>
      <c r="F119" s="222"/>
      <c r="G119" s="222"/>
      <c r="H119" s="222"/>
      <c r="I119" s="222"/>
      <c r="J119" s="222"/>
      <c r="K119" s="222"/>
      <c r="L119" s="222"/>
      <c r="M119" s="222"/>
      <c r="N119" s="221"/>
      <c r="O119" s="221"/>
      <c r="P119" s="221"/>
      <c r="Q119" s="221"/>
      <c r="R119" s="222"/>
      <c r="S119" s="222"/>
      <c r="T119" s="222"/>
      <c r="U119" s="222"/>
      <c r="V119" s="222"/>
      <c r="W119" s="222"/>
      <c r="X119" s="222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173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9"/>
      <c r="B120" s="220"/>
      <c r="C120" s="251"/>
      <c r="D120" s="240"/>
      <c r="E120" s="240"/>
      <c r="F120" s="240"/>
      <c r="G120" s="240"/>
      <c r="H120" s="222"/>
      <c r="I120" s="222"/>
      <c r="J120" s="222"/>
      <c r="K120" s="222"/>
      <c r="L120" s="222"/>
      <c r="M120" s="222"/>
      <c r="N120" s="221"/>
      <c r="O120" s="221"/>
      <c r="P120" s="221"/>
      <c r="Q120" s="221"/>
      <c r="R120" s="222"/>
      <c r="S120" s="222"/>
      <c r="T120" s="222"/>
      <c r="U120" s="222"/>
      <c r="V120" s="222"/>
      <c r="W120" s="222"/>
      <c r="X120" s="222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132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33">
        <v>31</v>
      </c>
      <c r="B121" s="234" t="s">
        <v>246</v>
      </c>
      <c r="C121" s="247" t="s">
        <v>247</v>
      </c>
      <c r="D121" s="235" t="s">
        <v>189</v>
      </c>
      <c r="E121" s="236">
        <v>4.5</v>
      </c>
      <c r="F121" s="237"/>
      <c r="G121" s="238">
        <f>ROUND(E121*F121,2)</f>
        <v>0</v>
      </c>
      <c r="H121" s="237"/>
      <c r="I121" s="238">
        <f>ROUND(E121*H121,2)</f>
        <v>0</v>
      </c>
      <c r="J121" s="237"/>
      <c r="K121" s="238">
        <f>ROUND(E121*J121,2)</f>
        <v>0</v>
      </c>
      <c r="L121" s="238">
        <v>21</v>
      </c>
      <c r="M121" s="238">
        <f>G121*(1+L121/100)</f>
        <v>0</v>
      </c>
      <c r="N121" s="236">
        <v>0</v>
      </c>
      <c r="O121" s="236">
        <f>ROUND(E121*N121,2)</f>
        <v>0</v>
      </c>
      <c r="P121" s="236">
        <v>0</v>
      </c>
      <c r="Q121" s="236">
        <f>ROUND(E121*P121,2)</f>
        <v>0</v>
      </c>
      <c r="R121" s="238"/>
      <c r="S121" s="238" t="s">
        <v>128</v>
      </c>
      <c r="T121" s="239" t="s">
        <v>148</v>
      </c>
      <c r="U121" s="222">
        <v>0</v>
      </c>
      <c r="V121" s="222">
        <f>ROUND(E121*U121,2)</f>
        <v>0</v>
      </c>
      <c r="W121" s="222"/>
      <c r="X121" s="222" t="s">
        <v>130</v>
      </c>
      <c r="Y121" s="212"/>
      <c r="Z121" s="212"/>
      <c r="AA121" s="212"/>
      <c r="AB121" s="212"/>
      <c r="AC121" s="212"/>
      <c r="AD121" s="212"/>
      <c r="AE121" s="212"/>
      <c r="AF121" s="212"/>
      <c r="AG121" s="212" t="s">
        <v>136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9"/>
      <c r="B122" s="220"/>
      <c r="C122" s="253" t="s">
        <v>248</v>
      </c>
      <c r="D122" s="245"/>
      <c r="E122" s="245"/>
      <c r="F122" s="245"/>
      <c r="G122" s="245"/>
      <c r="H122" s="222"/>
      <c r="I122" s="222"/>
      <c r="J122" s="222"/>
      <c r="K122" s="222"/>
      <c r="L122" s="222"/>
      <c r="M122" s="222"/>
      <c r="N122" s="221"/>
      <c r="O122" s="221"/>
      <c r="P122" s="221"/>
      <c r="Q122" s="221"/>
      <c r="R122" s="222"/>
      <c r="S122" s="222"/>
      <c r="T122" s="222"/>
      <c r="U122" s="222"/>
      <c r="V122" s="222"/>
      <c r="W122" s="222"/>
      <c r="X122" s="222"/>
      <c r="Y122" s="212"/>
      <c r="Z122" s="212"/>
      <c r="AA122" s="212"/>
      <c r="AB122" s="212"/>
      <c r="AC122" s="212"/>
      <c r="AD122" s="212"/>
      <c r="AE122" s="212"/>
      <c r="AF122" s="212"/>
      <c r="AG122" s="212" t="s">
        <v>225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9"/>
      <c r="B123" s="220"/>
      <c r="C123" s="252" t="s">
        <v>249</v>
      </c>
      <c r="D123" s="244"/>
      <c r="E123" s="244"/>
      <c r="F123" s="244"/>
      <c r="G123" s="244"/>
      <c r="H123" s="222"/>
      <c r="I123" s="222"/>
      <c r="J123" s="222"/>
      <c r="K123" s="222"/>
      <c r="L123" s="222"/>
      <c r="M123" s="222"/>
      <c r="N123" s="221"/>
      <c r="O123" s="221"/>
      <c r="P123" s="221"/>
      <c r="Q123" s="221"/>
      <c r="R123" s="222"/>
      <c r="S123" s="222"/>
      <c r="T123" s="222"/>
      <c r="U123" s="222"/>
      <c r="V123" s="222"/>
      <c r="W123" s="222"/>
      <c r="X123" s="222"/>
      <c r="Y123" s="212"/>
      <c r="Z123" s="212"/>
      <c r="AA123" s="212"/>
      <c r="AB123" s="212"/>
      <c r="AC123" s="212"/>
      <c r="AD123" s="212"/>
      <c r="AE123" s="212"/>
      <c r="AF123" s="212"/>
      <c r="AG123" s="212" t="s">
        <v>225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9"/>
      <c r="B124" s="220"/>
      <c r="C124" s="250" t="s">
        <v>220</v>
      </c>
      <c r="D124" s="223"/>
      <c r="E124" s="224">
        <v>4.5</v>
      </c>
      <c r="F124" s="222"/>
      <c r="G124" s="222"/>
      <c r="H124" s="222"/>
      <c r="I124" s="222"/>
      <c r="J124" s="222"/>
      <c r="K124" s="222"/>
      <c r="L124" s="222"/>
      <c r="M124" s="222"/>
      <c r="N124" s="221"/>
      <c r="O124" s="221"/>
      <c r="P124" s="221"/>
      <c r="Q124" s="221"/>
      <c r="R124" s="222"/>
      <c r="S124" s="222"/>
      <c r="T124" s="222"/>
      <c r="U124" s="222"/>
      <c r="V124" s="222"/>
      <c r="W124" s="222"/>
      <c r="X124" s="222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173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9"/>
      <c r="B125" s="220"/>
      <c r="C125" s="251"/>
      <c r="D125" s="240"/>
      <c r="E125" s="240"/>
      <c r="F125" s="240"/>
      <c r="G125" s="240"/>
      <c r="H125" s="222"/>
      <c r="I125" s="222"/>
      <c r="J125" s="222"/>
      <c r="K125" s="222"/>
      <c r="L125" s="222"/>
      <c r="M125" s="222"/>
      <c r="N125" s="221"/>
      <c r="O125" s="221"/>
      <c r="P125" s="221"/>
      <c r="Q125" s="221"/>
      <c r="R125" s="222"/>
      <c r="S125" s="222"/>
      <c r="T125" s="222"/>
      <c r="U125" s="222"/>
      <c r="V125" s="222"/>
      <c r="W125" s="222"/>
      <c r="X125" s="222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132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33">
        <v>32</v>
      </c>
      <c r="B126" s="234" t="s">
        <v>250</v>
      </c>
      <c r="C126" s="247" t="s">
        <v>251</v>
      </c>
      <c r="D126" s="235" t="s">
        <v>189</v>
      </c>
      <c r="E126" s="236">
        <v>89.850999999999999</v>
      </c>
      <c r="F126" s="237"/>
      <c r="G126" s="238">
        <f>ROUND(E126*F126,2)</f>
        <v>0</v>
      </c>
      <c r="H126" s="237"/>
      <c r="I126" s="238">
        <f>ROUND(E126*H126,2)</f>
        <v>0</v>
      </c>
      <c r="J126" s="237"/>
      <c r="K126" s="238">
        <f>ROUND(E126*J126,2)</f>
        <v>0</v>
      </c>
      <c r="L126" s="238">
        <v>21</v>
      </c>
      <c r="M126" s="238">
        <f>G126*(1+L126/100)</f>
        <v>0</v>
      </c>
      <c r="N126" s="236">
        <v>0</v>
      </c>
      <c r="O126" s="236">
        <f>ROUND(E126*N126,2)</f>
        <v>0</v>
      </c>
      <c r="P126" s="236">
        <v>0</v>
      </c>
      <c r="Q126" s="236">
        <f>ROUND(E126*P126,2)</f>
        <v>0</v>
      </c>
      <c r="R126" s="238"/>
      <c r="S126" s="238" t="s">
        <v>128</v>
      </c>
      <c r="T126" s="239" t="s">
        <v>129</v>
      </c>
      <c r="U126" s="222">
        <v>0</v>
      </c>
      <c r="V126" s="222">
        <f>ROUND(E126*U126,2)</f>
        <v>0</v>
      </c>
      <c r="W126" s="222"/>
      <c r="X126" s="222" t="s">
        <v>130</v>
      </c>
      <c r="Y126" s="212"/>
      <c r="Z126" s="212"/>
      <c r="AA126" s="212"/>
      <c r="AB126" s="212"/>
      <c r="AC126" s="212"/>
      <c r="AD126" s="212"/>
      <c r="AE126" s="212"/>
      <c r="AF126" s="212"/>
      <c r="AG126" s="212" t="s">
        <v>136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9"/>
      <c r="B127" s="220"/>
      <c r="C127" s="253" t="s">
        <v>510</v>
      </c>
      <c r="D127" s="245"/>
      <c r="E127" s="245"/>
      <c r="F127" s="245"/>
      <c r="G127" s="245"/>
      <c r="H127" s="222"/>
      <c r="I127" s="222"/>
      <c r="J127" s="222"/>
      <c r="K127" s="222"/>
      <c r="L127" s="222"/>
      <c r="M127" s="222"/>
      <c r="N127" s="221"/>
      <c r="O127" s="221"/>
      <c r="P127" s="221"/>
      <c r="Q127" s="221"/>
      <c r="R127" s="222"/>
      <c r="S127" s="222"/>
      <c r="T127" s="222"/>
      <c r="U127" s="222"/>
      <c r="V127" s="222"/>
      <c r="W127" s="222"/>
      <c r="X127" s="222"/>
      <c r="Y127" s="212"/>
      <c r="Z127" s="212"/>
      <c r="AA127" s="212"/>
      <c r="AB127" s="212"/>
      <c r="AC127" s="212"/>
      <c r="AD127" s="212"/>
      <c r="AE127" s="212"/>
      <c r="AF127" s="212"/>
      <c r="AG127" s="212" t="s">
        <v>225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9"/>
      <c r="B128" s="220"/>
      <c r="C128" s="252" t="s">
        <v>252</v>
      </c>
      <c r="D128" s="244"/>
      <c r="E128" s="244"/>
      <c r="F128" s="244"/>
      <c r="G128" s="244"/>
      <c r="H128" s="222"/>
      <c r="I128" s="222"/>
      <c r="J128" s="222"/>
      <c r="K128" s="222"/>
      <c r="L128" s="222"/>
      <c r="M128" s="222"/>
      <c r="N128" s="221"/>
      <c r="O128" s="221"/>
      <c r="P128" s="221"/>
      <c r="Q128" s="221"/>
      <c r="R128" s="222"/>
      <c r="S128" s="222"/>
      <c r="T128" s="222"/>
      <c r="U128" s="222"/>
      <c r="V128" s="222"/>
      <c r="W128" s="222"/>
      <c r="X128" s="222"/>
      <c r="Y128" s="212"/>
      <c r="Z128" s="212"/>
      <c r="AA128" s="212"/>
      <c r="AB128" s="212"/>
      <c r="AC128" s="212"/>
      <c r="AD128" s="212"/>
      <c r="AE128" s="212"/>
      <c r="AF128" s="212"/>
      <c r="AG128" s="212" t="s">
        <v>225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9"/>
      <c r="B129" s="220"/>
      <c r="C129" s="252" t="s">
        <v>253</v>
      </c>
      <c r="D129" s="244"/>
      <c r="E129" s="244"/>
      <c r="F129" s="244"/>
      <c r="G129" s="244"/>
      <c r="H129" s="222"/>
      <c r="I129" s="222"/>
      <c r="J129" s="222"/>
      <c r="K129" s="222"/>
      <c r="L129" s="222"/>
      <c r="M129" s="222"/>
      <c r="N129" s="221"/>
      <c r="O129" s="221"/>
      <c r="P129" s="221"/>
      <c r="Q129" s="221"/>
      <c r="R129" s="222"/>
      <c r="S129" s="222"/>
      <c r="T129" s="222"/>
      <c r="U129" s="222"/>
      <c r="V129" s="222"/>
      <c r="W129" s="222"/>
      <c r="X129" s="222"/>
      <c r="Y129" s="212"/>
      <c r="Z129" s="212"/>
      <c r="AA129" s="212"/>
      <c r="AB129" s="212"/>
      <c r="AC129" s="212"/>
      <c r="AD129" s="212"/>
      <c r="AE129" s="212"/>
      <c r="AF129" s="212"/>
      <c r="AG129" s="212" t="s">
        <v>225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9"/>
      <c r="B130" s="220"/>
      <c r="C130" s="252" t="s">
        <v>254</v>
      </c>
      <c r="D130" s="244"/>
      <c r="E130" s="244"/>
      <c r="F130" s="244"/>
      <c r="G130" s="244"/>
      <c r="H130" s="222"/>
      <c r="I130" s="222"/>
      <c r="J130" s="222"/>
      <c r="K130" s="222"/>
      <c r="L130" s="222"/>
      <c r="M130" s="222"/>
      <c r="N130" s="221"/>
      <c r="O130" s="221"/>
      <c r="P130" s="221"/>
      <c r="Q130" s="221"/>
      <c r="R130" s="222"/>
      <c r="S130" s="222"/>
      <c r="T130" s="222"/>
      <c r="U130" s="222"/>
      <c r="V130" s="222"/>
      <c r="W130" s="222"/>
      <c r="X130" s="222"/>
      <c r="Y130" s="212"/>
      <c r="Z130" s="212"/>
      <c r="AA130" s="212"/>
      <c r="AB130" s="212"/>
      <c r="AC130" s="212"/>
      <c r="AD130" s="212"/>
      <c r="AE130" s="212"/>
      <c r="AF130" s="212"/>
      <c r="AG130" s="212" t="s">
        <v>225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9"/>
      <c r="B131" s="220"/>
      <c r="C131" s="252" t="s">
        <v>255</v>
      </c>
      <c r="D131" s="244"/>
      <c r="E131" s="244"/>
      <c r="F131" s="244"/>
      <c r="G131" s="244"/>
      <c r="H131" s="222"/>
      <c r="I131" s="222"/>
      <c r="J131" s="222"/>
      <c r="K131" s="222"/>
      <c r="L131" s="222"/>
      <c r="M131" s="222"/>
      <c r="N131" s="221"/>
      <c r="O131" s="221"/>
      <c r="P131" s="221"/>
      <c r="Q131" s="221"/>
      <c r="R131" s="222"/>
      <c r="S131" s="222"/>
      <c r="T131" s="222"/>
      <c r="U131" s="222"/>
      <c r="V131" s="222"/>
      <c r="W131" s="222"/>
      <c r="X131" s="222"/>
      <c r="Y131" s="212"/>
      <c r="Z131" s="212"/>
      <c r="AA131" s="212"/>
      <c r="AB131" s="212"/>
      <c r="AC131" s="212"/>
      <c r="AD131" s="212"/>
      <c r="AE131" s="212"/>
      <c r="AF131" s="212"/>
      <c r="AG131" s="212" t="s">
        <v>225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9"/>
      <c r="B132" s="220"/>
      <c r="C132" s="250" t="s">
        <v>191</v>
      </c>
      <c r="D132" s="223"/>
      <c r="E132" s="224">
        <v>44.82</v>
      </c>
      <c r="F132" s="222"/>
      <c r="G132" s="222"/>
      <c r="H132" s="222"/>
      <c r="I132" s="222"/>
      <c r="J132" s="222"/>
      <c r="K132" s="222"/>
      <c r="L132" s="222"/>
      <c r="M132" s="222"/>
      <c r="N132" s="221"/>
      <c r="O132" s="221"/>
      <c r="P132" s="221"/>
      <c r="Q132" s="221"/>
      <c r="R132" s="222"/>
      <c r="S132" s="222"/>
      <c r="T132" s="222"/>
      <c r="U132" s="222"/>
      <c r="V132" s="222"/>
      <c r="W132" s="222"/>
      <c r="X132" s="222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173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9"/>
      <c r="B133" s="220"/>
      <c r="C133" s="250" t="s">
        <v>192</v>
      </c>
      <c r="D133" s="223"/>
      <c r="E133" s="224">
        <v>21.02</v>
      </c>
      <c r="F133" s="222"/>
      <c r="G133" s="222"/>
      <c r="H133" s="222"/>
      <c r="I133" s="222"/>
      <c r="J133" s="222"/>
      <c r="K133" s="222"/>
      <c r="L133" s="222"/>
      <c r="M133" s="222"/>
      <c r="N133" s="221"/>
      <c r="O133" s="221"/>
      <c r="P133" s="221"/>
      <c r="Q133" s="221"/>
      <c r="R133" s="222"/>
      <c r="S133" s="222"/>
      <c r="T133" s="222"/>
      <c r="U133" s="222"/>
      <c r="V133" s="222"/>
      <c r="W133" s="222"/>
      <c r="X133" s="222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173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9"/>
      <c r="B134" s="220"/>
      <c r="C134" s="250" t="s">
        <v>193</v>
      </c>
      <c r="D134" s="223"/>
      <c r="E134" s="224">
        <v>15.5</v>
      </c>
      <c r="F134" s="222"/>
      <c r="G134" s="222"/>
      <c r="H134" s="222"/>
      <c r="I134" s="222"/>
      <c r="J134" s="222"/>
      <c r="K134" s="222"/>
      <c r="L134" s="222"/>
      <c r="M134" s="222"/>
      <c r="N134" s="221"/>
      <c r="O134" s="221"/>
      <c r="P134" s="221"/>
      <c r="Q134" s="221"/>
      <c r="R134" s="222"/>
      <c r="S134" s="222"/>
      <c r="T134" s="222"/>
      <c r="U134" s="222"/>
      <c r="V134" s="222"/>
      <c r="W134" s="222"/>
      <c r="X134" s="222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173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9"/>
      <c r="B135" s="220"/>
      <c r="C135" s="250" t="s">
        <v>194</v>
      </c>
      <c r="D135" s="223"/>
      <c r="E135" s="224">
        <v>6.4</v>
      </c>
      <c r="F135" s="222"/>
      <c r="G135" s="222"/>
      <c r="H135" s="222"/>
      <c r="I135" s="222"/>
      <c r="J135" s="222"/>
      <c r="K135" s="222"/>
      <c r="L135" s="222"/>
      <c r="M135" s="222"/>
      <c r="N135" s="221"/>
      <c r="O135" s="221"/>
      <c r="P135" s="221"/>
      <c r="Q135" s="221"/>
      <c r="R135" s="222"/>
      <c r="S135" s="222"/>
      <c r="T135" s="222"/>
      <c r="U135" s="222"/>
      <c r="V135" s="222"/>
      <c r="W135" s="222"/>
      <c r="X135" s="222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173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9"/>
      <c r="B136" s="220"/>
      <c r="C136" s="250" t="s">
        <v>195</v>
      </c>
      <c r="D136" s="223"/>
      <c r="E136" s="224">
        <v>0.5</v>
      </c>
      <c r="F136" s="222"/>
      <c r="G136" s="222"/>
      <c r="H136" s="222"/>
      <c r="I136" s="222"/>
      <c r="J136" s="222"/>
      <c r="K136" s="222"/>
      <c r="L136" s="222"/>
      <c r="M136" s="222"/>
      <c r="N136" s="221"/>
      <c r="O136" s="221"/>
      <c r="P136" s="221"/>
      <c r="Q136" s="221"/>
      <c r="R136" s="222"/>
      <c r="S136" s="222"/>
      <c r="T136" s="222"/>
      <c r="U136" s="222"/>
      <c r="V136" s="222"/>
      <c r="W136" s="222"/>
      <c r="X136" s="222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173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9"/>
      <c r="B137" s="220"/>
      <c r="C137" s="250" t="s">
        <v>256</v>
      </c>
      <c r="D137" s="223"/>
      <c r="E137" s="224">
        <v>1.611</v>
      </c>
      <c r="F137" s="222"/>
      <c r="G137" s="222"/>
      <c r="H137" s="222"/>
      <c r="I137" s="222"/>
      <c r="J137" s="222"/>
      <c r="K137" s="222"/>
      <c r="L137" s="222"/>
      <c r="M137" s="222"/>
      <c r="N137" s="221"/>
      <c r="O137" s="221"/>
      <c r="P137" s="221"/>
      <c r="Q137" s="221"/>
      <c r="R137" s="222"/>
      <c r="S137" s="222"/>
      <c r="T137" s="222"/>
      <c r="U137" s="222"/>
      <c r="V137" s="222"/>
      <c r="W137" s="222"/>
      <c r="X137" s="222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173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9"/>
      <c r="B138" s="220"/>
      <c r="C138" s="251"/>
      <c r="D138" s="240"/>
      <c r="E138" s="240"/>
      <c r="F138" s="240"/>
      <c r="G138" s="240"/>
      <c r="H138" s="222"/>
      <c r="I138" s="222"/>
      <c r="J138" s="222"/>
      <c r="K138" s="222"/>
      <c r="L138" s="222"/>
      <c r="M138" s="222"/>
      <c r="N138" s="221"/>
      <c r="O138" s="221"/>
      <c r="P138" s="221"/>
      <c r="Q138" s="221"/>
      <c r="R138" s="222"/>
      <c r="S138" s="222"/>
      <c r="T138" s="222"/>
      <c r="U138" s="222"/>
      <c r="V138" s="222"/>
      <c r="W138" s="222"/>
      <c r="X138" s="222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132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33">
        <v>33</v>
      </c>
      <c r="B139" s="234" t="s">
        <v>257</v>
      </c>
      <c r="C139" s="247" t="s">
        <v>258</v>
      </c>
      <c r="D139" s="235" t="s">
        <v>259</v>
      </c>
      <c r="E139" s="236">
        <v>2.4</v>
      </c>
      <c r="F139" s="237"/>
      <c r="G139" s="238">
        <f>ROUND(E139*F139,2)</f>
        <v>0</v>
      </c>
      <c r="H139" s="237"/>
      <c r="I139" s="238">
        <f>ROUND(E139*H139,2)</f>
        <v>0</v>
      </c>
      <c r="J139" s="237"/>
      <c r="K139" s="238">
        <f>ROUND(E139*J139,2)</f>
        <v>0</v>
      </c>
      <c r="L139" s="238">
        <v>21</v>
      </c>
      <c r="M139" s="238">
        <f>G139*(1+L139/100)</f>
        <v>0</v>
      </c>
      <c r="N139" s="236">
        <v>1E-3</v>
      </c>
      <c r="O139" s="236">
        <f>ROUND(E139*N139,2)</f>
        <v>0</v>
      </c>
      <c r="P139" s="236">
        <v>0</v>
      </c>
      <c r="Q139" s="236">
        <f>ROUND(E139*P139,2)</f>
        <v>0</v>
      </c>
      <c r="R139" s="238" t="s">
        <v>260</v>
      </c>
      <c r="S139" s="238" t="s">
        <v>169</v>
      </c>
      <c r="T139" s="239" t="s">
        <v>169</v>
      </c>
      <c r="U139" s="222">
        <v>0</v>
      </c>
      <c r="V139" s="222">
        <f>ROUND(E139*U139,2)</f>
        <v>0</v>
      </c>
      <c r="W139" s="222"/>
      <c r="X139" s="222" t="s">
        <v>163</v>
      </c>
      <c r="Y139" s="212"/>
      <c r="Z139" s="212"/>
      <c r="AA139" s="212"/>
      <c r="AB139" s="212"/>
      <c r="AC139" s="212"/>
      <c r="AD139" s="212"/>
      <c r="AE139" s="212"/>
      <c r="AF139" s="212"/>
      <c r="AG139" s="212" t="s">
        <v>164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19"/>
      <c r="B140" s="220"/>
      <c r="C140" s="248"/>
      <c r="D140" s="241"/>
      <c r="E140" s="241"/>
      <c r="F140" s="241"/>
      <c r="G140" s="241"/>
      <c r="H140" s="222"/>
      <c r="I140" s="222"/>
      <c r="J140" s="222"/>
      <c r="K140" s="222"/>
      <c r="L140" s="222"/>
      <c r="M140" s="222"/>
      <c r="N140" s="221"/>
      <c r="O140" s="221"/>
      <c r="P140" s="221"/>
      <c r="Q140" s="221"/>
      <c r="R140" s="222"/>
      <c r="S140" s="222"/>
      <c r="T140" s="222"/>
      <c r="U140" s="222"/>
      <c r="V140" s="222"/>
      <c r="W140" s="222"/>
      <c r="X140" s="222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132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x14ac:dyDescent="0.2">
      <c r="A141" s="226" t="s">
        <v>123</v>
      </c>
      <c r="B141" s="227" t="s">
        <v>77</v>
      </c>
      <c r="C141" s="246" t="s">
        <v>78</v>
      </c>
      <c r="D141" s="228"/>
      <c r="E141" s="229"/>
      <c r="F141" s="230"/>
      <c r="G141" s="230">
        <f>SUMIF(AG142:AG175,"&lt;&gt;NOR",G142:G175)</f>
        <v>0</v>
      </c>
      <c r="H141" s="230"/>
      <c r="I141" s="230">
        <f>SUM(I142:I175)</f>
        <v>0</v>
      </c>
      <c r="J141" s="230"/>
      <c r="K141" s="230">
        <f>SUM(K142:K175)</f>
        <v>0</v>
      </c>
      <c r="L141" s="230"/>
      <c r="M141" s="230">
        <f>SUM(M142:M175)</f>
        <v>0</v>
      </c>
      <c r="N141" s="229"/>
      <c r="O141" s="229">
        <f>SUM(O142:O175)</f>
        <v>51.25</v>
      </c>
      <c r="P141" s="229"/>
      <c r="Q141" s="229">
        <f>SUM(Q142:Q175)</f>
        <v>0</v>
      </c>
      <c r="R141" s="230"/>
      <c r="S141" s="230"/>
      <c r="T141" s="231"/>
      <c r="U141" s="225"/>
      <c r="V141" s="225">
        <f>SUM(V142:V175)</f>
        <v>84.37</v>
      </c>
      <c r="W141" s="225"/>
      <c r="X141" s="225"/>
      <c r="AG141" t="s">
        <v>124</v>
      </c>
    </row>
    <row r="142" spans="1:60" outlineLevel="1" x14ac:dyDescent="0.2">
      <c r="A142" s="233">
        <v>34</v>
      </c>
      <c r="B142" s="234" t="s">
        <v>261</v>
      </c>
      <c r="C142" s="247" t="s">
        <v>262</v>
      </c>
      <c r="D142" s="235" t="s">
        <v>167</v>
      </c>
      <c r="E142" s="236">
        <v>14.5</v>
      </c>
      <c r="F142" s="237"/>
      <c r="G142" s="238">
        <f>ROUND(E142*F142,2)</f>
        <v>0</v>
      </c>
      <c r="H142" s="237"/>
      <c r="I142" s="238">
        <f>ROUND(E142*H142,2)</f>
        <v>0</v>
      </c>
      <c r="J142" s="237"/>
      <c r="K142" s="238">
        <f>ROUND(E142*J142,2)</f>
        <v>0</v>
      </c>
      <c r="L142" s="238">
        <v>21</v>
      </c>
      <c r="M142" s="238">
        <f>G142*(1+L142/100)</f>
        <v>0</v>
      </c>
      <c r="N142" s="236">
        <v>1.8000000000000001E-4</v>
      </c>
      <c r="O142" s="236">
        <f>ROUND(E142*N142,2)</f>
        <v>0</v>
      </c>
      <c r="P142" s="236">
        <v>0</v>
      </c>
      <c r="Q142" s="236">
        <f>ROUND(E142*P142,2)</f>
        <v>0</v>
      </c>
      <c r="R142" s="238" t="s">
        <v>240</v>
      </c>
      <c r="S142" s="238" t="s">
        <v>169</v>
      </c>
      <c r="T142" s="239" t="s">
        <v>169</v>
      </c>
      <c r="U142" s="222">
        <v>0.08</v>
      </c>
      <c r="V142" s="222">
        <f>ROUND(E142*U142,2)</f>
        <v>1.1599999999999999</v>
      </c>
      <c r="W142" s="222"/>
      <c r="X142" s="222" t="s">
        <v>130</v>
      </c>
      <c r="Y142" s="212"/>
      <c r="Z142" s="212"/>
      <c r="AA142" s="212"/>
      <c r="AB142" s="212"/>
      <c r="AC142" s="212"/>
      <c r="AD142" s="212"/>
      <c r="AE142" s="212"/>
      <c r="AF142" s="212"/>
      <c r="AG142" s="212" t="s">
        <v>131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9"/>
      <c r="B143" s="220"/>
      <c r="C143" s="249" t="s">
        <v>263</v>
      </c>
      <c r="D143" s="243"/>
      <c r="E143" s="243"/>
      <c r="F143" s="243"/>
      <c r="G143" s="243"/>
      <c r="H143" s="222"/>
      <c r="I143" s="222"/>
      <c r="J143" s="222"/>
      <c r="K143" s="222"/>
      <c r="L143" s="222"/>
      <c r="M143" s="222"/>
      <c r="N143" s="221"/>
      <c r="O143" s="221"/>
      <c r="P143" s="221"/>
      <c r="Q143" s="221"/>
      <c r="R143" s="222"/>
      <c r="S143" s="222"/>
      <c r="T143" s="222"/>
      <c r="U143" s="222"/>
      <c r="V143" s="222"/>
      <c r="W143" s="222"/>
      <c r="X143" s="222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171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9"/>
      <c r="B144" s="220"/>
      <c r="C144" s="250" t="s">
        <v>264</v>
      </c>
      <c r="D144" s="223"/>
      <c r="E144" s="224">
        <v>14.5</v>
      </c>
      <c r="F144" s="222"/>
      <c r="G144" s="222"/>
      <c r="H144" s="222"/>
      <c r="I144" s="222"/>
      <c r="J144" s="222"/>
      <c r="K144" s="222"/>
      <c r="L144" s="222"/>
      <c r="M144" s="222"/>
      <c r="N144" s="221"/>
      <c r="O144" s="221"/>
      <c r="P144" s="221"/>
      <c r="Q144" s="221"/>
      <c r="R144" s="222"/>
      <c r="S144" s="222"/>
      <c r="T144" s="222"/>
      <c r="U144" s="222"/>
      <c r="V144" s="222"/>
      <c r="W144" s="222"/>
      <c r="X144" s="222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173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9"/>
      <c r="B145" s="220"/>
      <c r="C145" s="251"/>
      <c r="D145" s="240"/>
      <c r="E145" s="240"/>
      <c r="F145" s="240"/>
      <c r="G145" s="240"/>
      <c r="H145" s="222"/>
      <c r="I145" s="222"/>
      <c r="J145" s="222"/>
      <c r="K145" s="222"/>
      <c r="L145" s="222"/>
      <c r="M145" s="222"/>
      <c r="N145" s="221"/>
      <c r="O145" s="221"/>
      <c r="P145" s="221"/>
      <c r="Q145" s="221"/>
      <c r="R145" s="222"/>
      <c r="S145" s="222"/>
      <c r="T145" s="222"/>
      <c r="U145" s="222"/>
      <c r="V145" s="222"/>
      <c r="W145" s="222"/>
      <c r="X145" s="222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132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33">
        <v>35</v>
      </c>
      <c r="B146" s="234" t="s">
        <v>265</v>
      </c>
      <c r="C146" s="247" t="s">
        <v>266</v>
      </c>
      <c r="D146" s="235" t="s">
        <v>189</v>
      </c>
      <c r="E146" s="236">
        <v>0.40600000000000003</v>
      </c>
      <c r="F146" s="237"/>
      <c r="G146" s="238">
        <f>ROUND(E146*F146,2)</f>
        <v>0</v>
      </c>
      <c r="H146" s="237"/>
      <c r="I146" s="238">
        <f>ROUND(E146*H146,2)</f>
        <v>0</v>
      </c>
      <c r="J146" s="237"/>
      <c r="K146" s="238">
        <f>ROUND(E146*J146,2)</f>
        <v>0</v>
      </c>
      <c r="L146" s="238">
        <v>21</v>
      </c>
      <c r="M146" s="238">
        <f>G146*(1+L146/100)</f>
        <v>0</v>
      </c>
      <c r="N146" s="236">
        <v>1.63</v>
      </c>
      <c r="O146" s="236">
        <f>ROUND(E146*N146,2)</f>
        <v>0.66</v>
      </c>
      <c r="P146" s="236">
        <v>0</v>
      </c>
      <c r="Q146" s="236">
        <f>ROUND(E146*P146,2)</f>
        <v>0</v>
      </c>
      <c r="R146" s="238" t="s">
        <v>240</v>
      </c>
      <c r="S146" s="238" t="s">
        <v>169</v>
      </c>
      <c r="T146" s="239" t="s">
        <v>169</v>
      </c>
      <c r="U146" s="222">
        <v>0.92</v>
      </c>
      <c r="V146" s="222">
        <f>ROUND(E146*U146,2)</f>
        <v>0.37</v>
      </c>
      <c r="W146" s="222"/>
      <c r="X146" s="222" t="s">
        <v>130</v>
      </c>
      <c r="Y146" s="212"/>
      <c r="Z146" s="212"/>
      <c r="AA146" s="212"/>
      <c r="AB146" s="212"/>
      <c r="AC146" s="212"/>
      <c r="AD146" s="212"/>
      <c r="AE146" s="212"/>
      <c r="AF146" s="212"/>
      <c r="AG146" s="212" t="s">
        <v>136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9"/>
      <c r="B147" s="220"/>
      <c r="C147" s="249" t="s">
        <v>267</v>
      </c>
      <c r="D147" s="243"/>
      <c r="E147" s="243"/>
      <c r="F147" s="243"/>
      <c r="G147" s="243"/>
      <c r="H147" s="222"/>
      <c r="I147" s="222"/>
      <c r="J147" s="222"/>
      <c r="K147" s="222"/>
      <c r="L147" s="222"/>
      <c r="M147" s="222"/>
      <c r="N147" s="221"/>
      <c r="O147" s="221"/>
      <c r="P147" s="221"/>
      <c r="Q147" s="221"/>
      <c r="R147" s="222"/>
      <c r="S147" s="222"/>
      <c r="T147" s="222"/>
      <c r="U147" s="222"/>
      <c r="V147" s="222"/>
      <c r="W147" s="222"/>
      <c r="X147" s="222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171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9"/>
      <c r="B148" s="220"/>
      <c r="C148" s="251"/>
      <c r="D148" s="240"/>
      <c r="E148" s="240"/>
      <c r="F148" s="240"/>
      <c r="G148" s="240"/>
      <c r="H148" s="222"/>
      <c r="I148" s="222"/>
      <c r="J148" s="222"/>
      <c r="K148" s="222"/>
      <c r="L148" s="222"/>
      <c r="M148" s="222"/>
      <c r="N148" s="221"/>
      <c r="O148" s="221"/>
      <c r="P148" s="221"/>
      <c r="Q148" s="221"/>
      <c r="R148" s="222"/>
      <c r="S148" s="222"/>
      <c r="T148" s="222"/>
      <c r="U148" s="222"/>
      <c r="V148" s="222"/>
      <c r="W148" s="222"/>
      <c r="X148" s="222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132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33">
        <v>36</v>
      </c>
      <c r="B149" s="234" t="s">
        <v>268</v>
      </c>
      <c r="C149" s="247" t="s">
        <v>269</v>
      </c>
      <c r="D149" s="235" t="s">
        <v>189</v>
      </c>
      <c r="E149" s="236">
        <v>4.8959999999999999</v>
      </c>
      <c r="F149" s="237"/>
      <c r="G149" s="238">
        <f>ROUND(E149*F149,2)</f>
        <v>0</v>
      </c>
      <c r="H149" s="237"/>
      <c r="I149" s="238">
        <f>ROUND(E149*H149,2)</f>
        <v>0</v>
      </c>
      <c r="J149" s="237"/>
      <c r="K149" s="238">
        <f>ROUND(E149*J149,2)</f>
        <v>0</v>
      </c>
      <c r="L149" s="238">
        <v>21</v>
      </c>
      <c r="M149" s="238">
        <f>G149*(1+L149/100)</f>
        <v>0</v>
      </c>
      <c r="N149" s="236">
        <v>2.5249999999999999</v>
      </c>
      <c r="O149" s="236">
        <f>ROUND(E149*N149,2)</f>
        <v>12.36</v>
      </c>
      <c r="P149" s="236">
        <v>0</v>
      </c>
      <c r="Q149" s="236">
        <f>ROUND(E149*P149,2)</f>
        <v>0</v>
      </c>
      <c r="R149" s="238" t="s">
        <v>270</v>
      </c>
      <c r="S149" s="238" t="s">
        <v>169</v>
      </c>
      <c r="T149" s="239" t="s">
        <v>169</v>
      </c>
      <c r="U149" s="222">
        <v>0.48</v>
      </c>
      <c r="V149" s="222">
        <f>ROUND(E149*U149,2)</f>
        <v>2.35</v>
      </c>
      <c r="W149" s="222"/>
      <c r="X149" s="222" t="s">
        <v>130</v>
      </c>
      <c r="Y149" s="212"/>
      <c r="Z149" s="212"/>
      <c r="AA149" s="212"/>
      <c r="AB149" s="212"/>
      <c r="AC149" s="212"/>
      <c r="AD149" s="212"/>
      <c r="AE149" s="212"/>
      <c r="AF149" s="212"/>
      <c r="AG149" s="212" t="s">
        <v>131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19"/>
      <c r="B150" s="220"/>
      <c r="C150" s="249" t="s">
        <v>271</v>
      </c>
      <c r="D150" s="243"/>
      <c r="E150" s="243"/>
      <c r="F150" s="243"/>
      <c r="G150" s="243"/>
      <c r="H150" s="222"/>
      <c r="I150" s="222"/>
      <c r="J150" s="222"/>
      <c r="K150" s="222"/>
      <c r="L150" s="222"/>
      <c r="M150" s="222"/>
      <c r="N150" s="221"/>
      <c r="O150" s="221"/>
      <c r="P150" s="221"/>
      <c r="Q150" s="221"/>
      <c r="R150" s="222"/>
      <c r="S150" s="222"/>
      <c r="T150" s="222"/>
      <c r="U150" s="222"/>
      <c r="V150" s="222"/>
      <c r="W150" s="222"/>
      <c r="X150" s="222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171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19"/>
      <c r="B151" s="220"/>
      <c r="C151" s="250" t="s">
        <v>272</v>
      </c>
      <c r="D151" s="223"/>
      <c r="E151" s="224">
        <v>4.8959999999999999</v>
      </c>
      <c r="F151" s="222"/>
      <c r="G151" s="222"/>
      <c r="H151" s="222"/>
      <c r="I151" s="222"/>
      <c r="J151" s="222"/>
      <c r="K151" s="222"/>
      <c r="L151" s="222"/>
      <c r="M151" s="222"/>
      <c r="N151" s="221"/>
      <c r="O151" s="221"/>
      <c r="P151" s="221"/>
      <c r="Q151" s="221"/>
      <c r="R151" s="222"/>
      <c r="S151" s="222"/>
      <c r="T151" s="222"/>
      <c r="U151" s="222"/>
      <c r="V151" s="222"/>
      <c r="W151" s="222"/>
      <c r="X151" s="222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173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19"/>
      <c r="B152" s="220"/>
      <c r="C152" s="251"/>
      <c r="D152" s="240"/>
      <c r="E152" s="240"/>
      <c r="F152" s="240"/>
      <c r="G152" s="240"/>
      <c r="H152" s="222"/>
      <c r="I152" s="222"/>
      <c r="J152" s="222"/>
      <c r="K152" s="222"/>
      <c r="L152" s="222"/>
      <c r="M152" s="222"/>
      <c r="N152" s="221"/>
      <c r="O152" s="221"/>
      <c r="P152" s="221"/>
      <c r="Q152" s="221"/>
      <c r="R152" s="222"/>
      <c r="S152" s="222"/>
      <c r="T152" s="222"/>
      <c r="U152" s="222"/>
      <c r="V152" s="222"/>
      <c r="W152" s="222"/>
      <c r="X152" s="222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132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33">
        <v>37</v>
      </c>
      <c r="B153" s="234" t="s">
        <v>273</v>
      </c>
      <c r="C153" s="247" t="s">
        <v>274</v>
      </c>
      <c r="D153" s="235" t="s">
        <v>275</v>
      </c>
      <c r="E153" s="236">
        <v>4.6252800000000001</v>
      </c>
      <c r="F153" s="237"/>
      <c r="G153" s="238">
        <f>ROUND(E153*F153,2)</f>
        <v>0</v>
      </c>
      <c r="H153" s="237"/>
      <c r="I153" s="238">
        <f>ROUND(E153*H153,2)</f>
        <v>0</v>
      </c>
      <c r="J153" s="237"/>
      <c r="K153" s="238">
        <f>ROUND(E153*J153,2)</f>
        <v>0</v>
      </c>
      <c r="L153" s="238">
        <v>21</v>
      </c>
      <c r="M153" s="238">
        <f>G153*(1+L153/100)</f>
        <v>0</v>
      </c>
      <c r="N153" s="236">
        <v>1.0570200000000001</v>
      </c>
      <c r="O153" s="236">
        <f>ROUND(E153*N153,2)</f>
        <v>4.8899999999999997</v>
      </c>
      <c r="P153" s="236">
        <v>0</v>
      </c>
      <c r="Q153" s="236">
        <f>ROUND(E153*P153,2)</f>
        <v>0</v>
      </c>
      <c r="R153" s="238" t="s">
        <v>270</v>
      </c>
      <c r="S153" s="238" t="s">
        <v>169</v>
      </c>
      <c r="T153" s="239" t="s">
        <v>169</v>
      </c>
      <c r="U153" s="222">
        <v>15.231</v>
      </c>
      <c r="V153" s="222">
        <f>ROUND(E153*U153,2)</f>
        <v>70.45</v>
      </c>
      <c r="W153" s="222"/>
      <c r="X153" s="222" t="s">
        <v>130</v>
      </c>
      <c r="Y153" s="212"/>
      <c r="Z153" s="212"/>
      <c r="AA153" s="212"/>
      <c r="AB153" s="212"/>
      <c r="AC153" s="212"/>
      <c r="AD153" s="212"/>
      <c r="AE153" s="212"/>
      <c r="AF153" s="212"/>
      <c r="AG153" s="212" t="s">
        <v>131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19"/>
      <c r="B154" s="220"/>
      <c r="C154" s="249" t="s">
        <v>276</v>
      </c>
      <c r="D154" s="243"/>
      <c r="E154" s="243"/>
      <c r="F154" s="243"/>
      <c r="G154" s="243"/>
      <c r="H154" s="222"/>
      <c r="I154" s="222"/>
      <c r="J154" s="222"/>
      <c r="K154" s="222"/>
      <c r="L154" s="222"/>
      <c r="M154" s="222"/>
      <c r="N154" s="221"/>
      <c r="O154" s="221"/>
      <c r="P154" s="221"/>
      <c r="Q154" s="221"/>
      <c r="R154" s="222"/>
      <c r="S154" s="222"/>
      <c r="T154" s="222"/>
      <c r="U154" s="222"/>
      <c r="V154" s="222"/>
      <c r="W154" s="222"/>
      <c r="X154" s="222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171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19"/>
      <c r="B155" s="220"/>
      <c r="C155" s="250" t="s">
        <v>277</v>
      </c>
      <c r="D155" s="223"/>
      <c r="E155" s="224">
        <v>4.6252800000000001</v>
      </c>
      <c r="F155" s="222"/>
      <c r="G155" s="222"/>
      <c r="H155" s="222"/>
      <c r="I155" s="222"/>
      <c r="J155" s="222"/>
      <c r="K155" s="222"/>
      <c r="L155" s="222"/>
      <c r="M155" s="222"/>
      <c r="N155" s="221"/>
      <c r="O155" s="221"/>
      <c r="P155" s="221"/>
      <c r="Q155" s="221"/>
      <c r="R155" s="222"/>
      <c r="S155" s="222"/>
      <c r="T155" s="222"/>
      <c r="U155" s="222"/>
      <c r="V155" s="222"/>
      <c r="W155" s="222"/>
      <c r="X155" s="222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173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19"/>
      <c r="B156" s="220"/>
      <c r="C156" s="251"/>
      <c r="D156" s="240"/>
      <c r="E156" s="240"/>
      <c r="F156" s="240"/>
      <c r="G156" s="240"/>
      <c r="H156" s="222"/>
      <c r="I156" s="222"/>
      <c r="J156" s="222"/>
      <c r="K156" s="222"/>
      <c r="L156" s="222"/>
      <c r="M156" s="222"/>
      <c r="N156" s="221"/>
      <c r="O156" s="221"/>
      <c r="P156" s="221"/>
      <c r="Q156" s="221"/>
      <c r="R156" s="222"/>
      <c r="S156" s="222"/>
      <c r="T156" s="222"/>
      <c r="U156" s="222"/>
      <c r="V156" s="222"/>
      <c r="W156" s="222"/>
      <c r="X156" s="222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132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33">
        <v>38</v>
      </c>
      <c r="B157" s="234" t="s">
        <v>278</v>
      </c>
      <c r="C157" s="247" t="s">
        <v>279</v>
      </c>
      <c r="D157" s="235" t="s">
        <v>189</v>
      </c>
      <c r="E157" s="236">
        <v>0.432</v>
      </c>
      <c r="F157" s="237"/>
      <c r="G157" s="238">
        <f>ROUND(E157*F157,2)</f>
        <v>0</v>
      </c>
      <c r="H157" s="237"/>
      <c r="I157" s="238">
        <f>ROUND(E157*H157,2)</f>
        <v>0</v>
      </c>
      <c r="J157" s="237"/>
      <c r="K157" s="238">
        <f>ROUND(E157*J157,2)</f>
        <v>0</v>
      </c>
      <c r="L157" s="238">
        <v>21</v>
      </c>
      <c r="M157" s="238">
        <f>G157*(1+L157/100)</f>
        <v>0</v>
      </c>
      <c r="N157" s="236">
        <v>3.1486999999999998</v>
      </c>
      <c r="O157" s="236">
        <f>ROUND(E157*N157,2)</f>
        <v>1.36</v>
      </c>
      <c r="P157" s="236">
        <v>0</v>
      </c>
      <c r="Q157" s="236">
        <f>ROUND(E157*P157,2)</f>
        <v>0</v>
      </c>
      <c r="R157" s="238" t="s">
        <v>270</v>
      </c>
      <c r="S157" s="238" t="s">
        <v>169</v>
      </c>
      <c r="T157" s="239" t="s">
        <v>169</v>
      </c>
      <c r="U157" s="222">
        <v>0.97</v>
      </c>
      <c r="V157" s="222">
        <f>ROUND(E157*U157,2)</f>
        <v>0.42</v>
      </c>
      <c r="W157" s="222"/>
      <c r="X157" s="222" t="s">
        <v>130</v>
      </c>
      <c r="Y157" s="212"/>
      <c r="Z157" s="212"/>
      <c r="AA157" s="212"/>
      <c r="AB157" s="212"/>
      <c r="AC157" s="212"/>
      <c r="AD157" s="212"/>
      <c r="AE157" s="212"/>
      <c r="AF157" s="212"/>
      <c r="AG157" s="212" t="s">
        <v>131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9"/>
      <c r="B158" s="220"/>
      <c r="C158" s="253" t="s">
        <v>280</v>
      </c>
      <c r="D158" s="245"/>
      <c r="E158" s="245"/>
      <c r="F158" s="245"/>
      <c r="G158" s="245"/>
      <c r="H158" s="222"/>
      <c r="I158" s="222"/>
      <c r="J158" s="222"/>
      <c r="K158" s="222"/>
      <c r="L158" s="222"/>
      <c r="M158" s="222"/>
      <c r="N158" s="221"/>
      <c r="O158" s="221"/>
      <c r="P158" s="221"/>
      <c r="Q158" s="221"/>
      <c r="R158" s="222"/>
      <c r="S158" s="222"/>
      <c r="T158" s="222"/>
      <c r="U158" s="222"/>
      <c r="V158" s="222"/>
      <c r="W158" s="222"/>
      <c r="X158" s="222"/>
      <c r="Y158" s="212"/>
      <c r="Z158" s="212"/>
      <c r="AA158" s="212"/>
      <c r="AB158" s="212"/>
      <c r="AC158" s="212"/>
      <c r="AD158" s="212"/>
      <c r="AE158" s="212"/>
      <c r="AF158" s="212"/>
      <c r="AG158" s="212" t="s">
        <v>225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9"/>
      <c r="B159" s="220"/>
      <c r="C159" s="250" t="s">
        <v>281</v>
      </c>
      <c r="D159" s="223"/>
      <c r="E159" s="224">
        <v>0.432</v>
      </c>
      <c r="F159" s="222"/>
      <c r="G159" s="222"/>
      <c r="H159" s="222"/>
      <c r="I159" s="222"/>
      <c r="J159" s="222"/>
      <c r="K159" s="222"/>
      <c r="L159" s="222"/>
      <c r="M159" s="222"/>
      <c r="N159" s="221"/>
      <c r="O159" s="221"/>
      <c r="P159" s="221"/>
      <c r="Q159" s="221"/>
      <c r="R159" s="222"/>
      <c r="S159" s="222"/>
      <c r="T159" s="222"/>
      <c r="U159" s="222"/>
      <c r="V159" s="222"/>
      <c r="W159" s="222"/>
      <c r="X159" s="222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173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19"/>
      <c r="B160" s="220"/>
      <c r="C160" s="251"/>
      <c r="D160" s="240"/>
      <c r="E160" s="240"/>
      <c r="F160" s="240"/>
      <c r="G160" s="240"/>
      <c r="H160" s="222"/>
      <c r="I160" s="222"/>
      <c r="J160" s="222"/>
      <c r="K160" s="222"/>
      <c r="L160" s="222"/>
      <c r="M160" s="222"/>
      <c r="N160" s="221"/>
      <c r="O160" s="221"/>
      <c r="P160" s="221"/>
      <c r="Q160" s="221"/>
      <c r="R160" s="222"/>
      <c r="S160" s="222"/>
      <c r="T160" s="222"/>
      <c r="U160" s="222"/>
      <c r="V160" s="222"/>
      <c r="W160" s="222"/>
      <c r="X160" s="222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132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33">
        <v>39</v>
      </c>
      <c r="B161" s="234" t="s">
        <v>282</v>
      </c>
      <c r="C161" s="247" t="s">
        <v>283</v>
      </c>
      <c r="D161" s="235" t="s">
        <v>189</v>
      </c>
      <c r="E161" s="236">
        <v>2.1</v>
      </c>
      <c r="F161" s="237"/>
      <c r="G161" s="238">
        <f>ROUND(E161*F161,2)</f>
        <v>0</v>
      </c>
      <c r="H161" s="237"/>
      <c r="I161" s="238">
        <f>ROUND(E161*H161,2)</f>
        <v>0</v>
      </c>
      <c r="J161" s="237"/>
      <c r="K161" s="238">
        <f>ROUND(E161*J161,2)</f>
        <v>0</v>
      </c>
      <c r="L161" s="238">
        <v>21</v>
      </c>
      <c r="M161" s="238">
        <f>G161*(1+L161/100)</f>
        <v>0</v>
      </c>
      <c r="N161" s="236">
        <v>2.52542</v>
      </c>
      <c r="O161" s="236">
        <f>ROUND(E161*N161,2)</f>
        <v>5.3</v>
      </c>
      <c r="P161" s="236">
        <v>0</v>
      </c>
      <c r="Q161" s="236">
        <f>ROUND(E161*P161,2)</f>
        <v>0</v>
      </c>
      <c r="R161" s="238" t="s">
        <v>284</v>
      </c>
      <c r="S161" s="238" t="s">
        <v>169</v>
      </c>
      <c r="T161" s="239" t="s">
        <v>169</v>
      </c>
      <c r="U161" s="222">
        <v>3.57</v>
      </c>
      <c r="V161" s="222">
        <f>ROUND(E161*U161,2)</f>
        <v>7.5</v>
      </c>
      <c r="W161" s="222"/>
      <c r="X161" s="222" t="s">
        <v>130</v>
      </c>
      <c r="Y161" s="212"/>
      <c r="Z161" s="212"/>
      <c r="AA161" s="212"/>
      <c r="AB161" s="212"/>
      <c r="AC161" s="212"/>
      <c r="AD161" s="212"/>
      <c r="AE161" s="212"/>
      <c r="AF161" s="212"/>
      <c r="AG161" s="212" t="s">
        <v>131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9"/>
      <c r="B162" s="220"/>
      <c r="C162" s="249" t="s">
        <v>285</v>
      </c>
      <c r="D162" s="243"/>
      <c r="E162" s="243"/>
      <c r="F162" s="243"/>
      <c r="G162" s="243"/>
      <c r="H162" s="222"/>
      <c r="I162" s="222"/>
      <c r="J162" s="222"/>
      <c r="K162" s="222"/>
      <c r="L162" s="222"/>
      <c r="M162" s="222"/>
      <c r="N162" s="221"/>
      <c r="O162" s="221"/>
      <c r="P162" s="221"/>
      <c r="Q162" s="221"/>
      <c r="R162" s="222"/>
      <c r="S162" s="222"/>
      <c r="T162" s="222"/>
      <c r="U162" s="222"/>
      <c r="V162" s="222"/>
      <c r="W162" s="222"/>
      <c r="X162" s="222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171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19"/>
      <c r="B163" s="220"/>
      <c r="C163" s="250" t="s">
        <v>286</v>
      </c>
      <c r="D163" s="223"/>
      <c r="E163" s="224">
        <v>2.1</v>
      </c>
      <c r="F163" s="222"/>
      <c r="G163" s="222"/>
      <c r="H163" s="222"/>
      <c r="I163" s="222"/>
      <c r="J163" s="222"/>
      <c r="K163" s="222"/>
      <c r="L163" s="222"/>
      <c r="M163" s="222"/>
      <c r="N163" s="221"/>
      <c r="O163" s="221"/>
      <c r="P163" s="221"/>
      <c r="Q163" s="221"/>
      <c r="R163" s="222"/>
      <c r="S163" s="222"/>
      <c r="T163" s="222"/>
      <c r="U163" s="222"/>
      <c r="V163" s="222"/>
      <c r="W163" s="222"/>
      <c r="X163" s="222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173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19"/>
      <c r="B164" s="220"/>
      <c r="C164" s="251"/>
      <c r="D164" s="240"/>
      <c r="E164" s="240"/>
      <c r="F164" s="240"/>
      <c r="G164" s="240"/>
      <c r="H164" s="222"/>
      <c r="I164" s="222"/>
      <c r="J164" s="222"/>
      <c r="K164" s="222"/>
      <c r="L164" s="222"/>
      <c r="M164" s="222"/>
      <c r="N164" s="221"/>
      <c r="O164" s="221"/>
      <c r="P164" s="221"/>
      <c r="Q164" s="221"/>
      <c r="R164" s="222"/>
      <c r="S164" s="222"/>
      <c r="T164" s="222"/>
      <c r="U164" s="222"/>
      <c r="V164" s="222"/>
      <c r="W164" s="222"/>
      <c r="X164" s="222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132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ht="22.5" outlineLevel="1" x14ac:dyDescent="0.2">
      <c r="A165" s="233">
        <v>40</v>
      </c>
      <c r="B165" s="234" t="s">
        <v>287</v>
      </c>
      <c r="C165" s="247" t="s">
        <v>288</v>
      </c>
      <c r="D165" s="235" t="s">
        <v>167</v>
      </c>
      <c r="E165" s="236">
        <v>70.58</v>
      </c>
      <c r="F165" s="237"/>
      <c r="G165" s="238">
        <f>ROUND(E165*F165,2)</f>
        <v>0</v>
      </c>
      <c r="H165" s="237"/>
      <c r="I165" s="238">
        <f>ROUND(E165*H165,2)</f>
        <v>0</v>
      </c>
      <c r="J165" s="237"/>
      <c r="K165" s="238">
        <f>ROUND(E165*J165,2)</f>
        <v>0</v>
      </c>
      <c r="L165" s="238">
        <v>21</v>
      </c>
      <c r="M165" s="238">
        <f>G165*(1+L165/100)</f>
        <v>0</v>
      </c>
      <c r="N165" s="236">
        <v>0.378</v>
      </c>
      <c r="O165" s="236">
        <f>ROUND(E165*N165,2)</f>
        <v>26.68</v>
      </c>
      <c r="P165" s="236">
        <v>0</v>
      </c>
      <c r="Q165" s="236">
        <f>ROUND(E165*P165,2)</f>
        <v>0</v>
      </c>
      <c r="R165" s="238" t="s">
        <v>289</v>
      </c>
      <c r="S165" s="238" t="s">
        <v>169</v>
      </c>
      <c r="T165" s="239" t="s">
        <v>169</v>
      </c>
      <c r="U165" s="222">
        <v>0.03</v>
      </c>
      <c r="V165" s="222">
        <f>ROUND(E165*U165,2)</f>
        <v>2.12</v>
      </c>
      <c r="W165" s="222"/>
      <c r="X165" s="222" t="s">
        <v>130</v>
      </c>
      <c r="Y165" s="212"/>
      <c r="Z165" s="212"/>
      <c r="AA165" s="212"/>
      <c r="AB165" s="212"/>
      <c r="AC165" s="212"/>
      <c r="AD165" s="212"/>
      <c r="AE165" s="212"/>
      <c r="AF165" s="212"/>
      <c r="AG165" s="212" t="s">
        <v>136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9"/>
      <c r="B166" s="220"/>
      <c r="C166" s="250" t="s">
        <v>290</v>
      </c>
      <c r="D166" s="223"/>
      <c r="E166" s="224">
        <v>22.68</v>
      </c>
      <c r="F166" s="222"/>
      <c r="G166" s="222"/>
      <c r="H166" s="222"/>
      <c r="I166" s="222"/>
      <c r="J166" s="222"/>
      <c r="K166" s="222"/>
      <c r="L166" s="222"/>
      <c r="M166" s="222"/>
      <c r="N166" s="221"/>
      <c r="O166" s="221"/>
      <c r="P166" s="221"/>
      <c r="Q166" s="221"/>
      <c r="R166" s="222"/>
      <c r="S166" s="222"/>
      <c r="T166" s="222"/>
      <c r="U166" s="222"/>
      <c r="V166" s="222"/>
      <c r="W166" s="222"/>
      <c r="X166" s="222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173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19"/>
      <c r="B167" s="220"/>
      <c r="C167" s="250" t="s">
        <v>291</v>
      </c>
      <c r="D167" s="223"/>
      <c r="E167" s="224">
        <v>24.9</v>
      </c>
      <c r="F167" s="222"/>
      <c r="G167" s="222"/>
      <c r="H167" s="222"/>
      <c r="I167" s="222"/>
      <c r="J167" s="222"/>
      <c r="K167" s="222"/>
      <c r="L167" s="222"/>
      <c r="M167" s="222"/>
      <c r="N167" s="221"/>
      <c r="O167" s="221"/>
      <c r="P167" s="221"/>
      <c r="Q167" s="221"/>
      <c r="R167" s="222"/>
      <c r="S167" s="222"/>
      <c r="T167" s="222"/>
      <c r="U167" s="222"/>
      <c r="V167" s="222"/>
      <c r="W167" s="222"/>
      <c r="X167" s="222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173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19"/>
      <c r="B168" s="220"/>
      <c r="C168" s="250" t="s">
        <v>292</v>
      </c>
      <c r="D168" s="223"/>
      <c r="E168" s="224">
        <v>23</v>
      </c>
      <c r="F168" s="222"/>
      <c r="G168" s="222"/>
      <c r="H168" s="222"/>
      <c r="I168" s="222"/>
      <c r="J168" s="222"/>
      <c r="K168" s="222"/>
      <c r="L168" s="222"/>
      <c r="M168" s="222"/>
      <c r="N168" s="221"/>
      <c r="O168" s="221"/>
      <c r="P168" s="221"/>
      <c r="Q168" s="221"/>
      <c r="R168" s="222"/>
      <c r="S168" s="222"/>
      <c r="T168" s="222"/>
      <c r="U168" s="222"/>
      <c r="V168" s="222"/>
      <c r="W168" s="222"/>
      <c r="X168" s="222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173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19"/>
      <c r="B169" s="220"/>
      <c r="C169" s="251"/>
      <c r="D169" s="240"/>
      <c r="E169" s="240"/>
      <c r="F169" s="240"/>
      <c r="G169" s="240"/>
      <c r="H169" s="222"/>
      <c r="I169" s="222"/>
      <c r="J169" s="222"/>
      <c r="K169" s="222"/>
      <c r="L169" s="222"/>
      <c r="M169" s="222"/>
      <c r="N169" s="221"/>
      <c r="O169" s="221"/>
      <c r="P169" s="221"/>
      <c r="Q169" s="221"/>
      <c r="R169" s="222"/>
      <c r="S169" s="222"/>
      <c r="T169" s="222"/>
      <c r="U169" s="222"/>
      <c r="V169" s="222"/>
      <c r="W169" s="222"/>
      <c r="X169" s="222"/>
      <c r="Y169" s="212"/>
      <c r="Z169" s="212"/>
      <c r="AA169" s="212"/>
      <c r="AB169" s="212"/>
      <c r="AC169" s="212"/>
      <c r="AD169" s="212"/>
      <c r="AE169" s="212"/>
      <c r="AF169" s="212"/>
      <c r="AG169" s="212" t="s">
        <v>132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33">
        <v>41</v>
      </c>
      <c r="B170" s="234" t="s">
        <v>293</v>
      </c>
      <c r="C170" s="247" t="s">
        <v>294</v>
      </c>
      <c r="D170" s="235" t="s">
        <v>176</v>
      </c>
      <c r="E170" s="236">
        <v>14.5</v>
      </c>
      <c r="F170" s="237"/>
      <c r="G170" s="238">
        <f>ROUND(E170*F170,2)</f>
        <v>0</v>
      </c>
      <c r="H170" s="237"/>
      <c r="I170" s="238">
        <f>ROUND(E170*H170,2)</f>
        <v>0</v>
      </c>
      <c r="J170" s="237"/>
      <c r="K170" s="238">
        <f>ROUND(E170*J170,2)</f>
        <v>0</v>
      </c>
      <c r="L170" s="238">
        <v>21</v>
      </c>
      <c r="M170" s="238">
        <f>G170*(1+L170/100)</f>
        <v>0</v>
      </c>
      <c r="N170" s="236">
        <v>0</v>
      </c>
      <c r="O170" s="236">
        <f>ROUND(E170*N170,2)</f>
        <v>0</v>
      </c>
      <c r="P170" s="236">
        <v>0</v>
      </c>
      <c r="Q170" s="236">
        <f>ROUND(E170*P170,2)</f>
        <v>0</v>
      </c>
      <c r="R170" s="238"/>
      <c r="S170" s="238" t="s">
        <v>128</v>
      </c>
      <c r="T170" s="239" t="s">
        <v>148</v>
      </c>
      <c r="U170" s="222">
        <v>0</v>
      </c>
      <c r="V170" s="222">
        <f>ROUND(E170*U170,2)</f>
        <v>0</v>
      </c>
      <c r="W170" s="222"/>
      <c r="X170" s="222" t="s">
        <v>130</v>
      </c>
      <c r="Y170" s="212"/>
      <c r="Z170" s="212"/>
      <c r="AA170" s="212"/>
      <c r="AB170" s="212"/>
      <c r="AC170" s="212"/>
      <c r="AD170" s="212"/>
      <c r="AE170" s="212"/>
      <c r="AF170" s="212"/>
      <c r="AG170" s="212" t="s">
        <v>136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19"/>
      <c r="B171" s="220"/>
      <c r="C171" s="250" t="s">
        <v>295</v>
      </c>
      <c r="D171" s="223"/>
      <c r="E171" s="224">
        <v>14.5</v>
      </c>
      <c r="F171" s="222"/>
      <c r="G171" s="222"/>
      <c r="H171" s="222"/>
      <c r="I171" s="222"/>
      <c r="J171" s="222"/>
      <c r="K171" s="222"/>
      <c r="L171" s="222"/>
      <c r="M171" s="222"/>
      <c r="N171" s="221"/>
      <c r="O171" s="221"/>
      <c r="P171" s="221"/>
      <c r="Q171" s="221"/>
      <c r="R171" s="222"/>
      <c r="S171" s="222"/>
      <c r="T171" s="222"/>
      <c r="U171" s="222"/>
      <c r="V171" s="222"/>
      <c r="W171" s="222"/>
      <c r="X171" s="222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173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19"/>
      <c r="B172" s="220"/>
      <c r="C172" s="251"/>
      <c r="D172" s="240"/>
      <c r="E172" s="240"/>
      <c r="F172" s="240"/>
      <c r="G172" s="240"/>
      <c r="H172" s="222"/>
      <c r="I172" s="222"/>
      <c r="J172" s="222"/>
      <c r="K172" s="222"/>
      <c r="L172" s="222"/>
      <c r="M172" s="222"/>
      <c r="N172" s="221"/>
      <c r="O172" s="221"/>
      <c r="P172" s="221"/>
      <c r="Q172" s="221"/>
      <c r="R172" s="222"/>
      <c r="S172" s="222"/>
      <c r="T172" s="222"/>
      <c r="U172" s="222"/>
      <c r="V172" s="222"/>
      <c r="W172" s="222"/>
      <c r="X172" s="222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132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ht="22.5" outlineLevel="1" x14ac:dyDescent="0.2">
      <c r="A173" s="233">
        <v>42</v>
      </c>
      <c r="B173" s="234" t="s">
        <v>296</v>
      </c>
      <c r="C173" s="247" t="s">
        <v>297</v>
      </c>
      <c r="D173" s="235" t="s">
        <v>167</v>
      </c>
      <c r="E173" s="236">
        <v>15</v>
      </c>
      <c r="F173" s="237"/>
      <c r="G173" s="238">
        <f>ROUND(E173*F173,2)</f>
        <v>0</v>
      </c>
      <c r="H173" s="237"/>
      <c r="I173" s="238">
        <f>ROUND(E173*H173,2)</f>
        <v>0</v>
      </c>
      <c r="J173" s="237"/>
      <c r="K173" s="238">
        <f>ROUND(E173*J173,2)</f>
        <v>0</v>
      </c>
      <c r="L173" s="238">
        <v>21</v>
      </c>
      <c r="M173" s="238">
        <f>G173*(1+L173/100)</f>
        <v>0</v>
      </c>
      <c r="N173" s="236">
        <v>2.9999999999999997E-4</v>
      </c>
      <c r="O173" s="236">
        <f>ROUND(E173*N173,2)</f>
        <v>0</v>
      </c>
      <c r="P173" s="236">
        <v>0</v>
      </c>
      <c r="Q173" s="236">
        <f>ROUND(E173*P173,2)</f>
        <v>0</v>
      </c>
      <c r="R173" s="238" t="s">
        <v>260</v>
      </c>
      <c r="S173" s="238" t="s">
        <v>169</v>
      </c>
      <c r="T173" s="239" t="s">
        <v>169</v>
      </c>
      <c r="U173" s="222">
        <v>0</v>
      </c>
      <c r="V173" s="222">
        <f>ROUND(E173*U173,2)</f>
        <v>0</v>
      </c>
      <c r="W173" s="222"/>
      <c r="X173" s="222" t="s">
        <v>163</v>
      </c>
      <c r="Y173" s="212"/>
      <c r="Z173" s="212"/>
      <c r="AA173" s="212"/>
      <c r="AB173" s="212"/>
      <c r="AC173" s="212"/>
      <c r="AD173" s="212"/>
      <c r="AE173" s="212"/>
      <c r="AF173" s="212"/>
      <c r="AG173" s="212" t="s">
        <v>164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19"/>
      <c r="B174" s="220"/>
      <c r="C174" s="250" t="s">
        <v>298</v>
      </c>
      <c r="D174" s="223"/>
      <c r="E174" s="224">
        <v>15</v>
      </c>
      <c r="F174" s="222"/>
      <c r="G174" s="222"/>
      <c r="H174" s="222"/>
      <c r="I174" s="222"/>
      <c r="J174" s="222"/>
      <c r="K174" s="222"/>
      <c r="L174" s="222"/>
      <c r="M174" s="222"/>
      <c r="N174" s="221"/>
      <c r="O174" s="221"/>
      <c r="P174" s="221"/>
      <c r="Q174" s="221"/>
      <c r="R174" s="222"/>
      <c r="S174" s="222"/>
      <c r="T174" s="222"/>
      <c r="U174" s="222"/>
      <c r="V174" s="222"/>
      <c r="W174" s="222"/>
      <c r="X174" s="222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173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19"/>
      <c r="B175" s="220"/>
      <c r="C175" s="251"/>
      <c r="D175" s="240"/>
      <c r="E175" s="240"/>
      <c r="F175" s="240"/>
      <c r="G175" s="240"/>
      <c r="H175" s="222"/>
      <c r="I175" s="222"/>
      <c r="J175" s="222"/>
      <c r="K175" s="222"/>
      <c r="L175" s="222"/>
      <c r="M175" s="222"/>
      <c r="N175" s="221"/>
      <c r="O175" s="221"/>
      <c r="P175" s="221"/>
      <c r="Q175" s="221"/>
      <c r="R175" s="222"/>
      <c r="S175" s="222"/>
      <c r="T175" s="222"/>
      <c r="U175" s="222"/>
      <c r="V175" s="222"/>
      <c r="W175" s="222"/>
      <c r="X175" s="222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132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x14ac:dyDescent="0.2">
      <c r="A176" s="226" t="s">
        <v>123</v>
      </c>
      <c r="B176" s="227" t="s">
        <v>79</v>
      </c>
      <c r="C176" s="246" t="s">
        <v>80</v>
      </c>
      <c r="D176" s="228"/>
      <c r="E176" s="229"/>
      <c r="F176" s="230"/>
      <c r="G176" s="230">
        <f>SUMIF(AG177:AG210,"&lt;&gt;NOR",G177:G210)</f>
        <v>0</v>
      </c>
      <c r="H176" s="230"/>
      <c r="I176" s="230">
        <f>SUM(I177:I210)</f>
        <v>0</v>
      </c>
      <c r="J176" s="230"/>
      <c r="K176" s="230">
        <f>SUM(K177:K210)</f>
        <v>0</v>
      </c>
      <c r="L176" s="230"/>
      <c r="M176" s="230">
        <f>SUM(M177:M210)</f>
        <v>0</v>
      </c>
      <c r="N176" s="229"/>
      <c r="O176" s="229">
        <f>SUM(O177:O210)</f>
        <v>51.730000000000004</v>
      </c>
      <c r="P176" s="229"/>
      <c r="Q176" s="229">
        <f>SUM(Q177:Q210)</f>
        <v>0</v>
      </c>
      <c r="R176" s="230"/>
      <c r="S176" s="230"/>
      <c r="T176" s="231"/>
      <c r="U176" s="225"/>
      <c r="V176" s="225">
        <f>SUM(V177:V210)</f>
        <v>81.61</v>
      </c>
      <c r="W176" s="225"/>
      <c r="X176" s="225"/>
      <c r="AG176" t="s">
        <v>124</v>
      </c>
    </row>
    <row r="177" spans="1:60" outlineLevel="1" x14ac:dyDescent="0.2">
      <c r="A177" s="233">
        <v>43</v>
      </c>
      <c r="B177" s="234" t="s">
        <v>299</v>
      </c>
      <c r="C177" s="247" t="s">
        <v>300</v>
      </c>
      <c r="D177" s="235" t="s">
        <v>176</v>
      </c>
      <c r="E177" s="236">
        <v>1.3</v>
      </c>
      <c r="F177" s="237"/>
      <c r="G177" s="238">
        <f>ROUND(E177*F177,2)</f>
        <v>0</v>
      </c>
      <c r="H177" s="237"/>
      <c r="I177" s="238">
        <f>ROUND(E177*H177,2)</f>
        <v>0</v>
      </c>
      <c r="J177" s="237"/>
      <c r="K177" s="238">
        <f>ROUND(E177*J177,2)</f>
        <v>0</v>
      </c>
      <c r="L177" s="238">
        <v>21</v>
      </c>
      <c r="M177" s="238">
        <f>G177*(1+L177/100)</f>
        <v>0</v>
      </c>
      <c r="N177" s="236">
        <v>5.2399999999999999E-3</v>
      </c>
      <c r="O177" s="236">
        <f>ROUND(E177*N177,2)</f>
        <v>0.01</v>
      </c>
      <c r="P177" s="236">
        <v>0</v>
      </c>
      <c r="Q177" s="236">
        <f>ROUND(E177*P177,2)</f>
        <v>0</v>
      </c>
      <c r="R177" s="238" t="s">
        <v>177</v>
      </c>
      <c r="S177" s="238" t="s">
        <v>169</v>
      </c>
      <c r="T177" s="239" t="s">
        <v>169</v>
      </c>
      <c r="U177" s="222">
        <v>0.34899999999999998</v>
      </c>
      <c r="V177" s="222">
        <f>ROUND(E177*U177,2)</f>
        <v>0.45</v>
      </c>
      <c r="W177" s="222"/>
      <c r="X177" s="222" t="s">
        <v>130</v>
      </c>
      <c r="Y177" s="212"/>
      <c r="Z177" s="212"/>
      <c r="AA177" s="212"/>
      <c r="AB177" s="212"/>
      <c r="AC177" s="212"/>
      <c r="AD177" s="212"/>
      <c r="AE177" s="212"/>
      <c r="AF177" s="212"/>
      <c r="AG177" s="212" t="s">
        <v>131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19"/>
      <c r="B178" s="220"/>
      <c r="C178" s="249" t="s">
        <v>301</v>
      </c>
      <c r="D178" s="243"/>
      <c r="E178" s="243"/>
      <c r="F178" s="243"/>
      <c r="G178" s="243"/>
      <c r="H178" s="222"/>
      <c r="I178" s="222"/>
      <c r="J178" s="222"/>
      <c r="K178" s="222"/>
      <c r="L178" s="222"/>
      <c r="M178" s="222"/>
      <c r="N178" s="221"/>
      <c r="O178" s="221"/>
      <c r="P178" s="221"/>
      <c r="Q178" s="221"/>
      <c r="R178" s="222"/>
      <c r="S178" s="222"/>
      <c r="T178" s="222"/>
      <c r="U178" s="222"/>
      <c r="V178" s="222"/>
      <c r="W178" s="222"/>
      <c r="X178" s="222"/>
      <c r="Y178" s="212"/>
      <c r="Z178" s="212"/>
      <c r="AA178" s="212"/>
      <c r="AB178" s="212"/>
      <c r="AC178" s="212"/>
      <c r="AD178" s="212"/>
      <c r="AE178" s="212"/>
      <c r="AF178" s="212"/>
      <c r="AG178" s="212" t="s">
        <v>171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42" t="str">
        <f>C178</f>
        <v>při snižování hladiny podzemní vody soustavou čerpacích jehel, s tvarovkami pro všechny druhy potrubí a způsoby uložení,</v>
      </c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19"/>
      <c r="B179" s="220"/>
      <c r="C179" s="250" t="s">
        <v>302</v>
      </c>
      <c r="D179" s="223"/>
      <c r="E179" s="224">
        <v>1.3</v>
      </c>
      <c r="F179" s="222"/>
      <c r="G179" s="222"/>
      <c r="H179" s="222"/>
      <c r="I179" s="222"/>
      <c r="J179" s="222"/>
      <c r="K179" s="222"/>
      <c r="L179" s="222"/>
      <c r="M179" s="222"/>
      <c r="N179" s="221"/>
      <c r="O179" s="221"/>
      <c r="P179" s="221"/>
      <c r="Q179" s="221"/>
      <c r="R179" s="222"/>
      <c r="S179" s="222"/>
      <c r="T179" s="222"/>
      <c r="U179" s="222"/>
      <c r="V179" s="222"/>
      <c r="W179" s="222"/>
      <c r="X179" s="222"/>
      <c r="Y179" s="212"/>
      <c r="Z179" s="212"/>
      <c r="AA179" s="212"/>
      <c r="AB179" s="212"/>
      <c r="AC179" s="212"/>
      <c r="AD179" s="212"/>
      <c r="AE179" s="212"/>
      <c r="AF179" s="212"/>
      <c r="AG179" s="212" t="s">
        <v>173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19"/>
      <c r="B180" s="220"/>
      <c r="C180" s="251"/>
      <c r="D180" s="240"/>
      <c r="E180" s="240"/>
      <c r="F180" s="240"/>
      <c r="G180" s="240"/>
      <c r="H180" s="222"/>
      <c r="I180" s="222"/>
      <c r="J180" s="222"/>
      <c r="K180" s="222"/>
      <c r="L180" s="222"/>
      <c r="M180" s="222"/>
      <c r="N180" s="221"/>
      <c r="O180" s="221"/>
      <c r="P180" s="221"/>
      <c r="Q180" s="221"/>
      <c r="R180" s="222"/>
      <c r="S180" s="222"/>
      <c r="T180" s="222"/>
      <c r="U180" s="222"/>
      <c r="V180" s="222"/>
      <c r="W180" s="222"/>
      <c r="X180" s="222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132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33">
        <v>44</v>
      </c>
      <c r="B181" s="234" t="s">
        <v>303</v>
      </c>
      <c r="C181" s="247" t="s">
        <v>304</v>
      </c>
      <c r="D181" s="235" t="s">
        <v>189</v>
      </c>
      <c r="E181" s="236">
        <v>0.83040000000000003</v>
      </c>
      <c r="F181" s="237"/>
      <c r="G181" s="238">
        <f>ROUND(E181*F181,2)</f>
        <v>0</v>
      </c>
      <c r="H181" s="237"/>
      <c r="I181" s="238">
        <f>ROUND(E181*H181,2)</f>
        <v>0</v>
      </c>
      <c r="J181" s="237"/>
      <c r="K181" s="238">
        <f>ROUND(E181*J181,2)</f>
        <v>0</v>
      </c>
      <c r="L181" s="238">
        <v>21</v>
      </c>
      <c r="M181" s="238">
        <f>G181*(1+L181/100)</f>
        <v>0</v>
      </c>
      <c r="N181" s="236">
        <v>2.54278</v>
      </c>
      <c r="O181" s="236">
        <f>ROUND(E181*N181,2)</f>
        <v>2.11</v>
      </c>
      <c r="P181" s="236">
        <v>0</v>
      </c>
      <c r="Q181" s="236">
        <f>ROUND(E181*P181,2)</f>
        <v>0</v>
      </c>
      <c r="R181" s="238" t="s">
        <v>284</v>
      </c>
      <c r="S181" s="238" t="s">
        <v>169</v>
      </c>
      <c r="T181" s="239" t="s">
        <v>169</v>
      </c>
      <c r="U181" s="222">
        <v>2.6669999999999998</v>
      </c>
      <c r="V181" s="222">
        <f>ROUND(E181*U181,2)</f>
        <v>2.21</v>
      </c>
      <c r="W181" s="222"/>
      <c r="X181" s="222" t="s">
        <v>130</v>
      </c>
      <c r="Y181" s="212"/>
      <c r="Z181" s="212"/>
      <c r="AA181" s="212"/>
      <c r="AB181" s="212"/>
      <c r="AC181" s="212"/>
      <c r="AD181" s="212"/>
      <c r="AE181" s="212"/>
      <c r="AF181" s="212"/>
      <c r="AG181" s="212" t="s">
        <v>131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19"/>
      <c r="B182" s="220"/>
      <c r="C182" s="250" t="s">
        <v>305</v>
      </c>
      <c r="D182" s="223"/>
      <c r="E182" s="224">
        <v>0.83040000000000003</v>
      </c>
      <c r="F182" s="222"/>
      <c r="G182" s="222"/>
      <c r="H182" s="222"/>
      <c r="I182" s="222"/>
      <c r="J182" s="222"/>
      <c r="K182" s="222"/>
      <c r="L182" s="222"/>
      <c r="M182" s="222"/>
      <c r="N182" s="221"/>
      <c r="O182" s="221"/>
      <c r="P182" s="221"/>
      <c r="Q182" s="221"/>
      <c r="R182" s="222"/>
      <c r="S182" s="222"/>
      <c r="T182" s="222"/>
      <c r="U182" s="222"/>
      <c r="V182" s="222"/>
      <c r="W182" s="222"/>
      <c r="X182" s="222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173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19"/>
      <c r="B183" s="220"/>
      <c r="C183" s="251"/>
      <c r="D183" s="240"/>
      <c r="E183" s="240"/>
      <c r="F183" s="240"/>
      <c r="G183" s="240"/>
      <c r="H183" s="222"/>
      <c r="I183" s="222"/>
      <c r="J183" s="222"/>
      <c r="K183" s="222"/>
      <c r="L183" s="222"/>
      <c r="M183" s="222"/>
      <c r="N183" s="221"/>
      <c r="O183" s="221"/>
      <c r="P183" s="221"/>
      <c r="Q183" s="221"/>
      <c r="R183" s="222"/>
      <c r="S183" s="222"/>
      <c r="T183" s="222"/>
      <c r="U183" s="222"/>
      <c r="V183" s="222"/>
      <c r="W183" s="222"/>
      <c r="X183" s="222"/>
      <c r="Y183" s="212"/>
      <c r="Z183" s="212"/>
      <c r="AA183" s="212"/>
      <c r="AB183" s="212"/>
      <c r="AC183" s="212"/>
      <c r="AD183" s="212"/>
      <c r="AE183" s="212"/>
      <c r="AF183" s="212"/>
      <c r="AG183" s="212" t="s">
        <v>132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33">
        <v>45</v>
      </c>
      <c r="B184" s="234" t="s">
        <v>306</v>
      </c>
      <c r="C184" s="247" t="s">
        <v>307</v>
      </c>
      <c r="D184" s="235" t="s">
        <v>167</v>
      </c>
      <c r="E184" s="236">
        <v>4.1100000000000003</v>
      </c>
      <c r="F184" s="237"/>
      <c r="G184" s="238">
        <f>ROUND(E184*F184,2)</f>
        <v>0</v>
      </c>
      <c r="H184" s="237"/>
      <c r="I184" s="238">
        <f>ROUND(E184*H184,2)</f>
        <v>0</v>
      </c>
      <c r="J184" s="237"/>
      <c r="K184" s="238">
        <f>ROUND(E184*J184,2)</f>
        <v>0</v>
      </c>
      <c r="L184" s="238">
        <v>21</v>
      </c>
      <c r="M184" s="238">
        <f>G184*(1+L184/100)</f>
        <v>0</v>
      </c>
      <c r="N184" s="236">
        <v>1.553E-2</v>
      </c>
      <c r="O184" s="236">
        <f>ROUND(E184*N184,2)</f>
        <v>0.06</v>
      </c>
      <c r="P184" s="236">
        <v>0</v>
      </c>
      <c r="Q184" s="236">
        <f>ROUND(E184*P184,2)</f>
        <v>0</v>
      </c>
      <c r="R184" s="238" t="s">
        <v>284</v>
      </c>
      <c r="S184" s="238" t="s">
        <v>169</v>
      </c>
      <c r="T184" s="239" t="s">
        <v>169</v>
      </c>
      <c r="U184" s="222">
        <v>1.1599999999999999</v>
      </c>
      <c r="V184" s="222">
        <f>ROUND(E184*U184,2)</f>
        <v>4.7699999999999996</v>
      </c>
      <c r="W184" s="222"/>
      <c r="X184" s="222" t="s">
        <v>130</v>
      </c>
      <c r="Y184" s="212"/>
      <c r="Z184" s="212"/>
      <c r="AA184" s="212"/>
      <c r="AB184" s="212"/>
      <c r="AC184" s="212"/>
      <c r="AD184" s="212"/>
      <c r="AE184" s="212"/>
      <c r="AF184" s="212"/>
      <c r="AG184" s="212" t="s">
        <v>131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19"/>
      <c r="B185" s="220"/>
      <c r="C185" s="249" t="s">
        <v>308</v>
      </c>
      <c r="D185" s="243"/>
      <c r="E185" s="243"/>
      <c r="F185" s="243"/>
      <c r="G185" s="243"/>
      <c r="H185" s="222"/>
      <c r="I185" s="222"/>
      <c r="J185" s="222"/>
      <c r="K185" s="222"/>
      <c r="L185" s="222"/>
      <c r="M185" s="222"/>
      <c r="N185" s="221"/>
      <c r="O185" s="221"/>
      <c r="P185" s="221"/>
      <c r="Q185" s="221"/>
      <c r="R185" s="222"/>
      <c r="S185" s="222"/>
      <c r="T185" s="222"/>
      <c r="U185" s="222"/>
      <c r="V185" s="222"/>
      <c r="W185" s="222"/>
      <c r="X185" s="222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171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19"/>
      <c r="B186" s="220"/>
      <c r="C186" s="250" t="s">
        <v>309</v>
      </c>
      <c r="D186" s="223"/>
      <c r="E186" s="224">
        <v>4.1100000000000003</v>
      </c>
      <c r="F186" s="222"/>
      <c r="G186" s="222"/>
      <c r="H186" s="222"/>
      <c r="I186" s="222"/>
      <c r="J186" s="222"/>
      <c r="K186" s="222"/>
      <c r="L186" s="222"/>
      <c r="M186" s="222"/>
      <c r="N186" s="221"/>
      <c r="O186" s="221"/>
      <c r="P186" s="221"/>
      <c r="Q186" s="221"/>
      <c r="R186" s="222"/>
      <c r="S186" s="222"/>
      <c r="T186" s="222"/>
      <c r="U186" s="222"/>
      <c r="V186" s="222"/>
      <c r="W186" s="222"/>
      <c r="X186" s="222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173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19"/>
      <c r="B187" s="220"/>
      <c r="C187" s="251"/>
      <c r="D187" s="240"/>
      <c r="E187" s="240"/>
      <c r="F187" s="240"/>
      <c r="G187" s="240"/>
      <c r="H187" s="222"/>
      <c r="I187" s="222"/>
      <c r="J187" s="222"/>
      <c r="K187" s="222"/>
      <c r="L187" s="222"/>
      <c r="M187" s="222"/>
      <c r="N187" s="221"/>
      <c r="O187" s="221"/>
      <c r="P187" s="221"/>
      <c r="Q187" s="221"/>
      <c r="R187" s="222"/>
      <c r="S187" s="222"/>
      <c r="T187" s="222"/>
      <c r="U187" s="222"/>
      <c r="V187" s="222"/>
      <c r="W187" s="222"/>
      <c r="X187" s="222"/>
      <c r="Y187" s="212"/>
      <c r="Z187" s="212"/>
      <c r="AA187" s="212"/>
      <c r="AB187" s="212"/>
      <c r="AC187" s="212"/>
      <c r="AD187" s="212"/>
      <c r="AE187" s="212"/>
      <c r="AF187" s="212"/>
      <c r="AG187" s="212" t="s">
        <v>132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33">
        <v>46</v>
      </c>
      <c r="B188" s="234" t="s">
        <v>310</v>
      </c>
      <c r="C188" s="247" t="s">
        <v>311</v>
      </c>
      <c r="D188" s="235" t="s">
        <v>167</v>
      </c>
      <c r="E188" s="236">
        <v>4.1100000000000003</v>
      </c>
      <c r="F188" s="237"/>
      <c r="G188" s="238">
        <f>ROUND(E188*F188,2)</f>
        <v>0</v>
      </c>
      <c r="H188" s="237"/>
      <c r="I188" s="238">
        <f>ROUND(E188*H188,2)</f>
        <v>0</v>
      </c>
      <c r="J188" s="237"/>
      <c r="K188" s="238">
        <f>ROUND(E188*J188,2)</f>
        <v>0</v>
      </c>
      <c r="L188" s="238">
        <v>21</v>
      </c>
      <c r="M188" s="238">
        <f>G188*(1+L188/100)</f>
        <v>0</v>
      </c>
      <c r="N188" s="236">
        <v>0</v>
      </c>
      <c r="O188" s="236">
        <f>ROUND(E188*N188,2)</f>
        <v>0</v>
      </c>
      <c r="P188" s="236">
        <v>0</v>
      </c>
      <c r="Q188" s="236">
        <f>ROUND(E188*P188,2)</f>
        <v>0</v>
      </c>
      <c r="R188" s="238" t="s">
        <v>284</v>
      </c>
      <c r="S188" s="238" t="s">
        <v>169</v>
      </c>
      <c r="T188" s="239" t="s">
        <v>169</v>
      </c>
      <c r="U188" s="222">
        <v>0.33900000000000002</v>
      </c>
      <c r="V188" s="222">
        <f>ROUND(E188*U188,2)</f>
        <v>1.39</v>
      </c>
      <c r="W188" s="222"/>
      <c r="X188" s="222" t="s">
        <v>130</v>
      </c>
      <c r="Y188" s="212"/>
      <c r="Z188" s="212"/>
      <c r="AA188" s="212"/>
      <c r="AB188" s="212"/>
      <c r="AC188" s="212"/>
      <c r="AD188" s="212"/>
      <c r="AE188" s="212"/>
      <c r="AF188" s="212"/>
      <c r="AG188" s="212" t="s">
        <v>131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19"/>
      <c r="B189" s="220"/>
      <c r="C189" s="249" t="s">
        <v>308</v>
      </c>
      <c r="D189" s="243"/>
      <c r="E189" s="243"/>
      <c r="F189" s="243"/>
      <c r="G189" s="243"/>
      <c r="H189" s="222"/>
      <c r="I189" s="222"/>
      <c r="J189" s="222"/>
      <c r="K189" s="222"/>
      <c r="L189" s="222"/>
      <c r="M189" s="222"/>
      <c r="N189" s="221"/>
      <c r="O189" s="221"/>
      <c r="P189" s="221"/>
      <c r="Q189" s="221"/>
      <c r="R189" s="222"/>
      <c r="S189" s="222"/>
      <c r="T189" s="222"/>
      <c r="U189" s="222"/>
      <c r="V189" s="222"/>
      <c r="W189" s="222"/>
      <c r="X189" s="222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171</v>
      </c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19"/>
      <c r="B190" s="220"/>
      <c r="C190" s="250" t="s">
        <v>309</v>
      </c>
      <c r="D190" s="223"/>
      <c r="E190" s="224">
        <v>4.1100000000000003</v>
      </c>
      <c r="F190" s="222"/>
      <c r="G190" s="222"/>
      <c r="H190" s="222"/>
      <c r="I190" s="222"/>
      <c r="J190" s="222"/>
      <c r="K190" s="222"/>
      <c r="L190" s="222"/>
      <c r="M190" s="222"/>
      <c r="N190" s="221"/>
      <c r="O190" s="221"/>
      <c r="P190" s="221"/>
      <c r="Q190" s="221"/>
      <c r="R190" s="222"/>
      <c r="S190" s="222"/>
      <c r="T190" s="222"/>
      <c r="U190" s="222"/>
      <c r="V190" s="222"/>
      <c r="W190" s="222"/>
      <c r="X190" s="222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173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19"/>
      <c r="B191" s="220"/>
      <c r="C191" s="251"/>
      <c r="D191" s="240"/>
      <c r="E191" s="240"/>
      <c r="F191" s="240"/>
      <c r="G191" s="240"/>
      <c r="H191" s="222"/>
      <c r="I191" s="222"/>
      <c r="J191" s="222"/>
      <c r="K191" s="222"/>
      <c r="L191" s="222"/>
      <c r="M191" s="222"/>
      <c r="N191" s="221"/>
      <c r="O191" s="221"/>
      <c r="P191" s="221"/>
      <c r="Q191" s="221"/>
      <c r="R191" s="222"/>
      <c r="S191" s="222"/>
      <c r="T191" s="222"/>
      <c r="U191" s="222"/>
      <c r="V191" s="222"/>
      <c r="W191" s="222"/>
      <c r="X191" s="222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132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33">
        <v>47</v>
      </c>
      <c r="B192" s="234" t="s">
        <v>312</v>
      </c>
      <c r="C192" s="247" t="s">
        <v>313</v>
      </c>
      <c r="D192" s="235" t="s">
        <v>275</v>
      </c>
      <c r="E192" s="236">
        <v>0.1328</v>
      </c>
      <c r="F192" s="237"/>
      <c r="G192" s="238">
        <f>ROUND(E192*F192,2)</f>
        <v>0</v>
      </c>
      <c r="H192" s="237"/>
      <c r="I192" s="238">
        <f>ROUND(E192*H192,2)</f>
        <v>0</v>
      </c>
      <c r="J192" s="237"/>
      <c r="K192" s="238">
        <f>ROUND(E192*J192,2)</f>
        <v>0</v>
      </c>
      <c r="L192" s="238">
        <v>21</v>
      </c>
      <c r="M192" s="238">
        <f>G192*(1+L192/100)</f>
        <v>0</v>
      </c>
      <c r="N192" s="236">
        <v>1.0044200000000001</v>
      </c>
      <c r="O192" s="236">
        <f>ROUND(E192*N192,2)</f>
        <v>0.13</v>
      </c>
      <c r="P192" s="236">
        <v>0</v>
      </c>
      <c r="Q192" s="236">
        <f>ROUND(E192*P192,2)</f>
        <v>0</v>
      </c>
      <c r="R192" s="238" t="s">
        <v>284</v>
      </c>
      <c r="S192" s="238" t="s">
        <v>169</v>
      </c>
      <c r="T192" s="239" t="s">
        <v>169</v>
      </c>
      <c r="U192" s="222">
        <v>39.542000000000002</v>
      </c>
      <c r="V192" s="222">
        <f>ROUND(E192*U192,2)</f>
        <v>5.25</v>
      </c>
      <c r="W192" s="222"/>
      <c r="X192" s="222" t="s">
        <v>130</v>
      </c>
      <c r="Y192" s="212"/>
      <c r="Z192" s="212"/>
      <c r="AA192" s="212"/>
      <c r="AB192" s="212"/>
      <c r="AC192" s="212"/>
      <c r="AD192" s="212"/>
      <c r="AE192" s="212"/>
      <c r="AF192" s="212"/>
      <c r="AG192" s="212" t="s">
        <v>131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19"/>
      <c r="B193" s="220"/>
      <c r="C193" s="250" t="s">
        <v>314</v>
      </c>
      <c r="D193" s="223"/>
      <c r="E193" s="224">
        <v>0.1328</v>
      </c>
      <c r="F193" s="222"/>
      <c r="G193" s="222"/>
      <c r="H193" s="222"/>
      <c r="I193" s="222"/>
      <c r="J193" s="222"/>
      <c r="K193" s="222"/>
      <c r="L193" s="222"/>
      <c r="M193" s="222"/>
      <c r="N193" s="221"/>
      <c r="O193" s="221"/>
      <c r="P193" s="221"/>
      <c r="Q193" s="221"/>
      <c r="R193" s="222"/>
      <c r="S193" s="222"/>
      <c r="T193" s="222"/>
      <c r="U193" s="222"/>
      <c r="V193" s="222"/>
      <c r="W193" s="222"/>
      <c r="X193" s="222"/>
      <c r="Y193" s="212"/>
      <c r="Z193" s="212"/>
      <c r="AA193" s="212"/>
      <c r="AB193" s="212"/>
      <c r="AC193" s="212"/>
      <c r="AD193" s="212"/>
      <c r="AE193" s="212"/>
      <c r="AF193" s="212"/>
      <c r="AG193" s="212" t="s">
        <v>173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19"/>
      <c r="B194" s="220"/>
      <c r="C194" s="251"/>
      <c r="D194" s="240"/>
      <c r="E194" s="240"/>
      <c r="F194" s="240"/>
      <c r="G194" s="240"/>
      <c r="H194" s="222"/>
      <c r="I194" s="222"/>
      <c r="J194" s="222"/>
      <c r="K194" s="222"/>
      <c r="L194" s="222"/>
      <c r="M194" s="222"/>
      <c r="N194" s="221"/>
      <c r="O194" s="221"/>
      <c r="P194" s="221"/>
      <c r="Q194" s="221"/>
      <c r="R194" s="222"/>
      <c r="S194" s="222"/>
      <c r="T194" s="222"/>
      <c r="U194" s="222"/>
      <c r="V194" s="222"/>
      <c r="W194" s="222"/>
      <c r="X194" s="222"/>
      <c r="Y194" s="212"/>
      <c r="Z194" s="212"/>
      <c r="AA194" s="212"/>
      <c r="AB194" s="212"/>
      <c r="AC194" s="212"/>
      <c r="AD194" s="212"/>
      <c r="AE194" s="212"/>
      <c r="AF194" s="212"/>
      <c r="AG194" s="212" t="s">
        <v>132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33">
        <v>48</v>
      </c>
      <c r="B195" s="234" t="s">
        <v>315</v>
      </c>
      <c r="C195" s="247" t="s">
        <v>316</v>
      </c>
      <c r="D195" s="235" t="s">
        <v>189</v>
      </c>
      <c r="E195" s="236">
        <v>9.84</v>
      </c>
      <c r="F195" s="237"/>
      <c r="G195" s="238">
        <f>ROUND(E195*F195,2)</f>
        <v>0</v>
      </c>
      <c r="H195" s="237"/>
      <c r="I195" s="238">
        <f>ROUND(E195*H195,2)</f>
        <v>0</v>
      </c>
      <c r="J195" s="237"/>
      <c r="K195" s="238">
        <f>ROUND(E195*J195,2)</f>
        <v>0</v>
      </c>
      <c r="L195" s="238">
        <v>21</v>
      </c>
      <c r="M195" s="238">
        <f>G195*(1+L195/100)</f>
        <v>0</v>
      </c>
      <c r="N195" s="236">
        <v>8.2299999999999998E-2</v>
      </c>
      <c r="O195" s="236">
        <f>ROUND(E195*N195,2)</f>
        <v>0.81</v>
      </c>
      <c r="P195" s="236">
        <v>0</v>
      </c>
      <c r="Q195" s="236">
        <f>ROUND(E195*P195,2)</f>
        <v>0</v>
      </c>
      <c r="R195" s="238" t="s">
        <v>317</v>
      </c>
      <c r="S195" s="238" t="s">
        <v>169</v>
      </c>
      <c r="T195" s="239" t="s">
        <v>318</v>
      </c>
      <c r="U195" s="222">
        <v>2.8180000000000001</v>
      </c>
      <c r="V195" s="222">
        <f>ROUND(E195*U195,2)</f>
        <v>27.73</v>
      </c>
      <c r="W195" s="222"/>
      <c r="X195" s="222" t="s">
        <v>130</v>
      </c>
      <c r="Y195" s="212"/>
      <c r="Z195" s="212"/>
      <c r="AA195" s="212"/>
      <c r="AB195" s="212"/>
      <c r="AC195" s="212"/>
      <c r="AD195" s="212"/>
      <c r="AE195" s="212"/>
      <c r="AF195" s="212"/>
      <c r="AG195" s="212" t="s">
        <v>131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19"/>
      <c r="B196" s="220"/>
      <c r="C196" s="253" t="s">
        <v>319</v>
      </c>
      <c r="D196" s="245"/>
      <c r="E196" s="245"/>
      <c r="F196" s="245"/>
      <c r="G196" s="245"/>
      <c r="H196" s="222"/>
      <c r="I196" s="222"/>
      <c r="J196" s="222"/>
      <c r="K196" s="222"/>
      <c r="L196" s="222"/>
      <c r="M196" s="222"/>
      <c r="N196" s="221"/>
      <c r="O196" s="221"/>
      <c r="P196" s="221"/>
      <c r="Q196" s="221"/>
      <c r="R196" s="222"/>
      <c r="S196" s="222"/>
      <c r="T196" s="222"/>
      <c r="U196" s="222"/>
      <c r="V196" s="222"/>
      <c r="W196" s="222"/>
      <c r="X196" s="222"/>
      <c r="Y196" s="212"/>
      <c r="Z196" s="212"/>
      <c r="AA196" s="212"/>
      <c r="AB196" s="212"/>
      <c r="AC196" s="212"/>
      <c r="AD196" s="212"/>
      <c r="AE196" s="212"/>
      <c r="AF196" s="212"/>
      <c r="AG196" s="212" t="s">
        <v>225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19"/>
      <c r="B197" s="220"/>
      <c r="C197" s="250" t="s">
        <v>320</v>
      </c>
      <c r="D197" s="223"/>
      <c r="E197" s="224">
        <v>9.84</v>
      </c>
      <c r="F197" s="222"/>
      <c r="G197" s="222"/>
      <c r="H197" s="222"/>
      <c r="I197" s="222"/>
      <c r="J197" s="222"/>
      <c r="K197" s="222"/>
      <c r="L197" s="222"/>
      <c r="M197" s="222"/>
      <c r="N197" s="221"/>
      <c r="O197" s="221"/>
      <c r="P197" s="221"/>
      <c r="Q197" s="221"/>
      <c r="R197" s="222"/>
      <c r="S197" s="222"/>
      <c r="T197" s="222"/>
      <c r="U197" s="222"/>
      <c r="V197" s="222"/>
      <c r="W197" s="222"/>
      <c r="X197" s="222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173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19"/>
      <c r="B198" s="220"/>
      <c r="C198" s="251"/>
      <c r="D198" s="240"/>
      <c r="E198" s="240"/>
      <c r="F198" s="240"/>
      <c r="G198" s="240"/>
      <c r="H198" s="222"/>
      <c r="I198" s="222"/>
      <c r="J198" s="222"/>
      <c r="K198" s="222"/>
      <c r="L198" s="222"/>
      <c r="M198" s="222"/>
      <c r="N198" s="221"/>
      <c r="O198" s="221"/>
      <c r="P198" s="221"/>
      <c r="Q198" s="221"/>
      <c r="R198" s="222"/>
      <c r="S198" s="222"/>
      <c r="T198" s="222"/>
      <c r="U198" s="222"/>
      <c r="V198" s="222"/>
      <c r="W198" s="222"/>
      <c r="X198" s="222"/>
      <c r="Y198" s="212"/>
      <c r="Z198" s="212"/>
      <c r="AA198" s="212"/>
      <c r="AB198" s="212"/>
      <c r="AC198" s="212"/>
      <c r="AD198" s="212"/>
      <c r="AE198" s="212"/>
      <c r="AF198" s="212"/>
      <c r="AG198" s="212" t="s">
        <v>132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ht="22.5" outlineLevel="1" x14ac:dyDescent="0.2">
      <c r="A199" s="233">
        <v>49</v>
      </c>
      <c r="B199" s="234" t="s">
        <v>321</v>
      </c>
      <c r="C199" s="247" t="s">
        <v>322</v>
      </c>
      <c r="D199" s="235" t="s">
        <v>189</v>
      </c>
      <c r="E199" s="236">
        <v>10.5</v>
      </c>
      <c r="F199" s="237"/>
      <c r="G199" s="238">
        <f>ROUND(E199*F199,2)</f>
        <v>0</v>
      </c>
      <c r="H199" s="237"/>
      <c r="I199" s="238">
        <f>ROUND(E199*H199,2)</f>
        <v>0</v>
      </c>
      <c r="J199" s="237"/>
      <c r="K199" s="238">
        <f>ROUND(E199*J199,2)</f>
        <v>0</v>
      </c>
      <c r="L199" s="238">
        <v>21</v>
      </c>
      <c r="M199" s="238">
        <f>G199*(1+L199/100)</f>
        <v>0</v>
      </c>
      <c r="N199" s="236">
        <v>2.3321200000000002</v>
      </c>
      <c r="O199" s="236">
        <f>ROUND(E199*N199,2)</f>
        <v>24.49</v>
      </c>
      <c r="P199" s="236">
        <v>0</v>
      </c>
      <c r="Q199" s="236">
        <f>ROUND(E199*P199,2)</f>
        <v>0</v>
      </c>
      <c r="R199" s="238" t="s">
        <v>323</v>
      </c>
      <c r="S199" s="238" t="s">
        <v>169</v>
      </c>
      <c r="T199" s="239" t="s">
        <v>129</v>
      </c>
      <c r="U199" s="222">
        <v>3.5</v>
      </c>
      <c r="V199" s="222">
        <f>ROUND(E199*U199,2)</f>
        <v>36.75</v>
      </c>
      <c r="W199" s="222"/>
      <c r="X199" s="222" t="s">
        <v>130</v>
      </c>
      <c r="Y199" s="212"/>
      <c r="Z199" s="212"/>
      <c r="AA199" s="212"/>
      <c r="AB199" s="212"/>
      <c r="AC199" s="212"/>
      <c r="AD199" s="212"/>
      <c r="AE199" s="212"/>
      <c r="AF199" s="212"/>
      <c r="AG199" s="212" t="s">
        <v>131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ht="22.5" outlineLevel="1" x14ac:dyDescent="0.2">
      <c r="A200" s="219"/>
      <c r="B200" s="220"/>
      <c r="C200" s="249" t="s">
        <v>324</v>
      </c>
      <c r="D200" s="243"/>
      <c r="E200" s="243"/>
      <c r="F200" s="243"/>
      <c r="G200" s="243"/>
      <c r="H200" s="222"/>
      <c r="I200" s="222"/>
      <c r="J200" s="222"/>
      <c r="K200" s="222"/>
      <c r="L200" s="222"/>
      <c r="M200" s="222"/>
      <c r="N200" s="221"/>
      <c r="O200" s="221"/>
      <c r="P200" s="221"/>
      <c r="Q200" s="221"/>
      <c r="R200" s="222"/>
      <c r="S200" s="222"/>
      <c r="T200" s="222"/>
      <c r="U200" s="222"/>
      <c r="V200" s="222"/>
      <c r="W200" s="222"/>
      <c r="X200" s="222"/>
      <c r="Y200" s="212"/>
      <c r="Z200" s="212"/>
      <c r="AA200" s="212"/>
      <c r="AB200" s="212"/>
      <c r="AC200" s="212"/>
      <c r="AD200" s="212"/>
      <c r="AE200" s="212"/>
      <c r="AF200" s="212"/>
      <c r="AG200" s="212" t="s">
        <v>171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42" t="str">
        <f>C200</f>
        <v>a svařovaných sítí Al+Zn oka 100x100 mm, spirál, táhel, vazacího drátu včetně pomocného pracovního lešení o výšce podlahy do 1900 mm a pro zatížení do 1,5 kPa,</v>
      </c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19"/>
      <c r="B201" s="220"/>
      <c r="C201" s="250" t="s">
        <v>325</v>
      </c>
      <c r="D201" s="223"/>
      <c r="E201" s="224">
        <v>8</v>
      </c>
      <c r="F201" s="222"/>
      <c r="G201" s="222"/>
      <c r="H201" s="222"/>
      <c r="I201" s="222"/>
      <c r="J201" s="222"/>
      <c r="K201" s="222"/>
      <c r="L201" s="222"/>
      <c r="M201" s="222"/>
      <c r="N201" s="221"/>
      <c r="O201" s="221"/>
      <c r="P201" s="221"/>
      <c r="Q201" s="221"/>
      <c r="R201" s="222"/>
      <c r="S201" s="222"/>
      <c r="T201" s="222"/>
      <c r="U201" s="222"/>
      <c r="V201" s="222"/>
      <c r="W201" s="222"/>
      <c r="X201" s="222"/>
      <c r="Y201" s="212"/>
      <c r="Z201" s="212"/>
      <c r="AA201" s="212"/>
      <c r="AB201" s="212"/>
      <c r="AC201" s="212"/>
      <c r="AD201" s="212"/>
      <c r="AE201" s="212"/>
      <c r="AF201" s="212"/>
      <c r="AG201" s="212" t="s">
        <v>173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19"/>
      <c r="B202" s="220"/>
      <c r="C202" s="250" t="s">
        <v>326</v>
      </c>
      <c r="D202" s="223"/>
      <c r="E202" s="224">
        <v>1.5</v>
      </c>
      <c r="F202" s="222"/>
      <c r="G202" s="222"/>
      <c r="H202" s="222"/>
      <c r="I202" s="222"/>
      <c r="J202" s="222"/>
      <c r="K202" s="222"/>
      <c r="L202" s="222"/>
      <c r="M202" s="222"/>
      <c r="N202" s="221"/>
      <c r="O202" s="221"/>
      <c r="P202" s="221"/>
      <c r="Q202" s="221"/>
      <c r="R202" s="222"/>
      <c r="S202" s="222"/>
      <c r="T202" s="222"/>
      <c r="U202" s="222"/>
      <c r="V202" s="222"/>
      <c r="W202" s="222"/>
      <c r="X202" s="222"/>
      <c r="Y202" s="212"/>
      <c r="Z202" s="212"/>
      <c r="AA202" s="212"/>
      <c r="AB202" s="212"/>
      <c r="AC202" s="212"/>
      <c r="AD202" s="212"/>
      <c r="AE202" s="212"/>
      <c r="AF202" s="212"/>
      <c r="AG202" s="212" t="s">
        <v>173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19"/>
      <c r="B203" s="220"/>
      <c r="C203" s="250" t="s">
        <v>327</v>
      </c>
      <c r="D203" s="223"/>
      <c r="E203" s="224">
        <v>1</v>
      </c>
      <c r="F203" s="222"/>
      <c r="G203" s="222"/>
      <c r="H203" s="222"/>
      <c r="I203" s="222"/>
      <c r="J203" s="222"/>
      <c r="K203" s="222"/>
      <c r="L203" s="222"/>
      <c r="M203" s="222"/>
      <c r="N203" s="221"/>
      <c r="O203" s="221"/>
      <c r="P203" s="221"/>
      <c r="Q203" s="221"/>
      <c r="R203" s="222"/>
      <c r="S203" s="222"/>
      <c r="T203" s="222"/>
      <c r="U203" s="222"/>
      <c r="V203" s="222"/>
      <c r="W203" s="222"/>
      <c r="X203" s="222"/>
      <c r="Y203" s="212"/>
      <c r="Z203" s="212"/>
      <c r="AA203" s="212"/>
      <c r="AB203" s="212"/>
      <c r="AC203" s="212"/>
      <c r="AD203" s="212"/>
      <c r="AE203" s="212"/>
      <c r="AF203" s="212"/>
      <c r="AG203" s="212" t="s">
        <v>173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19"/>
      <c r="B204" s="220"/>
      <c r="C204" s="251"/>
      <c r="D204" s="240"/>
      <c r="E204" s="240"/>
      <c r="F204" s="240"/>
      <c r="G204" s="240"/>
      <c r="H204" s="222"/>
      <c r="I204" s="222"/>
      <c r="J204" s="222"/>
      <c r="K204" s="222"/>
      <c r="L204" s="222"/>
      <c r="M204" s="222"/>
      <c r="N204" s="221"/>
      <c r="O204" s="221"/>
      <c r="P204" s="221"/>
      <c r="Q204" s="221"/>
      <c r="R204" s="222"/>
      <c r="S204" s="222"/>
      <c r="T204" s="222"/>
      <c r="U204" s="222"/>
      <c r="V204" s="222"/>
      <c r="W204" s="222"/>
      <c r="X204" s="222"/>
      <c r="Y204" s="212"/>
      <c r="Z204" s="212"/>
      <c r="AA204" s="212"/>
      <c r="AB204" s="212"/>
      <c r="AC204" s="212"/>
      <c r="AD204" s="212"/>
      <c r="AE204" s="212"/>
      <c r="AF204" s="212"/>
      <c r="AG204" s="212" t="s">
        <v>132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ht="22.5" outlineLevel="1" x14ac:dyDescent="0.2">
      <c r="A205" s="233">
        <v>50</v>
      </c>
      <c r="B205" s="234" t="s">
        <v>328</v>
      </c>
      <c r="C205" s="247" t="s">
        <v>329</v>
      </c>
      <c r="D205" s="235" t="s">
        <v>189</v>
      </c>
      <c r="E205" s="236">
        <v>0.8004</v>
      </c>
      <c r="F205" s="237"/>
      <c r="G205" s="238">
        <f>ROUND(E205*F205,2)</f>
        <v>0</v>
      </c>
      <c r="H205" s="237"/>
      <c r="I205" s="238">
        <f>ROUND(E205*H205,2)</f>
        <v>0</v>
      </c>
      <c r="J205" s="237"/>
      <c r="K205" s="238">
        <f>ROUND(E205*J205,2)</f>
        <v>0</v>
      </c>
      <c r="L205" s="238">
        <v>21</v>
      </c>
      <c r="M205" s="238">
        <f>G205*(1+L205/100)</f>
        <v>0</v>
      </c>
      <c r="N205" s="236">
        <v>4.4030800000000001</v>
      </c>
      <c r="O205" s="236">
        <f>ROUND(E205*N205,2)</f>
        <v>3.52</v>
      </c>
      <c r="P205" s="236">
        <v>0</v>
      </c>
      <c r="Q205" s="236">
        <f>ROUND(E205*P205,2)</f>
        <v>0</v>
      </c>
      <c r="R205" s="238" t="s">
        <v>284</v>
      </c>
      <c r="S205" s="238" t="s">
        <v>169</v>
      </c>
      <c r="T205" s="239" t="s">
        <v>169</v>
      </c>
      <c r="U205" s="222">
        <v>3.82</v>
      </c>
      <c r="V205" s="222">
        <f>ROUND(E205*U205,2)</f>
        <v>3.06</v>
      </c>
      <c r="W205" s="222"/>
      <c r="X205" s="222" t="s">
        <v>130</v>
      </c>
      <c r="Y205" s="212"/>
      <c r="Z205" s="212"/>
      <c r="AA205" s="212"/>
      <c r="AB205" s="212"/>
      <c r="AC205" s="212"/>
      <c r="AD205" s="212"/>
      <c r="AE205" s="212"/>
      <c r="AF205" s="212"/>
      <c r="AG205" s="212" t="s">
        <v>136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ht="45" outlineLevel="1" x14ac:dyDescent="0.2">
      <c r="A206" s="219"/>
      <c r="B206" s="220"/>
      <c r="C206" s="249" t="s">
        <v>330</v>
      </c>
      <c r="D206" s="243"/>
      <c r="E206" s="243"/>
      <c r="F206" s="243"/>
      <c r="G206" s="243"/>
      <c r="H206" s="222"/>
      <c r="I206" s="222"/>
      <c r="J206" s="222"/>
      <c r="K206" s="222"/>
      <c r="L206" s="222"/>
      <c r="M206" s="222"/>
      <c r="N206" s="221"/>
      <c r="O206" s="221"/>
      <c r="P206" s="221"/>
      <c r="Q206" s="221"/>
      <c r="R206" s="222"/>
      <c r="S206" s="222"/>
      <c r="T206" s="222"/>
      <c r="U206" s="222"/>
      <c r="V206" s="222"/>
      <c r="W206" s="222"/>
      <c r="X206" s="222"/>
      <c r="Y206" s="212"/>
      <c r="Z206" s="212"/>
      <c r="AA206" s="212"/>
      <c r="AB206" s="212"/>
      <c r="AC206" s="212"/>
      <c r="AD206" s="212"/>
      <c r="AE206" s="212"/>
      <c r="AF206" s="212"/>
      <c r="AG206" s="212" t="s">
        <v>171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42" t="str">
        <f>C206</f>
        <v>v suchu nebo nad vodou, výplňové z lomového kamene pro jakoukoliv tloušťku a na jakoukoliv MC, rubové z lomového kamene lomařsky upraveného, jednostranně lícovaného tl. od 25 do 45 cm se zatřením spár na jakoukoliv MC, obkladní na jakoukoliv MC, jednostranně lícovaného tl. od 25 do 45 cm, z lomového kamene, zdivo na sucho z lomového kamene lomařsky upraveného s vyklínováním spár a dutin, pro jakoukoliv tl. zdiva,</v>
      </c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19"/>
      <c r="B207" s="220"/>
      <c r="C207" s="250" t="s">
        <v>331</v>
      </c>
      <c r="D207" s="223"/>
      <c r="E207" s="224">
        <v>0.8004</v>
      </c>
      <c r="F207" s="222"/>
      <c r="G207" s="222"/>
      <c r="H207" s="222"/>
      <c r="I207" s="222"/>
      <c r="J207" s="222"/>
      <c r="K207" s="222"/>
      <c r="L207" s="222"/>
      <c r="M207" s="222"/>
      <c r="N207" s="221"/>
      <c r="O207" s="221"/>
      <c r="P207" s="221"/>
      <c r="Q207" s="221"/>
      <c r="R207" s="222"/>
      <c r="S207" s="222"/>
      <c r="T207" s="222"/>
      <c r="U207" s="222"/>
      <c r="V207" s="222"/>
      <c r="W207" s="222"/>
      <c r="X207" s="222"/>
      <c r="Y207" s="212"/>
      <c r="Z207" s="212"/>
      <c r="AA207" s="212"/>
      <c r="AB207" s="212"/>
      <c r="AC207" s="212"/>
      <c r="AD207" s="212"/>
      <c r="AE207" s="212"/>
      <c r="AF207" s="212"/>
      <c r="AG207" s="212" t="s">
        <v>173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19"/>
      <c r="B208" s="220"/>
      <c r="C208" s="251"/>
      <c r="D208" s="240"/>
      <c r="E208" s="240"/>
      <c r="F208" s="240"/>
      <c r="G208" s="240"/>
      <c r="H208" s="222"/>
      <c r="I208" s="222"/>
      <c r="J208" s="222"/>
      <c r="K208" s="222"/>
      <c r="L208" s="222"/>
      <c r="M208" s="222"/>
      <c r="N208" s="221"/>
      <c r="O208" s="221"/>
      <c r="P208" s="221"/>
      <c r="Q208" s="221"/>
      <c r="R208" s="222"/>
      <c r="S208" s="222"/>
      <c r="T208" s="222"/>
      <c r="U208" s="222"/>
      <c r="V208" s="222"/>
      <c r="W208" s="222"/>
      <c r="X208" s="222"/>
      <c r="Y208" s="212"/>
      <c r="Z208" s="212"/>
      <c r="AA208" s="212"/>
      <c r="AB208" s="212"/>
      <c r="AC208" s="212"/>
      <c r="AD208" s="212"/>
      <c r="AE208" s="212"/>
      <c r="AF208" s="212"/>
      <c r="AG208" s="212" t="s">
        <v>132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33">
        <v>51</v>
      </c>
      <c r="B209" s="234" t="s">
        <v>332</v>
      </c>
      <c r="C209" s="247" t="s">
        <v>333</v>
      </c>
      <c r="D209" s="235" t="s">
        <v>334</v>
      </c>
      <c r="E209" s="236">
        <v>4</v>
      </c>
      <c r="F209" s="237"/>
      <c r="G209" s="238">
        <f>ROUND(E209*F209,2)</f>
        <v>0</v>
      </c>
      <c r="H209" s="237"/>
      <c r="I209" s="238">
        <f>ROUND(E209*H209,2)</f>
        <v>0</v>
      </c>
      <c r="J209" s="237"/>
      <c r="K209" s="238">
        <f>ROUND(E209*J209,2)</f>
        <v>0</v>
      </c>
      <c r="L209" s="238">
        <v>21</v>
      </c>
      <c r="M209" s="238">
        <f>G209*(1+L209/100)</f>
        <v>0</v>
      </c>
      <c r="N209" s="236">
        <v>5.15</v>
      </c>
      <c r="O209" s="236">
        <f>ROUND(E209*N209,2)</f>
        <v>20.6</v>
      </c>
      <c r="P209" s="236">
        <v>0</v>
      </c>
      <c r="Q209" s="236">
        <f>ROUND(E209*P209,2)</f>
        <v>0</v>
      </c>
      <c r="R209" s="238"/>
      <c r="S209" s="238" t="s">
        <v>128</v>
      </c>
      <c r="T209" s="239" t="s">
        <v>129</v>
      </c>
      <c r="U209" s="222">
        <v>0</v>
      </c>
      <c r="V209" s="222">
        <f>ROUND(E209*U209,2)</f>
        <v>0</v>
      </c>
      <c r="W209" s="222"/>
      <c r="X209" s="222" t="s">
        <v>130</v>
      </c>
      <c r="Y209" s="212"/>
      <c r="Z209" s="212"/>
      <c r="AA209" s="212"/>
      <c r="AB209" s="212"/>
      <c r="AC209" s="212"/>
      <c r="AD209" s="212"/>
      <c r="AE209" s="212"/>
      <c r="AF209" s="212"/>
      <c r="AG209" s="212" t="s">
        <v>131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19"/>
      <c r="B210" s="220"/>
      <c r="C210" s="248"/>
      <c r="D210" s="241"/>
      <c r="E210" s="241"/>
      <c r="F210" s="241"/>
      <c r="G210" s="241"/>
      <c r="H210" s="222"/>
      <c r="I210" s="222"/>
      <c r="J210" s="222"/>
      <c r="K210" s="222"/>
      <c r="L210" s="222"/>
      <c r="M210" s="222"/>
      <c r="N210" s="221"/>
      <c r="O210" s="221"/>
      <c r="P210" s="221"/>
      <c r="Q210" s="221"/>
      <c r="R210" s="222"/>
      <c r="S210" s="222"/>
      <c r="T210" s="222"/>
      <c r="U210" s="222"/>
      <c r="V210" s="222"/>
      <c r="W210" s="222"/>
      <c r="X210" s="222"/>
      <c r="Y210" s="212"/>
      <c r="Z210" s="212"/>
      <c r="AA210" s="212"/>
      <c r="AB210" s="212"/>
      <c r="AC210" s="212"/>
      <c r="AD210" s="212"/>
      <c r="AE210" s="212"/>
      <c r="AF210" s="212"/>
      <c r="AG210" s="212" t="s">
        <v>132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x14ac:dyDescent="0.2">
      <c r="A211" s="226" t="s">
        <v>123</v>
      </c>
      <c r="B211" s="227" t="s">
        <v>81</v>
      </c>
      <c r="C211" s="246" t="s">
        <v>82</v>
      </c>
      <c r="D211" s="228"/>
      <c r="E211" s="229"/>
      <c r="F211" s="230"/>
      <c r="G211" s="230">
        <f>SUMIF(AG212:AG255,"&lt;&gt;NOR",G212:G255)</f>
        <v>0</v>
      </c>
      <c r="H211" s="230"/>
      <c r="I211" s="230">
        <f>SUM(I212:I255)</f>
        <v>0</v>
      </c>
      <c r="J211" s="230"/>
      <c r="K211" s="230">
        <f>SUM(K212:K255)</f>
        <v>0</v>
      </c>
      <c r="L211" s="230"/>
      <c r="M211" s="230">
        <f>SUM(M212:M255)</f>
        <v>0</v>
      </c>
      <c r="N211" s="229"/>
      <c r="O211" s="229">
        <f>SUM(O212:O255)</f>
        <v>48.06</v>
      </c>
      <c r="P211" s="229"/>
      <c r="Q211" s="229">
        <f>SUM(Q212:Q255)</f>
        <v>0</v>
      </c>
      <c r="R211" s="230"/>
      <c r="S211" s="230"/>
      <c r="T211" s="231"/>
      <c r="U211" s="225"/>
      <c r="V211" s="225">
        <f>SUM(V212:V255)</f>
        <v>123.78000000000002</v>
      </c>
      <c r="W211" s="225"/>
      <c r="X211" s="225"/>
      <c r="AG211" t="s">
        <v>124</v>
      </c>
    </row>
    <row r="212" spans="1:60" outlineLevel="1" x14ac:dyDescent="0.2">
      <c r="A212" s="233">
        <v>52</v>
      </c>
      <c r="B212" s="234" t="s">
        <v>335</v>
      </c>
      <c r="C212" s="247" t="s">
        <v>336</v>
      </c>
      <c r="D212" s="235" t="s">
        <v>167</v>
      </c>
      <c r="E212" s="236">
        <v>3.12</v>
      </c>
      <c r="F212" s="237"/>
      <c r="G212" s="238">
        <f>ROUND(E212*F212,2)</f>
        <v>0</v>
      </c>
      <c r="H212" s="237"/>
      <c r="I212" s="238">
        <f>ROUND(E212*H212,2)</f>
        <v>0</v>
      </c>
      <c r="J212" s="237"/>
      <c r="K212" s="238">
        <f>ROUND(E212*J212,2)</f>
        <v>0</v>
      </c>
      <c r="L212" s="238">
        <v>21</v>
      </c>
      <c r="M212" s="238">
        <f>G212*(1+L212/100)</f>
        <v>0</v>
      </c>
      <c r="N212" s="236">
        <v>3.8700000000000002E-3</v>
      </c>
      <c r="O212" s="236">
        <f>ROUND(E212*N212,2)</f>
        <v>0.01</v>
      </c>
      <c r="P212" s="236">
        <v>0</v>
      </c>
      <c r="Q212" s="236">
        <f>ROUND(E212*P212,2)</f>
        <v>0</v>
      </c>
      <c r="R212" s="238" t="s">
        <v>270</v>
      </c>
      <c r="S212" s="238" t="s">
        <v>169</v>
      </c>
      <c r="T212" s="239" t="s">
        <v>169</v>
      </c>
      <c r="U212" s="222">
        <v>0.47</v>
      </c>
      <c r="V212" s="222">
        <f>ROUND(E212*U212,2)</f>
        <v>1.47</v>
      </c>
      <c r="W212" s="222"/>
      <c r="X212" s="222" t="s">
        <v>130</v>
      </c>
      <c r="Y212" s="212"/>
      <c r="Z212" s="212"/>
      <c r="AA212" s="212"/>
      <c r="AB212" s="212"/>
      <c r="AC212" s="212"/>
      <c r="AD212" s="212"/>
      <c r="AE212" s="212"/>
      <c r="AF212" s="212"/>
      <c r="AG212" s="212" t="s">
        <v>136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19"/>
      <c r="B213" s="220"/>
      <c r="C213" s="249" t="s">
        <v>337</v>
      </c>
      <c r="D213" s="243"/>
      <c r="E213" s="243"/>
      <c r="F213" s="243"/>
      <c r="G213" s="243"/>
      <c r="H213" s="222"/>
      <c r="I213" s="222"/>
      <c r="J213" s="222"/>
      <c r="K213" s="222"/>
      <c r="L213" s="222"/>
      <c r="M213" s="222"/>
      <c r="N213" s="221"/>
      <c r="O213" s="221"/>
      <c r="P213" s="221"/>
      <c r="Q213" s="221"/>
      <c r="R213" s="222"/>
      <c r="S213" s="222"/>
      <c r="T213" s="222"/>
      <c r="U213" s="222"/>
      <c r="V213" s="222"/>
      <c r="W213" s="222"/>
      <c r="X213" s="222"/>
      <c r="Y213" s="212"/>
      <c r="Z213" s="212"/>
      <c r="AA213" s="212"/>
      <c r="AB213" s="212"/>
      <c r="AC213" s="212"/>
      <c r="AD213" s="212"/>
      <c r="AE213" s="212"/>
      <c r="AF213" s="212"/>
      <c r="AG213" s="212" t="s">
        <v>171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42" t="str">
        <f>C213</f>
        <v>výšky do 4 m se zesílením dna bednění podle hodnoty zatížení betonovou směsí a výztuží. Bez pomocného lešení.</v>
      </c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19"/>
      <c r="B214" s="220"/>
      <c r="C214" s="250" t="s">
        <v>338</v>
      </c>
      <c r="D214" s="223"/>
      <c r="E214" s="224">
        <v>3.12</v>
      </c>
      <c r="F214" s="222"/>
      <c r="G214" s="222"/>
      <c r="H214" s="222"/>
      <c r="I214" s="222"/>
      <c r="J214" s="222"/>
      <c r="K214" s="222"/>
      <c r="L214" s="222"/>
      <c r="M214" s="222"/>
      <c r="N214" s="221"/>
      <c r="O214" s="221"/>
      <c r="P214" s="221"/>
      <c r="Q214" s="221"/>
      <c r="R214" s="222"/>
      <c r="S214" s="222"/>
      <c r="T214" s="222"/>
      <c r="U214" s="222"/>
      <c r="V214" s="222"/>
      <c r="W214" s="222"/>
      <c r="X214" s="222"/>
      <c r="Y214" s="212"/>
      <c r="Z214" s="212"/>
      <c r="AA214" s="212"/>
      <c r="AB214" s="212"/>
      <c r="AC214" s="212"/>
      <c r="AD214" s="212"/>
      <c r="AE214" s="212"/>
      <c r="AF214" s="212"/>
      <c r="AG214" s="212" t="s">
        <v>173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19"/>
      <c r="B215" s="220"/>
      <c r="C215" s="251"/>
      <c r="D215" s="240"/>
      <c r="E215" s="240"/>
      <c r="F215" s="240"/>
      <c r="G215" s="240"/>
      <c r="H215" s="222"/>
      <c r="I215" s="222"/>
      <c r="J215" s="222"/>
      <c r="K215" s="222"/>
      <c r="L215" s="222"/>
      <c r="M215" s="222"/>
      <c r="N215" s="221"/>
      <c r="O215" s="221"/>
      <c r="P215" s="221"/>
      <c r="Q215" s="221"/>
      <c r="R215" s="222"/>
      <c r="S215" s="222"/>
      <c r="T215" s="222"/>
      <c r="U215" s="222"/>
      <c r="V215" s="222"/>
      <c r="W215" s="222"/>
      <c r="X215" s="222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132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33">
        <v>53</v>
      </c>
      <c r="B216" s="234" t="s">
        <v>339</v>
      </c>
      <c r="C216" s="247" t="s">
        <v>340</v>
      </c>
      <c r="D216" s="235" t="s">
        <v>167</v>
      </c>
      <c r="E216" s="236">
        <v>3.12</v>
      </c>
      <c r="F216" s="237"/>
      <c r="G216" s="238">
        <f>ROUND(E216*F216,2)</f>
        <v>0</v>
      </c>
      <c r="H216" s="237"/>
      <c r="I216" s="238">
        <f>ROUND(E216*H216,2)</f>
        <v>0</v>
      </c>
      <c r="J216" s="237"/>
      <c r="K216" s="238">
        <f>ROUND(E216*J216,2)</f>
        <v>0</v>
      </c>
      <c r="L216" s="238">
        <v>21</v>
      </c>
      <c r="M216" s="238">
        <f>G216*(1+L216/100)</f>
        <v>0</v>
      </c>
      <c r="N216" s="236">
        <v>0</v>
      </c>
      <c r="O216" s="236">
        <f>ROUND(E216*N216,2)</f>
        <v>0</v>
      </c>
      <c r="P216" s="236">
        <v>0</v>
      </c>
      <c r="Q216" s="236">
        <f>ROUND(E216*P216,2)</f>
        <v>0</v>
      </c>
      <c r="R216" s="238" t="s">
        <v>270</v>
      </c>
      <c r="S216" s="238" t="s">
        <v>169</v>
      </c>
      <c r="T216" s="239" t="s">
        <v>169</v>
      </c>
      <c r="U216" s="222">
        <v>0.16</v>
      </c>
      <c r="V216" s="222">
        <f>ROUND(E216*U216,2)</f>
        <v>0.5</v>
      </c>
      <c r="W216" s="222"/>
      <c r="X216" s="222" t="s">
        <v>130</v>
      </c>
      <c r="Y216" s="212"/>
      <c r="Z216" s="212"/>
      <c r="AA216" s="212"/>
      <c r="AB216" s="212"/>
      <c r="AC216" s="212"/>
      <c r="AD216" s="212"/>
      <c r="AE216" s="212"/>
      <c r="AF216" s="212"/>
      <c r="AG216" s="212" t="s">
        <v>136</v>
      </c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19"/>
      <c r="B217" s="220"/>
      <c r="C217" s="249" t="s">
        <v>337</v>
      </c>
      <c r="D217" s="243"/>
      <c r="E217" s="243"/>
      <c r="F217" s="243"/>
      <c r="G217" s="243"/>
      <c r="H217" s="222"/>
      <c r="I217" s="222"/>
      <c r="J217" s="222"/>
      <c r="K217" s="222"/>
      <c r="L217" s="222"/>
      <c r="M217" s="222"/>
      <c r="N217" s="221"/>
      <c r="O217" s="221"/>
      <c r="P217" s="221"/>
      <c r="Q217" s="221"/>
      <c r="R217" s="222"/>
      <c r="S217" s="222"/>
      <c r="T217" s="222"/>
      <c r="U217" s="222"/>
      <c r="V217" s="222"/>
      <c r="W217" s="222"/>
      <c r="X217" s="222"/>
      <c r="Y217" s="212"/>
      <c r="Z217" s="212"/>
      <c r="AA217" s="212"/>
      <c r="AB217" s="212"/>
      <c r="AC217" s="212"/>
      <c r="AD217" s="212"/>
      <c r="AE217" s="212"/>
      <c r="AF217" s="212"/>
      <c r="AG217" s="212" t="s">
        <v>171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42" t="str">
        <f>C217</f>
        <v>výšky do 4 m se zesílením dna bednění podle hodnoty zatížení betonovou směsí a výztuží. Bez pomocného lešení.</v>
      </c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">
      <c r="A218" s="219"/>
      <c r="B218" s="220"/>
      <c r="C218" s="250" t="s">
        <v>338</v>
      </c>
      <c r="D218" s="223"/>
      <c r="E218" s="224">
        <v>3.12</v>
      </c>
      <c r="F218" s="222"/>
      <c r="G218" s="222"/>
      <c r="H218" s="222"/>
      <c r="I218" s="222"/>
      <c r="J218" s="222"/>
      <c r="K218" s="222"/>
      <c r="L218" s="222"/>
      <c r="M218" s="222"/>
      <c r="N218" s="221"/>
      <c r="O218" s="221"/>
      <c r="P218" s="221"/>
      <c r="Q218" s="221"/>
      <c r="R218" s="222"/>
      <c r="S218" s="222"/>
      <c r="T218" s="222"/>
      <c r="U218" s="222"/>
      <c r="V218" s="222"/>
      <c r="W218" s="222"/>
      <c r="X218" s="222"/>
      <c r="Y218" s="212"/>
      <c r="Z218" s="212"/>
      <c r="AA218" s="212"/>
      <c r="AB218" s="212"/>
      <c r="AC218" s="212"/>
      <c r="AD218" s="212"/>
      <c r="AE218" s="212"/>
      <c r="AF218" s="212"/>
      <c r="AG218" s="212" t="s">
        <v>173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">
      <c r="A219" s="219"/>
      <c r="B219" s="220"/>
      <c r="C219" s="251"/>
      <c r="D219" s="240"/>
      <c r="E219" s="240"/>
      <c r="F219" s="240"/>
      <c r="G219" s="240"/>
      <c r="H219" s="222"/>
      <c r="I219" s="222"/>
      <c r="J219" s="222"/>
      <c r="K219" s="222"/>
      <c r="L219" s="222"/>
      <c r="M219" s="222"/>
      <c r="N219" s="221"/>
      <c r="O219" s="221"/>
      <c r="P219" s="221"/>
      <c r="Q219" s="221"/>
      <c r="R219" s="222"/>
      <c r="S219" s="222"/>
      <c r="T219" s="222"/>
      <c r="U219" s="222"/>
      <c r="V219" s="222"/>
      <c r="W219" s="222"/>
      <c r="X219" s="222"/>
      <c r="Y219" s="212"/>
      <c r="Z219" s="212"/>
      <c r="AA219" s="212"/>
      <c r="AB219" s="212"/>
      <c r="AC219" s="212"/>
      <c r="AD219" s="212"/>
      <c r="AE219" s="212"/>
      <c r="AF219" s="212"/>
      <c r="AG219" s="212" t="s">
        <v>132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33">
        <v>54</v>
      </c>
      <c r="B220" s="234" t="s">
        <v>341</v>
      </c>
      <c r="C220" s="247" t="s">
        <v>342</v>
      </c>
      <c r="D220" s="235" t="s">
        <v>167</v>
      </c>
      <c r="E220" s="236">
        <v>28.51</v>
      </c>
      <c r="F220" s="237"/>
      <c r="G220" s="238">
        <f>ROUND(E220*F220,2)</f>
        <v>0</v>
      </c>
      <c r="H220" s="237"/>
      <c r="I220" s="238">
        <f>ROUND(E220*H220,2)</f>
        <v>0</v>
      </c>
      <c r="J220" s="237"/>
      <c r="K220" s="238">
        <f>ROUND(E220*J220,2)</f>
        <v>0</v>
      </c>
      <c r="L220" s="238">
        <v>21</v>
      </c>
      <c r="M220" s="238">
        <f>G220*(1+L220/100)</f>
        <v>0</v>
      </c>
      <c r="N220" s="236">
        <v>0.2525</v>
      </c>
      <c r="O220" s="236">
        <f>ROUND(E220*N220,2)</f>
        <v>7.2</v>
      </c>
      <c r="P220" s="236">
        <v>0</v>
      </c>
      <c r="Q220" s="236">
        <f>ROUND(E220*P220,2)</f>
        <v>0</v>
      </c>
      <c r="R220" s="238"/>
      <c r="S220" s="238" t="s">
        <v>169</v>
      </c>
      <c r="T220" s="239" t="s">
        <v>169</v>
      </c>
      <c r="U220" s="222">
        <v>0.24</v>
      </c>
      <c r="V220" s="222">
        <f>ROUND(E220*U220,2)</f>
        <v>6.84</v>
      </c>
      <c r="W220" s="222"/>
      <c r="X220" s="222" t="s">
        <v>130</v>
      </c>
      <c r="Y220" s="212"/>
      <c r="Z220" s="212"/>
      <c r="AA220" s="212"/>
      <c r="AB220" s="212"/>
      <c r="AC220" s="212"/>
      <c r="AD220" s="212"/>
      <c r="AE220" s="212"/>
      <c r="AF220" s="212"/>
      <c r="AG220" s="212" t="s">
        <v>131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19"/>
      <c r="B221" s="220"/>
      <c r="C221" s="250" t="s">
        <v>343</v>
      </c>
      <c r="D221" s="223"/>
      <c r="E221" s="224">
        <v>26</v>
      </c>
      <c r="F221" s="222"/>
      <c r="G221" s="222"/>
      <c r="H221" s="222"/>
      <c r="I221" s="222"/>
      <c r="J221" s="222"/>
      <c r="K221" s="222"/>
      <c r="L221" s="222"/>
      <c r="M221" s="222"/>
      <c r="N221" s="221"/>
      <c r="O221" s="221"/>
      <c r="P221" s="221"/>
      <c r="Q221" s="221"/>
      <c r="R221" s="222"/>
      <c r="S221" s="222"/>
      <c r="T221" s="222"/>
      <c r="U221" s="222"/>
      <c r="V221" s="222"/>
      <c r="W221" s="222"/>
      <c r="X221" s="222"/>
      <c r="Y221" s="212"/>
      <c r="Z221" s="212"/>
      <c r="AA221" s="212"/>
      <c r="AB221" s="212"/>
      <c r="AC221" s="212"/>
      <c r="AD221" s="212"/>
      <c r="AE221" s="212"/>
      <c r="AF221" s="212"/>
      <c r="AG221" s="212" t="s">
        <v>173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19"/>
      <c r="B222" s="220"/>
      <c r="C222" s="250" t="s">
        <v>344</v>
      </c>
      <c r="D222" s="223"/>
      <c r="E222" s="224">
        <v>2.5099999999999998</v>
      </c>
      <c r="F222" s="222"/>
      <c r="G222" s="222"/>
      <c r="H222" s="222"/>
      <c r="I222" s="222"/>
      <c r="J222" s="222"/>
      <c r="K222" s="222"/>
      <c r="L222" s="222"/>
      <c r="M222" s="222"/>
      <c r="N222" s="221"/>
      <c r="O222" s="221"/>
      <c r="P222" s="221"/>
      <c r="Q222" s="221"/>
      <c r="R222" s="222"/>
      <c r="S222" s="222"/>
      <c r="T222" s="222"/>
      <c r="U222" s="222"/>
      <c r="V222" s="222"/>
      <c r="W222" s="222"/>
      <c r="X222" s="222"/>
      <c r="Y222" s="212"/>
      <c r="Z222" s="212"/>
      <c r="AA222" s="212"/>
      <c r="AB222" s="212"/>
      <c r="AC222" s="212"/>
      <c r="AD222" s="212"/>
      <c r="AE222" s="212"/>
      <c r="AF222" s="212"/>
      <c r="AG222" s="212" t="s">
        <v>173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">
      <c r="A223" s="219"/>
      <c r="B223" s="220"/>
      <c r="C223" s="251"/>
      <c r="D223" s="240"/>
      <c r="E223" s="240"/>
      <c r="F223" s="240"/>
      <c r="G223" s="240"/>
      <c r="H223" s="222"/>
      <c r="I223" s="222"/>
      <c r="J223" s="222"/>
      <c r="K223" s="222"/>
      <c r="L223" s="222"/>
      <c r="M223" s="222"/>
      <c r="N223" s="221"/>
      <c r="O223" s="221"/>
      <c r="P223" s="221"/>
      <c r="Q223" s="221"/>
      <c r="R223" s="222"/>
      <c r="S223" s="222"/>
      <c r="T223" s="222"/>
      <c r="U223" s="222"/>
      <c r="V223" s="222"/>
      <c r="W223" s="222"/>
      <c r="X223" s="222"/>
      <c r="Y223" s="212"/>
      <c r="Z223" s="212"/>
      <c r="AA223" s="212"/>
      <c r="AB223" s="212"/>
      <c r="AC223" s="212"/>
      <c r="AD223" s="212"/>
      <c r="AE223" s="212"/>
      <c r="AF223" s="212"/>
      <c r="AG223" s="212" t="s">
        <v>132</v>
      </c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33">
        <v>55</v>
      </c>
      <c r="B224" s="234" t="s">
        <v>345</v>
      </c>
      <c r="C224" s="247" t="s">
        <v>346</v>
      </c>
      <c r="D224" s="235" t="s">
        <v>189</v>
      </c>
      <c r="E224" s="236">
        <v>3.6288</v>
      </c>
      <c r="F224" s="237"/>
      <c r="G224" s="238">
        <f>ROUND(E224*F224,2)</f>
        <v>0</v>
      </c>
      <c r="H224" s="237"/>
      <c r="I224" s="238">
        <f>ROUND(E224*H224,2)</f>
        <v>0</v>
      </c>
      <c r="J224" s="237"/>
      <c r="K224" s="238">
        <f>ROUND(E224*J224,2)</f>
        <v>0</v>
      </c>
      <c r="L224" s="238">
        <v>21</v>
      </c>
      <c r="M224" s="238">
        <f>G224*(1+L224/100)</f>
        <v>0</v>
      </c>
      <c r="N224" s="236">
        <v>2.52542</v>
      </c>
      <c r="O224" s="236">
        <f>ROUND(E224*N224,2)</f>
        <v>9.16</v>
      </c>
      <c r="P224" s="236">
        <v>0</v>
      </c>
      <c r="Q224" s="236">
        <f>ROUND(E224*P224,2)</f>
        <v>0</v>
      </c>
      <c r="R224" s="238" t="s">
        <v>284</v>
      </c>
      <c r="S224" s="238" t="s">
        <v>169</v>
      </c>
      <c r="T224" s="239" t="s">
        <v>169</v>
      </c>
      <c r="U224" s="222">
        <v>3.57</v>
      </c>
      <c r="V224" s="222">
        <f>ROUND(E224*U224,2)</f>
        <v>12.95</v>
      </c>
      <c r="W224" s="222"/>
      <c r="X224" s="222" t="s">
        <v>130</v>
      </c>
      <c r="Y224" s="212"/>
      <c r="Z224" s="212"/>
      <c r="AA224" s="212"/>
      <c r="AB224" s="212"/>
      <c r="AC224" s="212"/>
      <c r="AD224" s="212"/>
      <c r="AE224" s="212"/>
      <c r="AF224" s="212"/>
      <c r="AG224" s="212" t="s">
        <v>131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">
      <c r="A225" s="219"/>
      <c r="B225" s="220"/>
      <c r="C225" s="249" t="s">
        <v>285</v>
      </c>
      <c r="D225" s="243"/>
      <c r="E225" s="243"/>
      <c r="F225" s="243"/>
      <c r="G225" s="243"/>
      <c r="H225" s="222"/>
      <c r="I225" s="222"/>
      <c r="J225" s="222"/>
      <c r="K225" s="222"/>
      <c r="L225" s="222"/>
      <c r="M225" s="222"/>
      <c r="N225" s="221"/>
      <c r="O225" s="221"/>
      <c r="P225" s="221"/>
      <c r="Q225" s="221"/>
      <c r="R225" s="222"/>
      <c r="S225" s="222"/>
      <c r="T225" s="222"/>
      <c r="U225" s="222"/>
      <c r="V225" s="222"/>
      <c r="W225" s="222"/>
      <c r="X225" s="222"/>
      <c r="Y225" s="212"/>
      <c r="Z225" s="212"/>
      <c r="AA225" s="212"/>
      <c r="AB225" s="212"/>
      <c r="AC225" s="212"/>
      <c r="AD225" s="212"/>
      <c r="AE225" s="212"/>
      <c r="AF225" s="212"/>
      <c r="AG225" s="212" t="s">
        <v>171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">
      <c r="A226" s="219"/>
      <c r="B226" s="220"/>
      <c r="C226" s="250" t="s">
        <v>347</v>
      </c>
      <c r="D226" s="223"/>
      <c r="E226" s="224">
        <v>3.6288</v>
      </c>
      <c r="F226" s="222"/>
      <c r="G226" s="222"/>
      <c r="H226" s="222"/>
      <c r="I226" s="222"/>
      <c r="J226" s="222"/>
      <c r="K226" s="222"/>
      <c r="L226" s="222"/>
      <c r="M226" s="222"/>
      <c r="N226" s="221"/>
      <c r="O226" s="221"/>
      <c r="P226" s="221"/>
      <c r="Q226" s="221"/>
      <c r="R226" s="222"/>
      <c r="S226" s="222"/>
      <c r="T226" s="222"/>
      <c r="U226" s="222"/>
      <c r="V226" s="222"/>
      <c r="W226" s="222"/>
      <c r="X226" s="222"/>
      <c r="Y226" s="212"/>
      <c r="Z226" s="212"/>
      <c r="AA226" s="212"/>
      <c r="AB226" s="212"/>
      <c r="AC226" s="212"/>
      <c r="AD226" s="212"/>
      <c r="AE226" s="212"/>
      <c r="AF226" s="212"/>
      <c r="AG226" s="212" t="s">
        <v>173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2">
      <c r="A227" s="219"/>
      <c r="B227" s="220"/>
      <c r="C227" s="251"/>
      <c r="D227" s="240"/>
      <c r="E227" s="240"/>
      <c r="F227" s="240"/>
      <c r="G227" s="240"/>
      <c r="H227" s="222"/>
      <c r="I227" s="222"/>
      <c r="J227" s="222"/>
      <c r="K227" s="222"/>
      <c r="L227" s="222"/>
      <c r="M227" s="222"/>
      <c r="N227" s="221"/>
      <c r="O227" s="221"/>
      <c r="P227" s="221"/>
      <c r="Q227" s="221"/>
      <c r="R227" s="222"/>
      <c r="S227" s="222"/>
      <c r="T227" s="222"/>
      <c r="U227" s="222"/>
      <c r="V227" s="222"/>
      <c r="W227" s="222"/>
      <c r="X227" s="222"/>
      <c r="Y227" s="212"/>
      <c r="Z227" s="212"/>
      <c r="AA227" s="212"/>
      <c r="AB227" s="212"/>
      <c r="AC227" s="212"/>
      <c r="AD227" s="212"/>
      <c r="AE227" s="212"/>
      <c r="AF227" s="212"/>
      <c r="AG227" s="212" t="s">
        <v>132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">
      <c r="A228" s="233">
        <v>56</v>
      </c>
      <c r="B228" s="234" t="s">
        <v>348</v>
      </c>
      <c r="C228" s="247" t="s">
        <v>349</v>
      </c>
      <c r="D228" s="235" t="s">
        <v>189</v>
      </c>
      <c r="E228" s="236">
        <v>6.6150000000000002</v>
      </c>
      <c r="F228" s="237"/>
      <c r="G228" s="238">
        <f>ROUND(E228*F228,2)</f>
        <v>0</v>
      </c>
      <c r="H228" s="237"/>
      <c r="I228" s="238">
        <f>ROUND(E228*H228,2)</f>
        <v>0</v>
      </c>
      <c r="J228" s="237"/>
      <c r="K228" s="238">
        <f>ROUND(E228*J228,2)</f>
        <v>0</v>
      </c>
      <c r="L228" s="238">
        <v>21</v>
      </c>
      <c r="M228" s="238">
        <f>G228*(1+L228/100)</f>
        <v>0</v>
      </c>
      <c r="N228" s="236">
        <v>2.0019999999999998</v>
      </c>
      <c r="O228" s="236">
        <f>ROUND(E228*N228,2)</f>
        <v>13.24</v>
      </c>
      <c r="P228" s="236">
        <v>0</v>
      </c>
      <c r="Q228" s="236">
        <f>ROUND(E228*P228,2)</f>
        <v>0</v>
      </c>
      <c r="R228" s="238" t="s">
        <v>350</v>
      </c>
      <c r="S228" s="238" t="s">
        <v>169</v>
      </c>
      <c r="T228" s="239" t="s">
        <v>169</v>
      </c>
      <c r="U228" s="222">
        <v>1.042</v>
      </c>
      <c r="V228" s="222">
        <f>ROUND(E228*U228,2)</f>
        <v>6.89</v>
      </c>
      <c r="W228" s="222"/>
      <c r="X228" s="222" t="s">
        <v>130</v>
      </c>
      <c r="Y228" s="212"/>
      <c r="Z228" s="212"/>
      <c r="AA228" s="212"/>
      <c r="AB228" s="212"/>
      <c r="AC228" s="212"/>
      <c r="AD228" s="212"/>
      <c r="AE228" s="212"/>
      <c r="AF228" s="212"/>
      <c r="AG228" s="212" t="s">
        <v>131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19"/>
      <c r="B229" s="220"/>
      <c r="C229" s="249" t="s">
        <v>351</v>
      </c>
      <c r="D229" s="243"/>
      <c r="E229" s="243"/>
      <c r="F229" s="243"/>
      <c r="G229" s="243"/>
      <c r="H229" s="222"/>
      <c r="I229" s="222"/>
      <c r="J229" s="222"/>
      <c r="K229" s="222"/>
      <c r="L229" s="222"/>
      <c r="M229" s="222"/>
      <c r="N229" s="221"/>
      <c r="O229" s="221"/>
      <c r="P229" s="221"/>
      <c r="Q229" s="221"/>
      <c r="R229" s="222"/>
      <c r="S229" s="222"/>
      <c r="T229" s="222"/>
      <c r="U229" s="222"/>
      <c r="V229" s="222"/>
      <c r="W229" s="222"/>
      <c r="X229" s="222"/>
      <c r="Y229" s="212"/>
      <c r="Z229" s="212"/>
      <c r="AA229" s="212"/>
      <c r="AB229" s="212"/>
      <c r="AC229" s="212"/>
      <c r="AD229" s="212"/>
      <c r="AE229" s="212"/>
      <c r="AF229" s="212"/>
      <c r="AG229" s="212" t="s">
        <v>171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">
      <c r="A230" s="219"/>
      <c r="B230" s="220"/>
      <c r="C230" s="250" t="s">
        <v>352</v>
      </c>
      <c r="D230" s="223"/>
      <c r="E230" s="224">
        <v>6.6150000000000002</v>
      </c>
      <c r="F230" s="222"/>
      <c r="G230" s="222"/>
      <c r="H230" s="222"/>
      <c r="I230" s="222"/>
      <c r="J230" s="222"/>
      <c r="K230" s="222"/>
      <c r="L230" s="222"/>
      <c r="M230" s="222"/>
      <c r="N230" s="221"/>
      <c r="O230" s="221"/>
      <c r="P230" s="221"/>
      <c r="Q230" s="221"/>
      <c r="R230" s="222"/>
      <c r="S230" s="222"/>
      <c r="T230" s="222"/>
      <c r="U230" s="222"/>
      <c r="V230" s="222"/>
      <c r="W230" s="222"/>
      <c r="X230" s="222"/>
      <c r="Y230" s="212"/>
      <c r="Z230" s="212"/>
      <c r="AA230" s="212"/>
      <c r="AB230" s="212"/>
      <c r="AC230" s="212"/>
      <c r="AD230" s="212"/>
      <c r="AE230" s="212"/>
      <c r="AF230" s="212"/>
      <c r="AG230" s="212" t="s">
        <v>173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">
      <c r="A231" s="219"/>
      <c r="B231" s="220"/>
      <c r="C231" s="251"/>
      <c r="D231" s="240"/>
      <c r="E231" s="240"/>
      <c r="F231" s="240"/>
      <c r="G231" s="240"/>
      <c r="H231" s="222"/>
      <c r="I231" s="222"/>
      <c r="J231" s="222"/>
      <c r="K231" s="222"/>
      <c r="L231" s="222"/>
      <c r="M231" s="222"/>
      <c r="N231" s="221"/>
      <c r="O231" s="221"/>
      <c r="P231" s="221"/>
      <c r="Q231" s="221"/>
      <c r="R231" s="222"/>
      <c r="S231" s="222"/>
      <c r="T231" s="222"/>
      <c r="U231" s="222"/>
      <c r="V231" s="222"/>
      <c r="W231" s="222"/>
      <c r="X231" s="222"/>
      <c r="Y231" s="212"/>
      <c r="Z231" s="212"/>
      <c r="AA231" s="212"/>
      <c r="AB231" s="212"/>
      <c r="AC231" s="212"/>
      <c r="AD231" s="212"/>
      <c r="AE231" s="212"/>
      <c r="AF231" s="212"/>
      <c r="AG231" s="212" t="s">
        <v>132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33">
        <v>57</v>
      </c>
      <c r="B232" s="234" t="s">
        <v>353</v>
      </c>
      <c r="C232" s="247" t="s">
        <v>354</v>
      </c>
      <c r="D232" s="235" t="s">
        <v>167</v>
      </c>
      <c r="E232" s="236">
        <v>28.51</v>
      </c>
      <c r="F232" s="237"/>
      <c r="G232" s="238">
        <f>ROUND(E232*F232,2)</f>
        <v>0</v>
      </c>
      <c r="H232" s="237"/>
      <c r="I232" s="238">
        <f>ROUND(E232*H232,2)</f>
        <v>0</v>
      </c>
      <c r="J232" s="237"/>
      <c r="K232" s="238">
        <f>ROUND(E232*J232,2)</f>
        <v>0</v>
      </c>
      <c r="L232" s="238">
        <v>21</v>
      </c>
      <c r="M232" s="238">
        <f>G232*(1+L232/100)</f>
        <v>0</v>
      </c>
      <c r="N232" s="236">
        <v>0.46437</v>
      </c>
      <c r="O232" s="236">
        <f>ROUND(E232*N232,2)</f>
        <v>13.24</v>
      </c>
      <c r="P232" s="236">
        <v>0</v>
      </c>
      <c r="Q232" s="236">
        <f>ROUND(E232*P232,2)</f>
        <v>0</v>
      </c>
      <c r="R232" s="238"/>
      <c r="S232" s="238" t="s">
        <v>169</v>
      </c>
      <c r="T232" s="239" t="s">
        <v>169</v>
      </c>
      <c r="U232" s="222">
        <v>1.84</v>
      </c>
      <c r="V232" s="222">
        <f>ROUND(E232*U232,2)</f>
        <v>52.46</v>
      </c>
      <c r="W232" s="222"/>
      <c r="X232" s="222" t="s">
        <v>130</v>
      </c>
      <c r="Y232" s="212"/>
      <c r="Z232" s="212"/>
      <c r="AA232" s="212"/>
      <c r="AB232" s="212"/>
      <c r="AC232" s="212"/>
      <c r="AD232" s="212"/>
      <c r="AE232" s="212"/>
      <c r="AF232" s="212"/>
      <c r="AG232" s="212" t="s">
        <v>131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">
      <c r="A233" s="219"/>
      <c r="B233" s="220"/>
      <c r="C233" s="253" t="s">
        <v>241</v>
      </c>
      <c r="D233" s="245"/>
      <c r="E233" s="245"/>
      <c r="F233" s="245"/>
      <c r="G233" s="245"/>
      <c r="H233" s="222"/>
      <c r="I233" s="222"/>
      <c r="J233" s="222"/>
      <c r="K233" s="222"/>
      <c r="L233" s="222"/>
      <c r="M233" s="222"/>
      <c r="N233" s="221"/>
      <c r="O233" s="221"/>
      <c r="P233" s="221"/>
      <c r="Q233" s="221"/>
      <c r="R233" s="222"/>
      <c r="S233" s="222"/>
      <c r="T233" s="222"/>
      <c r="U233" s="222"/>
      <c r="V233" s="222"/>
      <c r="W233" s="222"/>
      <c r="X233" s="222"/>
      <c r="Y233" s="212"/>
      <c r="Z233" s="212"/>
      <c r="AA233" s="212"/>
      <c r="AB233" s="212"/>
      <c r="AC233" s="212"/>
      <c r="AD233" s="212"/>
      <c r="AE233" s="212"/>
      <c r="AF233" s="212"/>
      <c r="AG233" s="212" t="s">
        <v>225</v>
      </c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">
      <c r="A234" s="219"/>
      <c r="B234" s="220"/>
      <c r="C234" s="252" t="s">
        <v>355</v>
      </c>
      <c r="D234" s="244"/>
      <c r="E234" s="244"/>
      <c r="F234" s="244"/>
      <c r="G234" s="244"/>
      <c r="H234" s="222"/>
      <c r="I234" s="222"/>
      <c r="J234" s="222"/>
      <c r="K234" s="222"/>
      <c r="L234" s="222"/>
      <c r="M234" s="222"/>
      <c r="N234" s="221"/>
      <c r="O234" s="221"/>
      <c r="P234" s="221"/>
      <c r="Q234" s="221"/>
      <c r="R234" s="222"/>
      <c r="S234" s="222"/>
      <c r="T234" s="222"/>
      <c r="U234" s="222"/>
      <c r="V234" s="222"/>
      <c r="W234" s="222"/>
      <c r="X234" s="222"/>
      <c r="Y234" s="212"/>
      <c r="Z234" s="212"/>
      <c r="AA234" s="212"/>
      <c r="AB234" s="212"/>
      <c r="AC234" s="212"/>
      <c r="AD234" s="212"/>
      <c r="AE234" s="212"/>
      <c r="AF234" s="212"/>
      <c r="AG234" s="212" t="s">
        <v>225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19"/>
      <c r="B235" s="220"/>
      <c r="C235" s="252" t="s">
        <v>356</v>
      </c>
      <c r="D235" s="244"/>
      <c r="E235" s="244"/>
      <c r="F235" s="244"/>
      <c r="G235" s="244"/>
      <c r="H235" s="222"/>
      <c r="I235" s="222"/>
      <c r="J235" s="222"/>
      <c r="K235" s="222"/>
      <c r="L235" s="222"/>
      <c r="M235" s="222"/>
      <c r="N235" s="221"/>
      <c r="O235" s="221"/>
      <c r="P235" s="221"/>
      <c r="Q235" s="221"/>
      <c r="R235" s="222"/>
      <c r="S235" s="222"/>
      <c r="T235" s="222"/>
      <c r="U235" s="222"/>
      <c r="V235" s="222"/>
      <c r="W235" s="222"/>
      <c r="X235" s="222"/>
      <c r="Y235" s="212"/>
      <c r="Z235" s="212"/>
      <c r="AA235" s="212"/>
      <c r="AB235" s="212"/>
      <c r="AC235" s="212"/>
      <c r="AD235" s="212"/>
      <c r="AE235" s="212"/>
      <c r="AF235" s="212"/>
      <c r="AG235" s="212" t="s">
        <v>225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">
      <c r="A236" s="219"/>
      <c r="B236" s="220"/>
      <c r="C236" s="252" t="s">
        <v>357</v>
      </c>
      <c r="D236" s="244"/>
      <c r="E236" s="244"/>
      <c r="F236" s="244"/>
      <c r="G236" s="244"/>
      <c r="H236" s="222"/>
      <c r="I236" s="222"/>
      <c r="J236" s="222"/>
      <c r="K236" s="222"/>
      <c r="L236" s="222"/>
      <c r="M236" s="222"/>
      <c r="N236" s="221"/>
      <c r="O236" s="221"/>
      <c r="P236" s="221"/>
      <c r="Q236" s="221"/>
      <c r="R236" s="222"/>
      <c r="S236" s="222"/>
      <c r="T236" s="222"/>
      <c r="U236" s="222"/>
      <c r="V236" s="222"/>
      <c r="W236" s="222"/>
      <c r="X236" s="222"/>
      <c r="Y236" s="212"/>
      <c r="Z236" s="212"/>
      <c r="AA236" s="212"/>
      <c r="AB236" s="212"/>
      <c r="AC236" s="212"/>
      <c r="AD236" s="212"/>
      <c r="AE236" s="212"/>
      <c r="AF236" s="212"/>
      <c r="AG236" s="212" t="s">
        <v>225</v>
      </c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">
      <c r="A237" s="219"/>
      <c r="B237" s="220"/>
      <c r="C237" s="250" t="s">
        <v>343</v>
      </c>
      <c r="D237" s="223"/>
      <c r="E237" s="224">
        <v>26</v>
      </c>
      <c r="F237" s="222"/>
      <c r="G237" s="222"/>
      <c r="H237" s="222"/>
      <c r="I237" s="222"/>
      <c r="J237" s="222"/>
      <c r="K237" s="222"/>
      <c r="L237" s="222"/>
      <c r="M237" s="222"/>
      <c r="N237" s="221"/>
      <c r="O237" s="221"/>
      <c r="P237" s="221"/>
      <c r="Q237" s="221"/>
      <c r="R237" s="222"/>
      <c r="S237" s="222"/>
      <c r="T237" s="222"/>
      <c r="U237" s="222"/>
      <c r="V237" s="222"/>
      <c r="W237" s="222"/>
      <c r="X237" s="222"/>
      <c r="Y237" s="212"/>
      <c r="Z237" s="212"/>
      <c r="AA237" s="212"/>
      <c r="AB237" s="212"/>
      <c r="AC237" s="212"/>
      <c r="AD237" s="212"/>
      <c r="AE237" s="212"/>
      <c r="AF237" s="212"/>
      <c r="AG237" s="212" t="s">
        <v>173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">
      <c r="A238" s="219"/>
      <c r="B238" s="220"/>
      <c r="C238" s="250" t="s">
        <v>344</v>
      </c>
      <c r="D238" s="223"/>
      <c r="E238" s="224">
        <v>2.5099999999999998</v>
      </c>
      <c r="F238" s="222"/>
      <c r="G238" s="222"/>
      <c r="H238" s="222"/>
      <c r="I238" s="222"/>
      <c r="J238" s="222"/>
      <c r="K238" s="222"/>
      <c r="L238" s="222"/>
      <c r="M238" s="222"/>
      <c r="N238" s="221"/>
      <c r="O238" s="221"/>
      <c r="P238" s="221"/>
      <c r="Q238" s="221"/>
      <c r="R238" s="222"/>
      <c r="S238" s="222"/>
      <c r="T238" s="222"/>
      <c r="U238" s="222"/>
      <c r="V238" s="222"/>
      <c r="W238" s="222"/>
      <c r="X238" s="222"/>
      <c r="Y238" s="212"/>
      <c r="Z238" s="212"/>
      <c r="AA238" s="212"/>
      <c r="AB238" s="212"/>
      <c r="AC238" s="212"/>
      <c r="AD238" s="212"/>
      <c r="AE238" s="212"/>
      <c r="AF238" s="212"/>
      <c r="AG238" s="212" t="s">
        <v>173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19"/>
      <c r="B239" s="220"/>
      <c r="C239" s="251"/>
      <c r="D239" s="240"/>
      <c r="E239" s="240"/>
      <c r="F239" s="240"/>
      <c r="G239" s="240"/>
      <c r="H239" s="222"/>
      <c r="I239" s="222"/>
      <c r="J239" s="222"/>
      <c r="K239" s="222"/>
      <c r="L239" s="222"/>
      <c r="M239" s="222"/>
      <c r="N239" s="221"/>
      <c r="O239" s="221"/>
      <c r="P239" s="221"/>
      <c r="Q239" s="221"/>
      <c r="R239" s="222"/>
      <c r="S239" s="222"/>
      <c r="T239" s="222"/>
      <c r="U239" s="222"/>
      <c r="V239" s="222"/>
      <c r="W239" s="222"/>
      <c r="X239" s="222"/>
      <c r="Y239" s="212"/>
      <c r="Z239" s="212"/>
      <c r="AA239" s="212"/>
      <c r="AB239" s="212"/>
      <c r="AC239" s="212"/>
      <c r="AD239" s="212"/>
      <c r="AE239" s="212"/>
      <c r="AF239" s="212"/>
      <c r="AG239" s="212" t="s">
        <v>132</v>
      </c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ht="22.5" outlineLevel="1" x14ac:dyDescent="0.2">
      <c r="A240" s="233">
        <v>58</v>
      </c>
      <c r="B240" s="234" t="s">
        <v>358</v>
      </c>
      <c r="C240" s="247" t="s">
        <v>359</v>
      </c>
      <c r="D240" s="235" t="s">
        <v>167</v>
      </c>
      <c r="E240" s="236">
        <v>6</v>
      </c>
      <c r="F240" s="237"/>
      <c r="G240" s="238">
        <f>ROUND(E240*F240,2)</f>
        <v>0</v>
      </c>
      <c r="H240" s="237"/>
      <c r="I240" s="238">
        <f>ROUND(E240*H240,2)</f>
        <v>0</v>
      </c>
      <c r="J240" s="237"/>
      <c r="K240" s="238">
        <f>ROUND(E240*J240,2)</f>
        <v>0</v>
      </c>
      <c r="L240" s="238">
        <v>21</v>
      </c>
      <c r="M240" s="238">
        <f>G240*(1+L240/100)</f>
        <v>0</v>
      </c>
      <c r="N240" s="236">
        <v>0.378</v>
      </c>
      <c r="O240" s="236">
        <f>ROUND(E240*N240,2)</f>
        <v>2.27</v>
      </c>
      <c r="P240" s="236">
        <v>0</v>
      </c>
      <c r="Q240" s="236">
        <f>ROUND(E240*P240,2)</f>
        <v>0</v>
      </c>
      <c r="R240" s="238" t="s">
        <v>289</v>
      </c>
      <c r="S240" s="238" t="s">
        <v>169</v>
      </c>
      <c r="T240" s="239" t="s">
        <v>169</v>
      </c>
      <c r="U240" s="222">
        <v>0.03</v>
      </c>
      <c r="V240" s="222">
        <f>ROUND(E240*U240,2)</f>
        <v>0.18</v>
      </c>
      <c r="W240" s="222"/>
      <c r="X240" s="222" t="s">
        <v>130</v>
      </c>
      <c r="Y240" s="212"/>
      <c r="Z240" s="212"/>
      <c r="AA240" s="212"/>
      <c r="AB240" s="212"/>
      <c r="AC240" s="212"/>
      <c r="AD240" s="212"/>
      <c r="AE240" s="212"/>
      <c r="AF240" s="212"/>
      <c r="AG240" s="212" t="s">
        <v>131</v>
      </c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">
      <c r="A241" s="219"/>
      <c r="B241" s="220"/>
      <c r="C241" s="250" t="s">
        <v>360</v>
      </c>
      <c r="D241" s="223"/>
      <c r="E241" s="224">
        <v>6</v>
      </c>
      <c r="F241" s="222"/>
      <c r="G241" s="222"/>
      <c r="H241" s="222"/>
      <c r="I241" s="222"/>
      <c r="J241" s="222"/>
      <c r="K241" s="222"/>
      <c r="L241" s="222"/>
      <c r="M241" s="222"/>
      <c r="N241" s="221"/>
      <c r="O241" s="221"/>
      <c r="P241" s="221"/>
      <c r="Q241" s="221"/>
      <c r="R241" s="222"/>
      <c r="S241" s="222"/>
      <c r="T241" s="222"/>
      <c r="U241" s="222"/>
      <c r="V241" s="222"/>
      <c r="W241" s="222"/>
      <c r="X241" s="222"/>
      <c r="Y241" s="212"/>
      <c r="Z241" s="212"/>
      <c r="AA241" s="212"/>
      <c r="AB241" s="212"/>
      <c r="AC241" s="212"/>
      <c r="AD241" s="212"/>
      <c r="AE241" s="212"/>
      <c r="AF241" s="212"/>
      <c r="AG241" s="212" t="s">
        <v>173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">
      <c r="A242" s="219"/>
      <c r="B242" s="220"/>
      <c r="C242" s="251"/>
      <c r="D242" s="240"/>
      <c r="E242" s="240"/>
      <c r="F242" s="240"/>
      <c r="G242" s="240"/>
      <c r="H242" s="222"/>
      <c r="I242" s="222"/>
      <c r="J242" s="222"/>
      <c r="K242" s="222"/>
      <c r="L242" s="222"/>
      <c r="M242" s="222"/>
      <c r="N242" s="221"/>
      <c r="O242" s="221"/>
      <c r="P242" s="221"/>
      <c r="Q242" s="221"/>
      <c r="R242" s="222"/>
      <c r="S242" s="222"/>
      <c r="T242" s="222"/>
      <c r="U242" s="222"/>
      <c r="V242" s="222"/>
      <c r="W242" s="222"/>
      <c r="X242" s="222"/>
      <c r="Y242" s="212"/>
      <c r="Z242" s="212"/>
      <c r="AA242" s="212"/>
      <c r="AB242" s="212"/>
      <c r="AC242" s="212"/>
      <c r="AD242" s="212"/>
      <c r="AE242" s="212"/>
      <c r="AF242" s="212"/>
      <c r="AG242" s="212" t="s">
        <v>132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">
      <c r="A243" s="233">
        <v>59</v>
      </c>
      <c r="B243" s="234" t="s">
        <v>361</v>
      </c>
      <c r="C243" s="247" t="s">
        <v>362</v>
      </c>
      <c r="D243" s="235" t="s">
        <v>275</v>
      </c>
      <c r="E243" s="236">
        <v>2.7456</v>
      </c>
      <c r="F243" s="237"/>
      <c r="G243" s="238">
        <f>ROUND(E243*F243,2)</f>
        <v>0</v>
      </c>
      <c r="H243" s="237"/>
      <c r="I243" s="238">
        <f>ROUND(E243*H243,2)</f>
        <v>0</v>
      </c>
      <c r="J243" s="237"/>
      <c r="K243" s="238">
        <f>ROUND(E243*J243,2)</f>
        <v>0</v>
      </c>
      <c r="L243" s="238">
        <v>21</v>
      </c>
      <c r="M243" s="238">
        <f>G243*(1+L243/100)</f>
        <v>0</v>
      </c>
      <c r="N243" s="236">
        <v>1.0662499999999999</v>
      </c>
      <c r="O243" s="236">
        <f>ROUND(E243*N243,2)</f>
        <v>2.93</v>
      </c>
      <c r="P243" s="236">
        <v>0</v>
      </c>
      <c r="Q243" s="236">
        <f>ROUND(E243*P243,2)</f>
        <v>0</v>
      </c>
      <c r="R243" s="238" t="s">
        <v>270</v>
      </c>
      <c r="S243" s="238" t="s">
        <v>169</v>
      </c>
      <c r="T243" s="239" t="s">
        <v>169</v>
      </c>
      <c r="U243" s="222">
        <v>15.231</v>
      </c>
      <c r="V243" s="222">
        <f>ROUND(E243*U243,2)</f>
        <v>41.82</v>
      </c>
      <c r="W243" s="222"/>
      <c r="X243" s="222" t="s">
        <v>130</v>
      </c>
      <c r="Y243" s="212"/>
      <c r="Z243" s="212"/>
      <c r="AA243" s="212"/>
      <c r="AB243" s="212"/>
      <c r="AC243" s="212"/>
      <c r="AD243" s="212"/>
      <c r="AE243" s="212"/>
      <c r="AF243" s="212"/>
      <c r="AG243" s="212" t="s">
        <v>131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 x14ac:dyDescent="0.2">
      <c r="A244" s="219"/>
      <c r="B244" s="220"/>
      <c r="C244" s="249" t="s">
        <v>276</v>
      </c>
      <c r="D244" s="243"/>
      <c r="E244" s="243"/>
      <c r="F244" s="243"/>
      <c r="G244" s="243"/>
      <c r="H244" s="222"/>
      <c r="I244" s="222"/>
      <c r="J244" s="222"/>
      <c r="K244" s="222"/>
      <c r="L244" s="222"/>
      <c r="M244" s="222"/>
      <c r="N244" s="221"/>
      <c r="O244" s="221"/>
      <c r="P244" s="221"/>
      <c r="Q244" s="221"/>
      <c r="R244" s="222"/>
      <c r="S244" s="222"/>
      <c r="T244" s="222"/>
      <c r="U244" s="222"/>
      <c r="V244" s="222"/>
      <c r="W244" s="222"/>
      <c r="X244" s="222"/>
      <c r="Y244" s="212"/>
      <c r="Z244" s="212"/>
      <c r="AA244" s="212"/>
      <c r="AB244" s="212"/>
      <c r="AC244" s="212"/>
      <c r="AD244" s="212"/>
      <c r="AE244" s="212"/>
      <c r="AF244" s="212"/>
      <c r="AG244" s="212" t="s">
        <v>171</v>
      </c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 x14ac:dyDescent="0.2">
      <c r="A245" s="219"/>
      <c r="B245" s="220"/>
      <c r="C245" s="250" t="s">
        <v>363</v>
      </c>
      <c r="D245" s="223"/>
      <c r="E245" s="224">
        <v>2.7456</v>
      </c>
      <c r="F245" s="222"/>
      <c r="G245" s="222"/>
      <c r="H245" s="222"/>
      <c r="I245" s="222"/>
      <c r="J245" s="222"/>
      <c r="K245" s="222"/>
      <c r="L245" s="222"/>
      <c r="M245" s="222"/>
      <c r="N245" s="221"/>
      <c r="O245" s="221"/>
      <c r="P245" s="221"/>
      <c r="Q245" s="221"/>
      <c r="R245" s="222"/>
      <c r="S245" s="222"/>
      <c r="T245" s="222"/>
      <c r="U245" s="222"/>
      <c r="V245" s="222"/>
      <c r="W245" s="222"/>
      <c r="X245" s="222"/>
      <c r="Y245" s="212"/>
      <c r="Z245" s="212"/>
      <c r="AA245" s="212"/>
      <c r="AB245" s="212"/>
      <c r="AC245" s="212"/>
      <c r="AD245" s="212"/>
      <c r="AE245" s="212"/>
      <c r="AF245" s="212"/>
      <c r="AG245" s="212" t="s">
        <v>173</v>
      </c>
      <c r="AH245" s="212">
        <v>0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 x14ac:dyDescent="0.2">
      <c r="A246" s="219"/>
      <c r="B246" s="220"/>
      <c r="C246" s="251"/>
      <c r="D246" s="240"/>
      <c r="E246" s="240"/>
      <c r="F246" s="240"/>
      <c r="G246" s="240"/>
      <c r="H246" s="222"/>
      <c r="I246" s="222"/>
      <c r="J246" s="222"/>
      <c r="K246" s="222"/>
      <c r="L246" s="222"/>
      <c r="M246" s="222"/>
      <c r="N246" s="221"/>
      <c r="O246" s="221"/>
      <c r="P246" s="221"/>
      <c r="Q246" s="221"/>
      <c r="R246" s="222"/>
      <c r="S246" s="222"/>
      <c r="T246" s="222"/>
      <c r="U246" s="222"/>
      <c r="V246" s="222"/>
      <c r="W246" s="222"/>
      <c r="X246" s="222"/>
      <c r="Y246" s="212"/>
      <c r="Z246" s="212"/>
      <c r="AA246" s="212"/>
      <c r="AB246" s="212"/>
      <c r="AC246" s="212"/>
      <c r="AD246" s="212"/>
      <c r="AE246" s="212"/>
      <c r="AF246" s="212"/>
      <c r="AG246" s="212" t="s">
        <v>132</v>
      </c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ht="33.75" outlineLevel="1" x14ac:dyDescent="0.2">
      <c r="A247" s="233">
        <v>60</v>
      </c>
      <c r="B247" s="234" t="s">
        <v>364</v>
      </c>
      <c r="C247" s="247" t="s">
        <v>365</v>
      </c>
      <c r="D247" s="235" t="s">
        <v>176</v>
      </c>
      <c r="E247" s="236">
        <v>9.6</v>
      </c>
      <c r="F247" s="237"/>
      <c r="G247" s="238">
        <f>ROUND(E247*F247,2)</f>
        <v>0</v>
      </c>
      <c r="H247" s="237"/>
      <c r="I247" s="238">
        <f>ROUND(E247*H247,2)</f>
        <v>0</v>
      </c>
      <c r="J247" s="237"/>
      <c r="K247" s="238">
        <f>ROUND(E247*J247,2)</f>
        <v>0</v>
      </c>
      <c r="L247" s="238">
        <v>21</v>
      </c>
      <c r="M247" s="238">
        <f>G247*(1+L247/100)</f>
        <v>0</v>
      </c>
      <c r="N247" s="236">
        <v>1.5299999999999999E-3</v>
      </c>
      <c r="O247" s="236">
        <f>ROUND(E247*N247,2)</f>
        <v>0.01</v>
      </c>
      <c r="P247" s="236">
        <v>0</v>
      </c>
      <c r="Q247" s="236">
        <f>ROUND(E247*P247,2)</f>
        <v>0</v>
      </c>
      <c r="R247" s="238" t="s">
        <v>366</v>
      </c>
      <c r="S247" s="238" t="s">
        <v>169</v>
      </c>
      <c r="T247" s="239" t="s">
        <v>169</v>
      </c>
      <c r="U247" s="222">
        <v>7.0000000000000007E-2</v>
      </c>
      <c r="V247" s="222">
        <f>ROUND(E247*U247,2)</f>
        <v>0.67</v>
      </c>
      <c r="W247" s="222"/>
      <c r="X247" s="222" t="s">
        <v>130</v>
      </c>
      <c r="Y247" s="212"/>
      <c r="Z247" s="212"/>
      <c r="AA247" s="212"/>
      <c r="AB247" s="212"/>
      <c r="AC247" s="212"/>
      <c r="AD247" s="212"/>
      <c r="AE247" s="212"/>
      <c r="AF247" s="212"/>
      <c r="AG247" s="212" t="s">
        <v>131</v>
      </c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 x14ac:dyDescent="0.2">
      <c r="A248" s="219"/>
      <c r="B248" s="220"/>
      <c r="C248" s="249" t="s">
        <v>367</v>
      </c>
      <c r="D248" s="243"/>
      <c r="E248" s="243"/>
      <c r="F248" s="243"/>
      <c r="G248" s="243"/>
      <c r="H248" s="222"/>
      <c r="I248" s="222"/>
      <c r="J248" s="222"/>
      <c r="K248" s="222"/>
      <c r="L248" s="222"/>
      <c r="M248" s="222"/>
      <c r="N248" s="221"/>
      <c r="O248" s="221"/>
      <c r="P248" s="221"/>
      <c r="Q248" s="221"/>
      <c r="R248" s="222"/>
      <c r="S248" s="222"/>
      <c r="T248" s="222"/>
      <c r="U248" s="222"/>
      <c r="V248" s="222"/>
      <c r="W248" s="222"/>
      <c r="X248" s="222"/>
      <c r="Y248" s="212"/>
      <c r="Z248" s="212"/>
      <c r="AA248" s="212"/>
      <c r="AB248" s="212"/>
      <c r="AC248" s="212"/>
      <c r="AD248" s="212"/>
      <c r="AE248" s="212"/>
      <c r="AF248" s="212"/>
      <c r="AG248" s="212" t="s">
        <v>171</v>
      </c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2">
      <c r="A249" s="219"/>
      <c r="B249" s="220"/>
      <c r="C249" s="250" t="s">
        <v>368</v>
      </c>
      <c r="D249" s="223"/>
      <c r="E249" s="224">
        <v>9.6</v>
      </c>
      <c r="F249" s="222"/>
      <c r="G249" s="222"/>
      <c r="H249" s="222"/>
      <c r="I249" s="222"/>
      <c r="J249" s="222"/>
      <c r="K249" s="222"/>
      <c r="L249" s="222"/>
      <c r="M249" s="222"/>
      <c r="N249" s="221"/>
      <c r="O249" s="221"/>
      <c r="P249" s="221"/>
      <c r="Q249" s="221"/>
      <c r="R249" s="222"/>
      <c r="S249" s="222"/>
      <c r="T249" s="222"/>
      <c r="U249" s="222"/>
      <c r="V249" s="222"/>
      <c r="W249" s="222"/>
      <c r="X249" s="222"/>
      <c r="Y249" s="212"/>
      <c r="Z249" s="212"/>
      <c r="AA249" s="212"/>
      <c r="AB249" s="212"/>
      <c r="AC249" s="212"/>
      <c r="AD249" s="212"/>
      <c r="AE249" s="212"/>
      <c r="AF249" s="212"/>
      <c r="AG249" s="212" t="s">
        <v>173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">
      <c r="A250" s="219"/>
      <c r="B250" s="220"/>
      <c r="C250" s="250" t="s">
        <v>369</v>
      </c>
      <c r="D250" s="223"/>
      <c r="E250" s="224"/>
      <c r="F250" s="222"/>
      <c r="G250" s="222"/>
      <c r="H250" s="222"/>
      <c r="I250" s="222"/>
      <c r="J250" s="222"/>
      <c r="K250" s="222"/>
      <c r="L250" s="222"/>
      <c r="M250" s="222"/>
      <c r="N250" s="221"/>
      <c r="O250" s="221"/>
      <c r="P250" s="221"/>
      <c r="Q250" s="221"/>
      <c r="R250" s="222"/>
      <c r="S250" s="222"/>
      <c r="T250" s="222"/>
      <c r="U250" s="222"/>
      <c r="V250" s="222"/>
      <c r="W250" s="222"/>
      <c r="X250" s="222"/>
      <c r="Y250" s="212"/>
      <c r="Z250" s="212"/>
      <c r="AA250" s="212"/>
      <c r="AB250" s="212"/>
      <c r="AC250" s="212"/>
      <c r="AD250" s="212"/>
      <c r="AE250" s="212"/>
      <c r="AF250" s="212"/>
      <c r="AG250" s="212" t="s">
        <v>173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 x14ac:dyDescent="0.2">
      <c r="A251" s="219"/>
      <c r="B251" s="220"/>
      <c r="C251" s="251"/>
      <c r="D251" s="240"/>
      <c r="E251" s="240"/>
      <c r="F251" s="240"/>
      <c r="G251" s="240"/>
      <c r="H251" s="222"/>
      <c r="I251" s="222"/>
      <c r="J251" s="222"/>
      <c r="K251" s="222"/>
      <c r="L251" s="222"/>
      <c r="M251" s="222"/>
      <c r="N251" s="221"/>
      <c r="O251" s="221"/>
      <c r="P251" s="221"/>
      <c r="Q251" s="221"/>
      <c r="R251" s="222"/>
      <c r="S251" s="222"/>
      <c r="T251" s="222"/>
      <c r="U251" s="222"/>
      <c r="V251" s="222"/>
      <c r="W251" s="222"/>
      <c r="X251" s="222"/>
      <c r="Y251" s="212"/>
      <c r="Z251" s="212"/>
      <c r="AA251" s="212"/>
      <c r="AB251" s="212"/>
      <c r="AC251" s="212"/>
      <c r="AD251" s="212"/>
      <c r="AE251" s="212"/>
      <c r="AF251" s="212"/>
      <c r="AG251" s="212" t="s">
        <v>132</v>
      </c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">
      <c r="A252" s="233">
        <v>61</v>
      </c>
      <c r="B252" s="234" t="s">
        <v>370</v>
      </c>
      <c r="C252" s="247" t="s">
        <v>371</v>
      </c>
      <c r="D252" s="235" t="s">
        <v>167</v>
      </c>
      <c r="E252" s="236">
        <v>3.12</v>
      </c>
      <c r="F252" s="237"/>
      <c r="G252" s="238">
        <f>ROUND(E252*F252,2)</f>
        <v>0</v>
      </c>
      <c r="H252" s="237"/>
      <c r="I252" s="238">
        <f>ROUND(E252*H252,2)</f>
        <v>0</v>
      </c>
      <c r="J252" s="237"/>
      <c r="K252" s="238">
        <f>ROUND(E252*J252,2)</f>
        <v>0</v>
      </c>
      <c r="L252" s="238">
        <v>21</v>
      </c>
      <c r="M252" s="238">
        <f>G252*(1+L252/100)</f>
        <v>0</v>
      </c>
      <c r="N252" s="236">
        <v>0</v>
      </c>
      <c r="O252" s="236">
        <f>ROUND(E252*N252,2)</f>
        <v>0</v>
      </c>
      <c r="P252" s="236">
        <v>0</v>
      </c>
      <c r="Q252" s="236">
        <f>ROUND(E252*P252,2)</f>
        <v>0</v>
      </c>
      <c r="R252" s="238"/>
      <c r="S252" s="238" t="s">
        <v>128</v>
      </c>
      <c r="T252" s="239" t="s">
        <v>148</v>
      </c>
      <c r="U252" s="222">
        <v>0</v>
      </c>
      <c r="V252" s="222">
        <f>ROUND(E252*U252,2)</f>
        <v>0</v>
      </c>
      <c r="W252" s="222"/>
      <c r="X252" s="222" t="s">
        <v>130</v>
      </c>
      <c r="Y252" s="212"/>
      <c r="Z252" s="212"/>
      <c r="AA252" s="212"/>
      <c r="AB252" s="212"/>
      <c r="AC252" s="212"/>
      <c r="AD252" s="212"/>
      <c r="AE252" s="212"/>
      <c r="AF252" s="212"/>
      <c r="AG252" s="212" t="s">
        <v>136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">
      <c r="A253" s="219"/>
      <c r="B253" s="220"/>
      <c r="C253" s="253" t="s">
        <v>372</v>
      </c>
      <c r="D253" s="245"/>
      <c r="E253" s="245"/>
      <c r="F253" s="245"/>
      <c r="G253" s="245"/>
      <c r="H253" s="222"/>
      <c r="I253" s="222"/>
      <c r="J253" s="222"/>
      <c r="K253" s="222"/>
      <c r="L253" s="222"/>
      <c r="M253" s="222"/>
      <c r="N253" s="221"/>
      <c r="O253" s="221"/>
      <c r="P253" s="221"/>
      <c r="Q253" s="221"/>
      <c r="R253" s="222"/>
      <c r="S253" s="222"/>
      <c r="T253" s="222"/>
      <c r="U253" s="222"/>
      <c r="V253" s="222"/>
      <c r="W253" s="222"/>
      <c r="X253" s="222"/>
      <c r="Y253" s="212"/>
      <c r="Z253" s="212"/>
      <c r="AA253" s="212"/>
      <c r="AB253" s="212"/>
      <c r="AC253" s="212"/>
      <c r="AD253" s="212"/>
      <c r="AE253" s="212"/>
      <c r="AF253" s="212"/>
      <c r="AG253" s="212" t="s">
        <v>225</v>
      </c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 x14ac:dyDescent="0.2">
      <c r="A254" s="219"/>
      <c r="B254" s="220"/>
      <c r="C254" s="250" t="s">
        <v>373</v>
      </c>
      <c r="D254" s="223"/>
      <c r="E254" s="224">
        <v>3.12</v>
      </c>
      <c r="F254" s="222"/>
      <c r="G254" s="222"/>
      <c r="H254" s="222"/>
      <c r="I254" s="222"/>
      <c r="J254" s="222"/>
      <c r="K254" s="222"/>
      <c r="L254" s="222"/>
      <c r="M254" s="222"/>
      <c r="N254" s="221"/>
      <c r="O254" s="221"/>
      <c r="P254" s="221"/>
      <c r="Q254" s="221"/>
      <c r="R254" s="222"/>
      <c r="S254" s="222"/>
      <c r="T254" s="222"/>
      <c r="U254" s="222"/>
      <c r="V254" s="222"/>
      <c r="W254" s="222"/>
      <c r="X254" s="222"/>
      <c r="Y254" s="212"/>
      <c r="Z254" s="212"/>
      <c r="AA254" s="212"/>
      <c r="AB254" s="212"/>
      <c r="AC254" s="212"/>
      <c r="AD254" s="212"/>
      <c r="AE254" s="212"/>
      <c r="AF254" s="212"/>
      <c r="AG254" s="212" t="s">
        <v>173</v>
      </c>
      <c r="AH254" s="212">
        <v>0</v>
      </c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1" x14ac:dyDescent="0.2">
      <c r="A255" s="219"/>
      <c r="B255" s="220"/>
      <c r="C255" s="251"/>
      <c r="D255" s="240"/>
      <c r="E255" s="240"/>
      <c r="F255" s="240"/>
      <c r="G255" s="240"/>
      <c r="H255" s="222"/>
      <c r="I255" s="222"/>
      <c r="J255" s="222"/>
      <c r="K255" s="222"/>
      <c r="L255" s="222"/>
      <c r="M255" s="222"/>
      <c r="N255" s="221"/>
      <c r="O255" s="221"/>
      <c r="P255" s="221"/>
      <c r="Q255" s="221"/>
      <c r="R255" s="222"/>
      <c r="S255" s="222"/>
      <c r="T255" s="222"/>
      <c r="U255" s="222"/>
      <c r="V255" s="222"/>
      <c r="W255" s="222"/>
      <c r="X255" s="222"/>
      <c r="Y255" s="212"/>
      <c r="Z255" s="212"/>
      <c r="AA255" s="212"/>
      <c r="AB255" s="212"/>
      <c r="AC255" s="212"/>
      <c r="AD255" s="212"/>
      <c r="AE255" s="212"/>
      <c r="AF255" s="212"/>
      <c r="AG255" s="212" t="s">
        <v>132</v>
      </c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x14ac:dyDescent="0.2">
      <c r="A256" s="226" t="s">
        <v>123</v>
      </c>
      <c r="B256" s="227" t="s">
        <v>83</v>
      </c>
      <c r="C256" s="246" t="s">
        <v>84</v>
      </c>
      <c r="D256" s="228"/>
      <c r="E256" s="229"/>
      <c r="F256" s="230"/>
      <c r="G256" s="230">
        <f>SUMIF(AG257:AG287,"&lt;&gt;NOR",G257:G287)</f>
        <v>0</v>
      </c>
      <c r="H256" s="230"/>
      <c r="I256" s="230">
        <f>SUM(I257:I287)</f>
        <v>0</v>
      </c>
      <c r="J256" s="230"/>
      <c r="K256" s="230">
        <f>SUM(K257:K287)</f>
        <v>0</v>
      </c>
      <c r="L256" s="230"/>
      <c r="M256" s="230">
        <f>SUM(M257:M287)</f>
        <v>0</v>
      </c>
      <c r="N256" s="229"/>
      <c r="O256" s="229">
        <f>SUM(O257:O287)</f>
        <v>36.630000000000003</v>
      </c>
      <c r="P256" s="229"/>
      <c r="Q256" s="229">
        <f>SUM(Q257:Q287)</f>
        <v>0</v>
      </c>
      <c r="R256" s="230"/>
      <c r="S256" s="230"/>
      <c r="T256" s="231"/>
      <c r="U256" s="225"/>
      <c r="V256" s="225">
        <f>SUM(V257:V287)</f>
        <v>7.46</v>
      </c>
      <c r="W256" s="225"/>
      <c r="X256" s="225"/>
      <c r="AG256" t="s">
        <v>124</v>
      </c>
    </row>
    <row r="257" spans="1:60" ht="22.5" outlineLevel="1" x14ac:dyDescent="0.2">
      <c r="A257" s="233">
        <v>62</v>
      </c>
      <c r="B257" s="234" t="s">
        <v>374</v>
      </c>
      <c r="C257" s="247" t="s">
        <v>375</v>
      </c>
      <c r="D257" s="235" t="s">
        <v>176</v>
      </c>
      <c r="E257" s="236">
        <v>6.5</v>
      </c>
      <c r="F257" s="237"/>
      <c r="G257" s="238">
        <f>ROUND(E257*F257,2)</f>
        <v>0</v>
      </c>
      <c r="H257" s="237"/>
      <c r="I257" s="238">
        <f>ROUND(E257*H257,2)</f>
        <v>0</v>
      </c>
      <c r="J257" s="237"/>
      <c r="K257" s="238">
        <f>ROUND(E257*J257,2)</f>
        <v>0</v>
      </c>
      <c r="L257" s="238">
        <v>21</v>
      </c>
      <c r="M257" s="238">
        <f>G257*(1+L257/100)</f>
        <v>0</v>
      </c>
      <c r="N257" s="236">
        <v>5.0000000000000001E-4</v>
      </c>
      <c r="O257" s="236">
        <f>ROUND(E257*N257,2)</f>
        <v>0</v>
      </c>
      <c r="P257" s="236">
        <v>0</v>
      </c>
      <c r="Q257" s="236">
        <f>ROUND(E257*P257,2)</f>
        <v>0</v>
      </c>
      <c r="R257" s="238" t="s">
        <v>317</v>
      </c>
      <c r="S257" s="238" t="s">
        <v>169</v>
      </c>
      <c r="T257" s="239" t="s">
        <v>169</v>
      </c>
      <c r="U257" s="222">
        <v>0.03</v>
      </c>
      <c r="V257" s="222">
        <f>ROUND(E257*U257,2)</f>
        <v>0.2</v>
      </c>
      <c r="W257" s="222"/>
      <c r="X257" s="222" t="s">
        <v>130</v>
      </c>
      <c r="Y257" s="212"/>
      <c r="Z257" s="212"/>
      <c r="AA257" s="212"/>
      <c r="AB257" s="212"/>
      <c r="AC257" s="212"/>
      <c r="AD257" s="212"/>
      <c r="AE257" s="212"/>
      <c r="AF257" s="212"/>
      <c r="AG257" s="212" t="s">
        <v>136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 x14ac:dyDescent="0.2">
      <c r="A258" s="219"/>
      <c r="B258" s="220"/>
      <c r="C258" s="248"/>
      <c r="D258" s="241"/>
      <c r="E258" s="241"/>
      <c r="F258" s="241"/>
      <c r="G258" s="241"/>
      <c r="H258" s="222"/>
      <c r="I258" s="222"/>
      <c r="J258" s="222"/>
      <c r="K258" s="222"/>
      <c r="L258" s="222"/>
      <c r="M258" s="222"/>
      <c r="N258" s="221"/>
      <c r="O258" s="221"/>
      <c r="P258" s="221"/>
      <c r="Q258" s="221"/>
      <c r="R258" s="222"/>
      <c r="S258" s="222"/>
      <c r="T258" s="222"/>
      <c r="U258" s="222"/>
      <c r="V258" s="222"/>
      <c r="W258" s="222"/>
      <c r="X258" s="222"/>
      <c r="Y258" s="212"/>
      <c r="Z258" s="212"/>
      <c r="AA258" s="212"/>
      <c r="AB258" s="212"/>
      <c r="AC258" s="212"/>
      <c r="AD258" s="212"/>
      <c r="AE258" s="212"/>
      <c r="AF258" s="212"/>
      <c r="AG258" s="212" t="s">
        <v>132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ht="22.5" outlineLevel="1" x14ac:dyDescent="0.2">
      <c r="A259" s="233">
        <v>63</v>
      </c>
      <c r="B259" s="234" t="s">
        <v>376</v>
      </c>
      <c r="C259" s="247" t="s">
        <v>377</v>
      </c>
      <c r="D259" s="235" t="s">
        <v>167</v>
      </c>
      <c r="E259" s="236">
        <v>66.599999999999994</v>
      </c>
      <c r="F259" s="237"/>
      <c r="G259" s="238">
        <f>ROUND(E259*F259,2)</f>
        <v>0</v>
      </c>
      <c r="H259" s="237"/>
      <c r="I259" s="238">
        <f>ROUND(E259*H259,2)</f>
        <v>0</v>
      </c>
      <c r="J259" s="237"/>
      <c r="K259" s="238">
        <f>ROUND(E259*J259,2)</f>
        <v>0</v>
      </c>
      <c r="L259" s="238">
        <v>21</v>
      </c>
      <c r="M259" s="238">
        <f>G259*(1+L259/100)</f>
        <v>0</v>
      </c>
      <c r="N259" s="236">
        <v>0.21</v>
      </c>
      <c r="O259" s="236">
        <f>ROUND(E259*N259,2)</f>
        <v>13.99</v>
      </c>
      <c r="P259" s="236">
        <v>0</v>
      </c>
      <c r="Q259" s="236">
        <f>ROUND(E259*P259,2)</f>
        <v>0</v>
      </c>
      <c r="R259" s="238" t="s">
        <v>289</v>
      </c>
      <c r="S259" s="238" t="s">
        <v>169</v>
      </c>
      <c r="T259" s="239" t="s">
        <v>169</v>
      </c>
      <c r="U259" s="222">
        <v>0.03</v>
      </c>
      <c r="V259" s="222">
        <f>ROUND(E259*U259,2)</f>
        <v>2</v>
      </c>
      <c r="W259" s="222"/>
      <c r="X259" s="222" t="s">
        <v>130</v>
      </c>
      <c r="Y259" s="212"/>
      <c r="Z259" s="212"/>
      <c r="AA259" s="212"/>
      <c r="AB259" s="212"/>
      <c r="AC259" s="212"/>
      <c r="AD259" s="212"/>
      <c r="AE259" s="212"/>
      <c r="AF259" s="212"/>
      <c r="AG259" s="212" t="s">
        <v>136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1" x14ac:dyDescent="0.2">
      <c r="A260" s="219"/>
      <c r="B260" s="220"/>
      <c r="C260" s="249" t="s">
        <v>378</v>
      </c>
      <c r="D260" s="243"/>
      <c r="E260" s="243"/>
      <c r="F260" s="243"/>
      <c r="G260" s="243"/>
      <c r="H260" s="222"/>
      <c r="I260" s="222"/>
      <c r="J260" s="222"/>
      <c r="K260" s="222"/>
      <c r="L260" s="222"/>
      <c r="M260" s="222"/>
      <c r="N260" s="221"/>
      <c r="O260" s="221"/>
      <c r="P260" s="221"/>
      <c r="Q260" s="221"/>
      <c r="R260" s="222"/>
      <c r="S260" s="222"/>
      <c r="T260" s="222"/>
      <c r="U260" s="222"/>
      <c r="V260" s="222"/>
      <c r="W260" s="222"/>
      <c r="X260" s="222"/>
      <c r="Y260" s="212"/>
      <c r="Z260" s="212"/>
      <c r="AA260" s="212"/>
      <c r="AB260" s="212"/>
      <c r="AC260" s="212"/>
      <c r="AD260" s="212"/>
      <c r="AE260" s="212"/>
      <c r="AF260" s="212"/>
      <c r="AG260" s="212" t="s">
        <v>171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1" x14ac:dyDescent="0.2">
      <c r="A261" s="219"/>
      <c r="B261" s="220"/>
      <c r="C261" s="250" t="s">
        <v>379</v>
      </c>
      <c r="D261" s="223"/>
      <c r="E261" s="224">
        <v>24.9</v>
      </c>
      <c r="F261" s="222"/>
      <c r="G261" s="222"/>
      <c r="H261" s="222"/>
      <c r="I261" s="222"/>
      <c r="J261" s="222"/>
      <c r="K261" s="222"/>
      <c r="L261" s="222"/>
      <c r="M261" s="222"/>
      <c r="N261" s="221"/>
      <c r="O261" s="221"/>
      <c r="P261" s="221"/>
      <c r="Q261" s="221"/>
      <c r="R261" s="222"/>
      <c r="S261" s="222"/>
      <c r="T261" s="222"/>
      <c r="U261" s="222"/>
      <c r="V261" s="222"/>
      <c r="W261" s="222"/>
      <c r="X261" s="222"/>
      <c r="Y261" s="212"/>
      <c r="Z261" s="212"/>
      <c r="AA261" s="212"/>
      <c r="AB261" s="212"/>
      <c r="AC261" s="212"/>
      <c r="AD261" s="212"/>
      <c r="AE261" s="212"/>
      <c r="AF261" s="212"/>
      <c r="AG261" s="212" t="s">
        <v>173</v>
      </c>
      <c r="AH261" s="212">
        <v>0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 x14ac:dyDescent="0.2">
      <c r="A262" s="219"/>
      <c r="B262" s="220"/>
      <c r="C262" s="250" t="s">
        <v>380</v>
      </c>
      <c r="D262" s="223"/>
      <c r="E262" s="224">
        <v>41.7</v>
      </c>
      <c r="F262" s="222"/>
      <c r="G262" s="222"/>
      <c r="H262" s="222"/>
      <c r="I262" s="222"/>
      <c r="J262" s="222"/>
      <c r="K262" s="222"/>
      <c r="L262" s="222"/>
      <c r="M262" s="222"/>
      <c r="N262" s="221"/>
      <c r="O262" s="221"/>
      <c r="P262" s="221"/>
      <c r="Q262" s="221"/>
      <c r="R262" s="222"/>
      <c r="S262" s="222"/>
      <c r="T262" s="222"/>
      <c r="U262" s="222"/>
      <c r="V262" s="222"/>
      <c r="W262" s="222"/>
      <c r="X262" s="222"/>
      <c r="Y262" s="212"/>
      <c r="Z262" s="212"/>
      <c r="AA262" s="212"/>
      <c r="AB262" s="212"/>
      <c r="AC262" s="212"/>
      <c r="AD262" s="212"/>
      <c r="AE262" s="212"/>
      <c r="AF262" s="212"/>
      <c r="AG262" s="212" t="s">
        <v>173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 x14ac:dyDescent="0.2">
      <c r="A263" s="219"/>
      <c r="B263" s="220"/>
      <c r="C263" s="251"/>
      <c r="D263" s="240"/>
      <c r="E263" s="240"/>
      <c r="F263" s="240"/>
      <c r="G263" s="240"/>
      <c r="H263" s="222"/>
      <c r="I263" s="222"/>
      <c r="J263" s="222"/>
      <c r="K263" s="222"/>
      <c r="L263" s="222"/>
      <c r="M263" s="222"/>
      <c r="N263" s="221"/>
      <c r="O263" s="221"/>
      <c r="P263" s="221"/>
      <c r="Q263" s="221"/>
      <c r="R263" s="222"/>
      <c r="S263" s="222"/>
      <c r="T263" s="222"/>
      <c r="U263" s="222"/>
      <c r="V263" s="222"/>
      <c r="W263" s="222"/>
      <c r="X263" s="222"/>
      <c r="Y263" s="212"/>
      <c r="Z263" s="212"/>
      <c r="AA263" s="212"/>
      <c r="AB263" s="212"/>
      <c r="AC263" s="212"/>
      <c r="AD263" s="212"/>
      <c r="AE263" s="212"/>
      <c r="AF263" s="212"/>
      <c r="AG263" s="212" t="s">
        <v>132</v>
      </c>
      <c r="AH263" s="212"/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ht="22.5" outlineLevel="1" x14ac:dyDescent="0.2">
      <c r="A264" s="233">
        <v>64</v>
      </c>
      <c r="B264" s="234" t="s">
        <v>381</v>
      </c>
      <c r="C264" s="247" t="s">
        <v>382</v>
      </c>
      <c r="D264" s="235" t="s">
        <v>167</v>
      </c>
      <c r="E264" s="236">
        <v>50</v>
      </c>
      <c r="F264" s="237"/>
      <c r="G264" s="238">
        <f>ROUND(E264*F264,2)</f>
        <v>0</v>
      </c>
      <c r="H264" s="237"/>
      <c r="I264" s="238">
        <f>ROUND(E264*H264,2)</f>
        <v>0</v>
      </c>
      <c r="J264" s="237"/>
      <c r="K264" s="238">
        <f>ROUND(E264*J264,2)</f>
        <v>0</v>
      </c>
      <c r="L264" s="238">
        <v>21</v>
      </c>
      <c r="M264" s="238">
        <f>G264*(1+L264/100)</f>
        <v>0</v>
      </c>
      <c r="N264" s="236">
        <v>0.441</v>
      </c>
      <c r="O264" s="236">
        <f>ROUND(E264*N264,2)</f>
        <v>22.05</v>
      </c>
      <c r="P264" s="236">
        <v>0</v>
      </c>
      <c r="Q264" s="236">
        <f>ROUND(E264*P264,2)</f>
        <v>0</v>
      </c>
      <c r="R264" s="238" t="s">
        <v>289</v>
      </c>
      <c r="S264" s="238" t="s">
        <v>169</v>
      </c>
      <c r="T264" s="239" t="s">
        <v>169</v>
      </c>
      <c r="U264" s="222">
        <v>0.03</v>
      </c>
      <c r="V264" s="222">
        <f>ROUND(E264*U264,2)</f>
        <v>1.5</v>
      </c>
      <c r="W264" s="222"/>
      <c r="X264" s="222" t="s">
        <v>130</v>
      </c>
      <c r="Y264" s="212"/>
      <c r="Z264" s="212"/>
      <c r="AA264" s="212"/>
      <c r="AB264" s="212"/>
      <c r="AC264" s="212"/>
      <c r="AD264" s="212"/>
      <c r="AE264" s="212"/>
      <c r="AF264" s="212"/>
      <c r="AG264" s="212" t="s">
        <v>136</v>
      </c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1" x14ac:dyDescent="0.2">
      <c r="A265" s="219"/>
      <c r="B265" s="220"/>
      <c r="C265" s="250" t="s">
        <v>383</v>
      </c>
      <c r="D265" s="223"/>
      <c r="E265" s="224">
        <v>25.1</v>
      </c>
      <c r="F265" s="222"/>
      <c r="G265" s="222"/>
      <c r="H265" s="222"/>
      <c r="I265" s="222"/>
      <c r="J265" s="222"/>
      <c r="K265" s="222"/>
      <c r="L265" s="222"/>
      <c r="M265" s="222"/>
      <c r="N265" s="221"/>
      <c r="O265" s="221"/>
      <c r="P265" s="221"/>
      <c r="Q265" s="221"/>
      <c r="R265" s="222"/>
      <c r="S265" s="222"/>
      <c r="T265" s="222"/>
      <c r="U265" s="222"/>
      <c r="V265" s="222"/>
      <c r="W265" s="222"/>
      <c r="X265" s="222"/>
      <c r="Y265" s="212"/>
      <c r="Z265" s="212"/>
      <c r="AA265" s="212"/>
      <c r="AB265" s="212"/>
      <c r="AC265" s="212"/>
      <c r="AD265" s="212"/>
      <c r="AE265" s="212"/>
      <c r="AF265" s="212"/>
      <c r="AG265" s="212" t="s">
        <v>173</v>
      </c>
      <c r="AH265" s="212">
        <v>0</v>
      </c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1" x14ac:dyDescent="0.2">
      <c r="A266" s="219"/>
      <c r="B266" s="220"/>
      <c r="C266" s="250" t="s">
        <v>291</v>
      </c>
      <c r="D266" s="223"/>
      <c r="E266" s="224">
        <v>24.9</v>
      </c>
      <c r="F266" s="222"/>
      <c r="G266" s="222"/>
      <c r="H266" s="222"/>
      <c r="I266" s="222"/>
      <c r="J266" s="222"/>
      <c r="K266" s="222"/>
      <c r="L266" s="222"/>
      <c r="M266" s="222"/>
      <c r="N266" s="221"/>
      <c r="O266" s="221"/>
      <c r="P266" s="221"/>
      <c r="Q266" s="221"/>
      <c r="R266" s="222"/>
      <c r="S266" s="222"/>
      <c r="T266" s="222"/>
      <c r="U266" s="222"/>
      <c r="V266" s="222"/>
      <c r="W266" s="222"/>
      <c r="X266" s="222"/>
      <c r="Y266" s="212"/>
      <c r="Z266" s="212"/>
      <c r="AA266" s="212"/>
      <c r="AB266" s="212"/>
      <c r="AC266" s="212"/>
      <c r="AD266" s="212"/>
      <c r="AE266" s="212"/>
      <c r="AF266" s="212"/>
      <c r="AG266" s="212" t="s">
        <v>173</v>
      </c>
      <c r="AH266" s="212">
        <v>0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2">
      <c r="A267" s="219"/>
      <c r="B267" s="220"/>
      <c r="C267" s="251"/>
      <c r="D267" s="240"/>
      <c r="E267" s="240"/>
      <c r="F267" s="240"/>
      <c r="G267" s="240"/>
      <c r="H267" s="222"/>
      <c r="I267" s="222"/>
      <c r="J267" s="222"/>
      <c r="K267" s="222"/>
      <c r="L267" s="222"/>
      <c r="M267" s="222"/>
      <c r="N267" s="221"/>
      <c r="O267" s="221"/>
      <c r="P267" s="221"/>
      <c r="Q267" s="221"/>
      <c r="R267" s="222"/>
      <c r="S267" s="222"/>
      <c r="T267" s="222"/>
      <c r="U267" s="222"/>
      <c r="V267" s="222"/>
      <c r="W267" s="222"/>
      <c r="X267" s="222"/>
      <c r="Y267" s="212"/>
      <c r="Z267" s="212"/>
      <c r="AA267" s="212"/>
      <c r="AB267" s="212"/>
      <c r="AC267" s="212"/>
      <c r="AD267" s="212"/>
      <c r="AE267" s="212"/>
      <c r="AF267" s="212"/>
      <c r="AG267" s="212" t="s">
        <v>132</v>
      </c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1" x14ac:dyDescent="0.2">
      <c r="A268" s="233">
        <v>65</v>
      </c>
      <c r="B268" s="234" t="s">
        <v>384</v>
      </c>
      <c r="C268" s="247" t="s">
        <v>385</v>
      </c>
      <c r="D268" s="235" t="s">
        <v>334</v>
      </c>
      <c r="E268" s="236">
        <v>2</v>
      </c>
      <c r="F268" s="237"/>
      <c r="G268" s="238">
        <f>ROUND(E268*F268,2)</f>
        <v>0</v>
      </c>
      <c r="H268" s="237"/>
      <c r="I268" s="238">
        <f>ROUND(E268*H268,2)</f>
        <v>0</v>
      </c>
      <c r="J268" s="237"/>
      <c r="K268" s="238">
        <f>ROUND(E268*J268,2)</f>
        <v>0</v>
      </c>
      <c r="L268" s="238">
        <v>21</v>
      </c>
      <c r="M268" s="238">
        <f>G268*(1+L268/100)</f>
        <v>0</v>
      </c>
      <c r="N268" s="236">
        <v>0.1772</v>
      </c>
      <c r="O268" s="236">
        <f>ROUND(E268*N268,2)</f>
        <v>0.35</v>
      </c>
      <c r="P268" s="236">
        <v>0</v>
      </c>
      <c r="Q268" s="236">
        <f>ROUND(E268*P268,2)</f>
        <v>0</v>
      </c>
      <c r="R268" s="238" t="s">
        <v>289</v>
      </c>
      <c r="S268" s="238" t="s">
        <v>169</v>
      </c>
      <c r="T268" s="239" t="s">
        <v>169</v>
      </c>
      <c r="U268" s="222">
        <v>0.83</v>
      </c>
      <c r="V268" s="222">
        <f>ROUND(E268*U268,2)</f>
        <v>1.66</v>
      </c>
      <c r="W268" s="222"/>
      <c r="X268" s="222" t="s">
        <v>130</v>
      </c>
      <c r="Y268" s="212"/>
      <c r="Z268" s="212"/>
      <c r="AA268" s="212"/>
      <c r="AB268" s="212"/>
      <c r="AC268" s="212"/>
      <c r="AD268" s="212"/>
      <c r="AE268" s="212"/>
      <c r="AF268" s="212"/>
      <c r="AG268" s="212" t="s">
        <v>131</v>
      </c>
      <c r="AH268" s="212"/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ht="22.5" outlineLevel="1" x14ac:dyDescent="0.2">
      <c r="A269" s="219"/>
      <c r="B269" s="220"/>
      <c r="C269" s="249" t="s">
        <v>386</v>
      </c>
      <c r="D269" s="243"/>
      <c r="E269" s="243"/>
      <c r="F269" s="243"/>
      <c r="G269" s="243"/>
      <c r="H269" s="222"/>
      <c r="I269" s="222"/>
      <c r="J269" s="222"/>
      <c r="K269" s="222"/>
      <c r="L269" s="222"/>
      <c r="M269" s="222"/>
      <c r="N269" s="221"/>
      <c r="O269" s="221"/>
      <c r="P269" s="221"/>
      <c r="Q269" s="221"/>
      <c r="R269" s="222"/>
      <c r="S269" s="222"/>
      <c r="T269" s="222"/>
      <c r="U269" s="222"/>
      <c r="V269" s="222"/>
      <c r="W269" s="222"/>
      <c r="X269" s="222"/>
      <c r="Y269" s="212"/>
      <c r="Z269" s="212"/>
      <c r="AA269" s="212"/>
      <c r="AB269" s="212"/>
      <c r="AC269" s="212"/>
      <c r="AD269" s="212"/>
      <c r="AE269" s="212"/>
      <c r="AF269" s="212"/>
      <c r="AG269" s="212" t="s">
        <v>171</v>
      </c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42" t="str">
        <f>C269</f>
        <v>s vykopáním nebo vyvrtáním jamek, s odhozem výkopku do 3 m, se zabetonováním, nebo uklínováním patek kamenem. Včetně spojovacího materiálu.</v>
      </c>
      <c r="BB269" s="212"/>
      <c r="BC269" s="212"/>
      <c r="BD269" s="212"/>
      <c r="BE269" s="212"/>
      <c r="BF269" s="212"/>
      <c r="BG269" s="212"/>
      <c r="BH269" s="212"/>
    </row>
    <row r="270" spans="1:60" outlineLevel="1" x14ac:dyDescent="0.2">
      <c r="A270" s="219"/>
      <c r="B270" s="220"/>
      <c r="C270" s="250" t="s">
        <v>387</v>
      </c>
      <c r="D270" s="223"/>
      <c r="E270" s="224">
        <v>2</v>
      </c>
      <c r="F270" s="222"/>
      <c r="G270" s="222"/>
      <c r="H270" s="222"/>
      <c r="I270" s="222"/>
      <c r="J270" s="222"/>
      <c r="K270" s="222"/>
      <c r="L270" s="222"/>
      <c r="M270" s="222"/>
      <c r="N270" s="221"/>
      <c r="O270" s="221"/>
      <c r="P270" s="221"/>
      <c r="Q270" s="221"/>
      <c r="R270" s="222"/>
      <c r="S270" s="222"/>
      <c r="T270" s="222"/>
      <c r="U270" s="222"/>
      <c r="V270" s="222"/>
      <c r="W270" s="222"/>
      <c r="X270" s="222"/>
      <c r="Y270" s="212"/>
      <c r="Z270" s="212"/>
      <c r="AA270" s="212"/>
      <c r="AB270" s="212"/>
      <c r="AC270" s="212"/>
      <c r="AD270" s="212"/>
      <c r="AE270" s="212"/>
      <c r="AF270" s="212"/>
      <c r="AG270" s="212" t="s">
        <v>173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 x14ac:dyDescent="0.2">
      <c r="A271" s="219"/>
      <c r="B271" s="220"/>
      <c r="C271" s="251"/>
      <c r="D271" s="240"/>
      <c r="E271" s="240"/>
      <c r="F271" s="240"/>
      <c r="G271" s="240"/>
      <c r="H271" s="222"/>
      <c r="I271" s="222"/>
      <c r="J271" s="222"/>
      <c r="K271" s="222"/>
      <c r="L271" s="222"/>
      <c r="M271" s="222"/>
      <c r="N271" s="221"/>
      <c r="O271" s="221"/>
      <c r="P271" s="221"/>
      <c r="Q271" s="221"/>
      <c r="R271" s="222"/>
      <c r="S271" s="222"/>
      <c r="T271" s="222"/>
      <c r="U271" s="222"/>
      <c r="V271" s="222"/>
      <c r="W271" s="222"/>
      <c r="X271" s="222"/>
      <c r="Y271" s="212"/>
      <c r="Z271" s="212"/>
      <c r="AA271" s="212"/>
      <c r="AB271" s="212"/>
      <c r="AC271" s="212"/>
      <c r="AD271" s="212"/>
      <c r="AE271" s="212"/>
      <c r="AF271" s="212"/>
      <c r="AG271" s="212" t="s">
        <v>132</v>
      </c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ht="22.5" outlineLevel="1" x14ac:dyDescent="0.2">
      <c r="A272" s="233">
        <v>66</v>
      </c>
      <c r="B272" s="234" t="s">
        <v>388</v>
      </c>
      <c r="C272" s="247" t="s">
        <v>389</v>
      </c>
      <c r="D272" s="235" t="s">
        <v>334</v>
      </c>
      <c r="E272" s="236">
        <v>2</v>
      </c>
      <c r="F272" s="237"/>
      <c r="G272" s="238">
        <f>ROUND(E272*F272,2)</f>
        <v>0</v>
      </c>
      <c r="H272" s="237"/>
      <c r="I272" s="238">
        <f>ROUND(E272*H272,2)</f>
        <v>0</v>
      </c>
      <c r="J272" s="237"/>
      <c r="K272" s="238">
        <f>ROUND(E272*J272,2)</f>
        <v>0</v>
      </c>
      <c r="L272" s="238">
        <v>21</v>
      </c>
      <c r="M272" s="238">
        <f>G272*(1+L272/100)</f>
        <v>0</v>
      </c>
      <c r="N272" s="236">
        <v>0.11840000000000001</v>
      </c>
      <c r="O272" s="236">
        <f>ROUND(E272*N272,2)</f>
        <v>0.24</v>
      </c>
      <c r="P272" s="236">
        <v>0</v>
      </c>
      <c r="Q272" s="236">
        <f>ROUND(E272*P272,2)</f>
        <v>0</v>
      </c>
      <c r="R272" s="238" t="s">
        <v>289</v>
      </c>
      <c r="S272" s="238" t="s">
        <v>169</v>
      </c>
      <c r="T272" s="239" t="s">
        <v>169</v>
      </c>
      <c r="U272" s="222">
        <v>0.92</v>
      </c>
      <c r="V272" s="222">
        <f>ROUND(E272*U272,2)</f>
        <v>1.84</v>
      </c>
      <c r="W272" s="222"/>
      <c r="X272" s="222" t="s">
        <v>130</v>
      </c>
      <c r="Y272" s="212"/>
      <c r="Z272" s="212"/>
      <c r="AA272" s="212"/>
      <c r="AB272" s="212"/>
      <c r="AC272" s="212"/>
      <c r="AD272" s="212"/>
      <c r="AE272" s="212"/>
      <c r="AF272" s="212"/>
      <c r="AG272" s="212" t="s">
        <v>131</v>
      </c>
      <c r="AH272" s="212"/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1" x14ac:dyDescent="0.2">
      <c r="A273" s="219"/>
      <c r="B273" s="220"/>
      <c r="C273" s="250" t="s">
        <v>390</v>
      </c>
      <c r="D273" s="223"/>
      <c r="E273" s="224">
        <v>2</v>
      </c>
      <c r="F273" s="222"/>
      <c r="G273" s="222"/>
      <c r="H273" s="222"/>
      <c r="I273" s="222"/>
      <c r="J273" s="222"/>
      <c r="K273" s="222"/>
      <c r="L273" s="222"/>
      <c r="M273" s="222"/>
      <c r="N273" s="221"/>
      <c r="O273" s="221"/>
      <c r="P273" s="221"/>
      <c r="Q273" s="221"/>
      <c r="R273" s="222"/>
      <c r="S273" s="222"/>
      <c r="T273" s="222"/>
      <c r="U273" s="222"/>
      <c r="V273" s="222"/>
      <c r="W273" s="222"/>
      <c r="X273" s="222"/>
      <c r="Y273" s="212"/>
      <c r="Z273" s="212"/>
      <c r="AA273" s="212"/>
      <c r="AB273" s="212"/>
      <c r="AC273" s="212"/>
      <c r="AD273" s="212"/>
      <c r="AE273" s="212"/>
      <c r="AF273" s="212"/>
      <c r="AG273" s="212" t="s">
        <v>173</v>
      </c>
      <c r="AH273" s="212">
        <v>0</v>
      </c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 x14ac:dyDescent="0.2">
      <c r="A274" s="219"/>
      <c r="B274" s="220"/>
      <c r="C274" s="251"/>
      <c r="D274" s="240"/>
      <c r="E274" s="240"/>
      <c r="F274" s="240"/>
      <c r="G274" s="240"/>
      <c r="H274" s="222"/>
      <c r="I274" s="222"/>
      <c r="J274" s="222"/>
      <c r="K274" s="222"/>
      <c r="L274" s="222"/>
      <c r="M274" s="222"/>
      <c r="N274" s="221"/>
      <c r="O274" s="221"/>
      <c r="P274" s="221"/>
      <c r="Q274" s="221"/>
      <c r="R274" s="222"/>
      <c r="S274" s="222"/>
      <c r="T274" s="222"/>
      <c r="U274" s="222"/>
      <c r="V274" s="222"/>
      <c r="W274" s="222"/>
      <c r="X274" s="222"/>
      <c r="Y274" s="212"/>
      <c r="Z274" s="212"/>
      <c r="AA274" s="212"/>
      <c r="AB274" s="212"/>
      <c r="AC274" s="212"/>
      <c r="AD274" s="212"/>
      <c r="AE274" s="212"/>
      <c r="AF274" s="212"/>
      <c r="AG274" s="212" t="s">
        <v>132</v>
      </c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1" x14ac:dyDescent="0.2">
      <c r="A275" s="233">
        <v>67</v>
      </c>
      <c r="B275" s="234" t="s">
        <v>391</v>
      </c>
      <c r="C275" s="247" t="s">
        <v>392</v>
      </c>
      <c r="D275" s="235" t="s">
        <v>176</v>
      </c>
      <c r="E275" s="236">
        <v>6.5</v>
      </c>
      <c r="F275" s="237"/>
      <c r="G275" s="238">
        <f>ROUND(E275*F275,2)</f>
        <v>0</v>
      </c>
      <c r="H275" s="237"/>
      <c r="I275" s="238">
        <f>ROUND(E275*H275,2)</f>
        <v>0</v>
      </c>
      <c r="J275" s="237"/>
      <c r="K275" s="238">
        <f>ROUND(E275*J275,2)</f>
        <v>0</v>
      </c>
      <c r="L275" s="238">
        <v>21</v>
      </c>
      <c r="M275" s="238">
        <f>G275*(1+L275/100)</f>
        <v>0</v>
      </c>
      <c r="N275" s="236">
        <v>0</v>
      </c>
      <c r="O275" s="236">
        <f>ROUND(E275*N275,2)</f>
        <v>0</v>
      </c>
      <c r="P275" s="236">
        <v>0</v>
      </c>
      <c r="Q275" s="236">
        <f>ROUND(E275*P275,2)</f>
        <v>0</v>
      </c>
      <c r="R275" s="238" t="s">
        <v>289</v>
      </c>
      <c r="S275" s="238" t="s">
        <v>169</v>
      </c>
      <c r="T275" s="239" t="s">
        <v>169</v>
      </c>
      <c r="U275" s="222">
        <v>0.04</v>
      </c>
      <c r="V275" s="222">
        <f>ROUND(E275*U275,2)</f>
        <v>0.26</v>
      </c>
      <c r="W275" s="222"/>
      <c r="X275" s="222" t="s">
        <v>130</v>
      </c>
      <c r="Y275" s="212"/>
      <c r="Z275" s="212"/>
      <c r="AA275" s="212"/>
      <c r="AB275" s="212"/>
      <c r="AC275" s="212"/>
      <c r="AD275" s="212"/>
      <c r="AE275" s="212"/>
      <c r="AF275" s="212"/>
      <c r="AG275" s="212" t="s">
        <v>136</v>
      </c>
      <c r="AH275" s="212"/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1" x14ac:dyDescent="0.2">
      <c r="A276" s="219"/>
      <c r="B276" s="220"/>
      <c r="C276" s="249" t="s">
        <v>393</v>
      </c>
      <c r="D276" s="243"/>
      <c r="E276" s="243"/>
      <c r="F276" s="243"/>
      <c r="G276" s="243"/>
      <c r="H276" s="222"/>
      <c r="I276" s="222"/>
      <c r="J276" s="222"/>
      <c r="K276" s="222"/>
      <c r="L276" s="222"/>
      <c r="M276" s="222"/>
      <c r="N276" s="221"/>
      <c r="O276" s="221"/>
      <c r="P276" s="221"/>
      <c r="Q276" s="221"/>
      <c r="R276" s="222"/>
      <c r="S276" s="222"/>
      <c r="T276" s="222"/>
      <c r="U276" s="222"/>
      <c r="V276" s="222"/>
      <c r="W276" s="222"/>
      <c r="X276" s="222"/>
      <c r="Y276" s="212"/>
      <c r="Z276" s="212"/>
      <c r="AA276" s="212"/>
      <c r="AB276" s="212"/>
      <c r="AC276" s="212"/>
      <c r="AD276" s="212"/>
      <c r="AE276" s="212"/>
      <c r="AF276" s="212"/>
      <c r="AG276" s="212" t="s">
        <v>171</v>
      </c>
      <c r="AH276" s="212"/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1" x14ac:dyDescent="0.2">
      <c r="A277" s="219"/>
      <c r="B277" s="220"/>
      <c r="C277" s="250" t="s">
        <v>394</v>
      </c>
      <c r="D277" s="223"/>
      <c r="E277" s="224">
        <v>6.5</v>
      </c>
      <c r="F277" s="222"/>
      <c r="G277" s="222"/>
      <c r="H277" s="222"/>
      <c r="I277" s="222"/>
      <c r="J277" s="222"/>
      <c r="K277" s="222"/>
      <c r="L277" s="222"/>
      <c r="M277" s="222"/>
      <c r="N277" s="221"/>
      <c r="O277" s="221"/>
      <c r="P277" s="221"/>
      <c r="Q277" s="221"/>
      <c r="R277" s="222"/>
      <c r="S277" s="222"/>
      <c r="T277" s="222"/>
      <c r="U277" s="222"/>
      <c r="V277" s="222"/>
      <c r="W277" s="222"/>
      <c r="X277" s="222"/>
      <c r="Y277" s="212"/>
      <c r="Z277" s="212"/>
      <c r="AA277" s="212"/>
      <c r="AB277" s="212"/>
      <c r="AC277" s="212"/>
      <c r="AD277" s="212"/>
      <c r="AE277" s="212"/>
      <c r="AF277" s="212"/>
      <c r="AG277" s="212" t="s">
        <v>173</v>
      </c>
      <c r="AH277" s="212">
        <v>0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1" x14ac:dyDescent="0.2">
      <c r="A278" s="219"/>
      <c r="B278" s="220"/>
      <c r="C278" s="251"/>
      <c r="D278" s="240"/>
      <c r="E278" s="240"/>
      <c r="F278" s="240"/>
      <c r="G278" s="240"/>
      <c r="H278" s="222"/>
      <c r="I278" s="222"/>
      <c r="J278" s="222"/>
      <c r="K278" s="222"/>
      <c r="L278" s="222"/>
      <c r="M278" s="222"/>
      <c r="N278" s="221"/>
      <c r="O278" s="221"/>
      <c r="P278" s="221"/>
      <c r="Q278" s="221"/>
      <c r="R278" s="222"/>
      <c r="S278" s="222"/>
      <c r="T278" s="222"/>
      <c r="U278" s="222"/>
      <c r="V278" s="222"/>
      <c r="W278" s="222"/>
      <c r="X278" s="222"/>
      <c r="Y278" s="212"/>
      <c r="Z278" s="212"/>
      <c r="AA278" s="212"/>
      <c r="AB278" s="212"/>
      <c r="AC278" s="212"/>
      <c r="AD278" s="212"/>
      <c r="AE278" s="212"/>
      <c r="AF278" s="212"/>
      <c r="AG278" s="212" t="s">
        <v>132</v>
      </c>
      <c r="AH278" s="212"/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 x14ac:dyDescent="0.2">
      <c r="A279" s="233">
        <v>68</v>
      </c>
      <c r="B279" s="234" t="s">
        <v>395</v>
      </c>
      <c r="C279" s="247" t="s">
        <v>396</v>
      </c>
      <c r="D279" s="235" t="s">
        <v>167</v>
      </c>
      <c r="E279" s="236">
        <v>35.799999999999997</v>
      </c>
      <c r="F279" s="237"/>
      <c r="G279" s="238">
        <f>ROUND(E279*F279,2)</f>
        <v>0</v>
      </c>
      <c r="H279" s="237"/>
      <c r="I279" s="238">
        <f>ROUND(E279*H279,2)</f>
        <v>0</v>
      </c>
      <c r="J279" s="237"/>
      <c r="K279" s="238">
        <f>ROUND(E279*J279,2)</f>
        <v>0</v>
      </c>
      <c r="L279" s="238">
        <v>21</v>
      </c>
      <c r="M279" s="238">
        <f>G279*(1+L279/100)</f>
        <v>0</v>
      </c>
      <c r="N279" s="236">
        <v>0</v>
      </c>
      <c r="O279" s="236">
        <f>ROUND(E279*N279,2)</f>
        <v>0</v>
      </c>
      <c r="P279" s="236">
        <v>0</v>
      </c>
      <c r="Q279" s="236">
        <f>ROUND(E279*P279,2)</f>
        <v>0</v>
      </c>
      <c r="R279" s="238"/>
      <c r="S279" s="238" t="s">
        <v>128</v>
      </c>
      <c r="T279" s="239" t="s">
        <v>129</v>
      </c>
      <c r="U279" s="222">
        <v>0</v>
      </c>
      <c r="V279" s="222">
        <f>ROUND(E279*U279,2)</f>
        <v>0</v>
      </c>
      <c r="W279" s="222"/>
      <c r="X279" s="222" t="s">
        <v>130</v>
      </c>
      <c r="Y279" s="212"/>
      <c r="Z279" s="212"/>
      <c r="AA279" s="212"/>
      <c r="AB279" s="212"/>
      <c r="AC279" s="212"/>
      <c r="AD279" s="212"/>
      <c r="AE279" s="212"/>
      <c r="AF279" s="212"/>
      <c r="AG279" s="212" t="s">
        <v>136</v>
      </c>
      <c r="AH279" s="212"/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 x14ac:dyDescent="0.2">
      <c r="A280" s="219"/>
      <c r="B280" s="220"/>
      <c r="C280" s="253" t="s">
        <v>397</v>
      </c>
      <c r="D280" s="245"/>
      <c r="E280" s="245"/>
      <c r="F280" s="245"/>
      <c r="G280" s="245"/>
      <c r="H280" s="222"/>
      <c r="I280" s="222"/>
      <c r="J280" s="222"/>
      <c r="K280" s="222"/>
      <c r="L280" s="222"/>
      <c r="M280" s="222"/>
      <c r="N280" s="221"/>
      <c r="O280" s="221"/>
      <c r="P280" s="221"/>
      <c r="Q280" s="221"/>
      <c r="R280" s="222"/>
      <c r="S280" s="222"/>
      <c r="T280" s="222"/>
      <c r="U280" s="222"/>
      <c r="V280" s="222"/>
      <c r="W280" s="222"/>
      <c r="X280" s="222"/>
      <c r="Y280" s="212"/>
      <c r="Z280" s="212"/>
      <c r="AA280" s="212"/>
      <c r="AB280" s="212"/>
      <c r="AC280" s="212"/>
      <c r="AD280" s="212"/>
      <c r="AE280" s="212"/>
      <c r="AF280" s="212"/>
      <c r="AG280" s="212" t="s">
        <v>225</v>
      </c>
      <c r="AH280" s="212"/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 x14ac:dyDescent="0.2">
      <c r="A281" s="219"/>
      <c r="B281" s="220"/>
      <c r="C281" s="251"/>
      <c r="D281" s="240"/>
      <c r="E281" s="240"/>
      <c r="F281" s="240"/>
      <c r="G281" s="240"/>
      <c r="H281" s="222"/>
      <c r="I281" s="222"/>
      <c r="J281" s="222"/>
      <c r="K281" s="222"/>
      <c r="L281" s="222"/>
      <c r="M281" s="222"/>
      <c r="N281" s="221"/>
      <c r="O281" s="221"/>
      <c r="P281" s="221"/>
      <c r="Q281" s="221"/>
      <c r="R281" s="222"/>
      <c r="S281" s="222"/>
      <c r="T281" s="222"/>
      <c r="U281" s="222"/>
      <c r="V281" s="222"/>
      <c r="W281" s="222"/>
      <c r="X281" s="222"/>
      <c r="Y281" s="212"/>
      <c r="Z281" s="212"/>
      <c r="AA281" s="212"/>
      <c r="AB281" s="212"/>
      <c r="AC281" s="212"/>
      <c r="AD281" s="212"/>
      <c r="AE281" s="212"/>
      <c r="AF281" s="212"/>
      <c r="AG281" s="212" t="s">
        <v>132</v>
      </c>
      <c r="AH281" s="212"/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2">
      <c r="A282" s="233">
        <v>69</v>
      </c>
      <c r="B282" s="234" t="s">
        <v>398</v>
      </c>
      <c r="C282" s="247" t="s">
        <v>399</v>
      </c>
      <c r="D282" s="235" t="s">
        <v>167</v>
      </c>
      <c r="E282" s="236">
        <v>35.799999999999997</v>
      </c>
      <c r="F282" s="237"/>
      <c r="G282" s="238">
        <f>ROUND(E282*F282,2)</f>
        <v>0</v>
      </c>
      <c r="H282" s="237"/>
      <c r="I282" s="238">
        <f>ROUND(E282*H282,2)</f>
        <v>0</v>
      </c>
      <c r="J282" s="237"/>
      <c r="K282" s="238">
        <f>ROUND(E282*J282,2)</f>
        <v>0</v>
      </c>
      <c r="L282" s="238">
        <v>21</v>
      </c>
      <c r="M282" s="238">
        <f>G282*(1+L282/100)</f>
        <v>0</v>
      </c>
      <c r="N282" s="236">
        <v>0</v>
      </c>
      <c r="O282" s="236">
        <f>ROUND(E282*N282,2)</f>
        <v>0</v>
      </c>
      <c r="P282" s="236">
        <v>0</v>
      </c>
      <c r="Q282" s="236">
        <f>ROUND(E282*P282,2)</f>
        <v>0</v>
      </c>
      <c r="R282" s="238"/>
      <c r="S282" s="238" t="s">
        <v>128</v>
      </c>
      <c r="T282" s="239" t="s">
        <v>129</v>
      </c>
      <c r="U282" s="222">
        <v>0</v>
      </c>
      <c r="V282" s="222">
        <f>ROUND(E282*U282,2)</f>
        <v>0</v>
      </c>
      <c r="W282" s="222"/>
      <c r="X282" s="222" t="s">
        <v>130</v>
      </c>
      <c r="Y282" s="212"/>
      <c r="Z282" s="212"/>
      <c r="AA282" s="212"/>
      <c r="AB282" s="212"/>
      <c r="AC282" s="212"/>
      <c r="AD282" s="212"/>
      <c r="AE282" s="212"/>
      <c r="AF282" s="212"/>
      <c r="AG282" s="212" t="s">
        <v>136</v>
      </c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 x14ac:dyDescent="0.2">
      <c r="A283" s="219"/>
      <c r="B283" s="220"/>
      <c r="C283" s="253" t="s">
        <v>397</v>
      </c>
      <c r="D283" s="245"/>
      <c r="E283" s="245"/>
      <c r="F283" s="245"/>
      <c r="G283" s="245"/>
      <c r="H283" s="222"/>
      <c r="I283" s="222"/>
      <c r="J283" s="222"/>
      <c r="K283" s="222"/>
      <c r="L283" s="222"/>
      <c r="M283" s="222"/>
      <c r="N283" s="221"/>
      <c r="O283" s="221"/>
      <c r="P283" s="221"/>
      <c r="Q283" s="221"/>
      <c r="R283" s="222"/>
      <c r="S283" s="222"/>
      <c r="T283" s="222"/>
      <c r="U283" s="222"/>
      <c r="V283" s="222"/>
      <c r="W283" s="222"/>
      <c r="X283" s="222"/>
      <c r="Y283" s="212"/>
      <c r="Z283" s="212"/>
      <c r="AA283" s="212"/>
      <c r="AB283" s="212"/>
      <c r="AC283" s="212"/>
      <c r="AD283" s="212"/>
      <c r="AE283" s="212"/>
      <c r="AF283" s="212"/>
      <c r="AG283" s="212" t="s">
        <v>225</v>
      </c>
      <c r="AH283" s="212"/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 x14ac:dyDescent="0.2">
      <c r="A284" s="219"/>
      <c r="B284" s="220"/>
      <c r="C284" s="251"/>
      <c r="D284" s="240"/>
      <c r="E284" s="240"/>
      <c r="F284" s="240"/>
      <c r="G284" s="240"/>
      <c r="H284" s="222"/>
      <c r="I284" s="222"/>
      <c r="J284" s="222"/>
      <c r="K284" s="222"/>
      <c r="L284" s="222"/>
      <c r="M284" s="222"/>
      <c r="N284" s="221"/>
      <c r="O284" s="221"/>
      <c r="P284" s="221"/>
      <c r="Q284" s="221"/>
      <c r="R284" s="222"/>
      <c r="S284" s="222"/>
      <c r="T284" s="222"/>
      <c r="U284" s="222"/>
      <c r="V284" s="222"/>
      <c r="W284" s="222"/>
      <c r="X284" s="222"/>
      <c r="Y284" s="212"/>
      <c r="Z284" s="212"/>
      <c r="AA284" s="212"/>
      <c r="AB284" s="212"/>
      <c r="AC284" s="212"/>
      <c r="AD284" s="212"/>
      <c r="AE284" s="212"/>
      <c r="AF284" s="212"/>
      <c r="AG284" s="212" t="s">
        <v>132</v>
      </c>
      <c r="AH284" s="212"/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 x14ac:dyDescent="0.2">
      <c r="A285" s="233">
        <v>70</v>
      </c>
      <c r="B285" s="234" t="s">
        <v>400</v>
      </c>
      <c r="C285" s="247" t="s">
        <v>401</v>
      </c>
      <c r="D285" s="235" t="s">
        <v>167</v>
      </c>
      <c r="E285" s="236">
        <v>35.799999999999997</v>
      </c>
      <c r="F285" s="237"/>
      <c r="G285" s="238">
        <f>ROUND(E285*F285,2)</f>
        <v>0</v>
      </c>
      <c r="H285" s="237"/>
      <c r="I285" s="238">
        <f>ROUND(E285*H285,2)</f>
        <v>0</v>
      </c>
      <c r="J285" s="237"/>
      <c r="K285" s="238">
        <f>ROUND(E285*J285,2)</f>
        <v>0</v>
      </c>
      <c r="L285" s="238">
        <v>21</v>
      </c>
      <c r="M285" s="238">
        <f>G285*(1+L285/100)</f>
        <v>0</v>
      </c>
      <c r="N285" s="236">
        <v>0</v>
      </c>
      <c r="O285" s="236">
        <f>ROUND(E285*N285,2)</f>
        <v>0</v>
      </c>
      <c r="P285" s="236">
        <v>0</v>
      </c>
      <c r="Q285" s="236">
        <f>ROUND(E285*P285,2)</f>
        <v>0</v>
      </c>
      <c r="R285" s="238"/>
      <c r="S285" s="238" t="s">
        <v>128</v>
      </c>
      <c r="T285" s="239" t="s">
        <v>129</v>
      </c>
      <c r="U285" s="222">
        <v>0</v>
      </c>
      <c r="V285" s="222">
        <f>ROUND(E285*U285,2)</f>
        <v>0</v>
      </c>
      <c r="W285" s="222"/>
      <c r="X285" s="222" t="s">
        <v>130</v>
      </c>
      <c r="Y285" s="212"/>
      <c r="Z285" s="212"/>
      <c r="AA285" s="212"/>
      <c r="AB285" s="212"/>
      <c r="AC285" s="212"/>
      <c r="AD285" s="212"/>
      <c r="AE285" s="212"/>
      <c r="AF285" s="212"/>
      <c r="AG285" s="212" t="s">
        <v>136</v>
      </c>
      <c r="AH285" s="212"/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1" x14ac:dyDescent="0.2">
      <c r="A286" s="219"/>
      <c r="B286" s="220"/>
      <c r="C286" s="253" t="s">
        <v>397</v>
      </c>
      <c r="D286" s="245"/>
      <c r="E286" s="245"/>
      <c r="F286" s="245"/>
      <c r="G286" s="245"/>
      <c r="H286" s="222"/>
      <c r="I286" s="222"/>
      <c r="J286" s="222"/>
      <c r="K286" s="222"/>
      <c r="L286" s="222"/>
      <c r="M286" s="222"/>
      <c r="N286" s="221"/>
      <c r="O286" s="221"/>
      <c r="P286" s="221"/>
      <c r="Q286" s="221"/>
      <c r="R286" s="222"/>
      <c r="S286" s="222"/>
      <c r="T286" s="222"/>
      <c r="U286" s="222"/>
      <c r="V286" s="222"/>
      <c r="W286" s="222"/>
      <c r="X286" s="222"/>
      <c r="Y286" s="212"/>
      <c r="Z286" s="212"/>
      <c r="AA286" s="212"/>
      <c r="AB286" s="212"/>
      <c r="AC286" s="212"/>
      <c r="AD286" s="212"/>
      <c r="AE286" s="212"/>
      <c r="AF286" s="212"/>
      <c r="AG286" s="212" t="s">
        <v>225</v>
      </c>
      <c r="AH286" s="212"/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1" x14ac:dyDescent="0.2">
      <c r="A287" s="219"/>
      <c r="B287" s="220"/>
      <c r="C287" s="251"/>
      <c r="D287" s="240"/>
      <c r="E287" s="240"/>
      <c r="F287" s="240"/>
      <c r="G287" s="240"/>
      <c r="H287" s="222"/>
      <c r="I287" s="222"/>
      <c r="J287" s="222"/>
      <c r="K287" s="222"/>
      <c r="L287" s="222"/>
      <c r="M287" s="222"/>
      <c r="N287" s="221"/>
      <c r="O287" s="221"/>
      <c r="P287" s="221"/>
      <c r="Q287" s="221"/>
      <c r="R287" s="222"/>
      <c r="S287" s="222"/>
      <c r="T287" s="222"/>
      <c r="U287" s="222"/>
      <c r="V287" s="222"/>
      <c r="W287" s="222"/>
      <c r="X287" s="222"/>
      <c r="Y287" s="212"/>
      <c r="Z287" s="212"/>
      <c r="AA287" s="212"/>
      <c r="AB287" s="212"/>
      <c r="AC287" s="212"/>
      <c r="AD287" s="212"/>
      <c r="AE287" s="212"/>
      <c r="AF287" s="212"/>
      <c r="AG287" s="212" t="s">
        <v>132</v>
      </c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x14ac:dyDescent="0.2">
      <c r="A288" s="226" t="s">
        <v>123</v>
      </c>
      <c r="B288" s="227" t="s">
        <v>85</v>
      </c>
      <c r="C288" s="246" t="s">
        <v>86</v>
      </c>
      <c r="D288" s="228"/>
      <c r="E288" s="229"/>
      <c r="F288" s="230"/>
      <c r="G288" s="230">
        <f>SUMIF(AG289:AG292,"&lt;&gt;NOR",G289:G292)</f>
        <v>0</v>
      </c>
      <c r="H288" s="230"/>
      <c r="I288" s="230">
        <f>SUM(I289:I292)</f>
        <v>0</v>
      </c>
      <c r="J288" s="230"/>
      <c r="K288" s="230">
        <f>SUM(K289:K292)</f>
        <v>0</v>
      </c>
      <c r="L288" s="230"/>
      <c r="M288" s="230">
        <f>SUM(M289:M292)</f>
        <v>0</v>
      </c>
      <c r="N288" s="229"/>
      <c r="O288" s="229">
        <f>SUM(O289:O292)</f>
        <v>1.73</v>
      </c>
      <c r="P288" s="229"/>
      <c r="Q288" s="229">
        <f>SUM(Q289:Q292)</f>
        <v>0</v>
      </c>
      <c r="R288" s="230"/>
      <c r="S288" s="230"/>
      <c r="T288" s="231"/>
      <c r="U288" s="225"/>
      <c r="V288" s="225">
        <f>SUM(V289:V292)</f>
        <v>1.52</v>
      </c>
      <c r="W288" s="225"/>
      <c r="X288" s="225"/>
      <c r="AG288" t="s">
        <v>124</v>
      </c>
    </row>
    <row r="289" spans="1:60" ht="45" outlineLevel="1" x14ac:dyDescent="0.2">
      <c r="A289" s="233">
        <v>71</v>
      </c>
      <c r="B289" s="234" t="s">
        <v>402</v>
      </c>
      <c r="C289" s="247" t="s">
        <v>403</v>
      </c>
      <c r="D289" s="235" t="s">
        <v>176</v>
      </c>
      <c r="E289" s="236">
        <v>5.6</v>
      </c>
      <c r="F289" s="237"/>
      <c r="G289" s="238">
        <f>ROUND(E289*F289,2)</f>
        <v>0</v>
      </c>
      <c r="H289" s="237"/>
      <c r="I289" s="238">
        <f>ROUND(E289*H289,2)</f>
        <v>0</v>
      </c>
      <c r="J289" s="237"/>
      <c r="K289" s="238">
        <f>ROUND(E289*J289,2)</f>
        <v>0</v>
      </c>
      <c r="L289" s="238">
        <v>21</v>
      </c>
      <c r="M289" s="238">
        <f>G289*(1+L289/100)</f>
        <v>0</v>
      </c>
      <c r="N289" s="236">
        <v>0.30847000000000002</v>
      </c>
      <c r="O289" s="236">
        <f>ROUND(E289*N289,2)</f>
        <v>1.73</v>
      </c>
      <c r="P289" s="236">
        <v>0</v>
      </c>
      <c r="Q289" s="236">
        <f>ROUND(E289*P289,2)</f>
        <v>0</v>
      </c>
      <c r="R289" s="238" t="s">
        <v>289</v>
      </c>
      <c r="S289" s="238" t="s">
        <v>169</v>
      </c>
      <c r="T289" s="239" t="s">
        <v>169</v>
      </c>
      <c r="U289" s="222">
        <v>0.27200000000000002</v>
      </c>
      <c r="V289" s="222">
        <f>ROUND(E289*U289,2)</f>
        <v>1.52</v>
      </c>
      <c r="W289" s="222"/>
      <c r="X289" s="222" t="s">
        <v>130</v>
      </c>
      <c r="Y289" s="212"/>
      <c r="Z289" s="212"/>
      <c r="AA289" s="212"/>
      <c r="AB289" s="212"/>
      <c r="AC289" s="212"/>
      <c r="AD289" s="212"/>
      <c r="AE289" s="212"/>
      <c r="AF289" s="212"/>
      <c r="AG289" s="212" t="s">
        <v>131</v>
      </c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1" x14ac:dyDescent="0.2">
      <c r="A290" s="219"/>
      <c r="B290" s="220"/>
      <c r="C290" s="249" t="s">
        <v>404</v>
      </c>
      <c r="D290" s="243"/>
      <c r="E290" s="243"/>
      <c r="F290" s="243"/>
      <c r="G290" s="243"/>
      <c r="H290" s="222"/>
      <c r="I290" s="222"/>
      <c r="J290" s="222"/>
      <c r="K290" s="222"/>
      <c r="L290" s="222"/>
      <c r="M290" s="222"/>
      <c r="N290" s="221"/>
      <c r="O290" s="221"/>
      <c r="P290" s="221"/>
      <c r="Q290" s="221"/>
      <c r="R290" s="222"/>
      <c r="S290" s="222"/>
      <c r="T290" s="222"/>
      <c r="U290" s="222"/>
      <c r="V290" s="222"/>
      <c r="W290" s="222"/>
      <c r="X290" s="222"/>
      <c r="Y290" s="212"/>
      <c r="Z290" s="212"/>
      <c r="AA290" s="212"/>
      <c r="AB290" s="212"/>
      <c r="AC290" s="212"/>
      <c r="AD290" s="212"/>
      <c r="AE290" s="212"/>
      <c r="AF290" s="212"/>
      <c r="AG290" s="212" t="s">
        <v>171</v>
      </c>
      <c r="AH290" s="212"/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1" x14ac:dyDescent="0.2">
      <c r="A291" s="219"/>
      <c r="B291" s="220"/>
      <c r="C291" s="250" t="s">
        <v>405</v>
      </c>
      <c r="D291" s="223"/>
      <c r="E291" s="224">
        <v>5.6</v>
      </c>
      <c r="F291" s="222"/>
      <c r="G291" s="222"/>
      <c r="H291" s="222"/>
      <c r="I291" s="222"/>
      <c r="J291" s="222"/>
      <c r="K291" s="222"/>
      <c r="L291" s="222"/>
      <c r="M291" s="222"/>
      <c r="N291" s="221"/>
      <c r="O291" s="221"/>
      <c r="P291" s="221"/>
      <c r="Q291" s="221"/>
      <c r="R291" s="222"/>
      <c r="S291" s="222"/>
      <c r="T291" s="222"/>
      <c r="U291" s="222"/>
      <c r="V291" s="222"/>
      <c r="W291" s="222"/>
      <c r="X291" s="222"/>
      <c r="Y291" s="212"/>
      <c r="Z291" s="212"/>
      <c r="AA291" s="212"/>
      <c r="AB291" s="212"/>
      <c r="AC291" s="212"/>
      <c r="AD291" s="212"/>
      <c r="AE291" s="212"/>
      <c r="AF291" s="212"/>
      <c r="AG291" s="212" t="s">
        <v>173</v>
      </c>
      <c r="AH291" s="212">
        <v>0</v>
      </c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 x14ac:dyDescent="0.2">
      <c r="A292" s="219"/>
      <c r="B292" s="220"/>
      <c r="C292" s="251"/>
      <c r="D292" s="240"/>
      <c r="E292" s="240"/>
      <c r="F292" s="240"/>
      <c r="G292" s="240"/>
      <c r="H292" s="222"/>
      <c r="I292" s="222"/>
      <c r="J292" s="222"/>
      <c r="K292" s="222"/>
      <c r="L292" s="222"/>
      <c r="M292" s="222"/>
      <c r="N292" s="221"/>
      <c r="O292" s="221"/>
      <c r="P292" s="221"/>
      <c r="Q292" s="221"/>
      <c r="R292" s="222"/>
      <c r="S292" s="222"/>
      <c r="T292" s="222"/>
      <c r="U292" s="222"/>
      <c r="V292" s="222"/>
      <c r="W292" s="222"/>
      <c r="X292" s="222"/>
      <c r="Y292" s="212"/>
      <c r="Z292" s="212"/>
      <c r="AA292" s="212"/>
      <c r="AB292" s="212"/>
      <c r="AC292" s="212"/>
      <c r="AD292" s="212"/>
      <c r="AE292" s="212"/>
      <c r="AF292" s="212"/>
      <c r="AG292" s="212" t="s">
        <v>132</v>
      </c>
      <c r="AH292" s="212"/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x14ac:dyDescent="0.2">
      <c r="A293" s="226" t="s">
        <v>123</v>
      </c>
      <c r="B293" s="227" t="s">
        <v>87</v>
      </c>
      <c r="C293" s="246" t="s">
        <v>88</v>
      </c>
      <c r="D293" s="228"/>
      <c r="E293" s="229"/>
      <c r="F293" s="230"/>
      <c r="G293" s="230">
        <f>SUMIF(AG294:AG349,"&lt;&gt;NOR",G294:G349)</f>
        <v>0</v>
      </c>
      <c r="H293" s="230"/>
      <c r="I293" s="230">
        <f>SUM(I294:I349)</f>
        <v>0</v>
      </c>
      <c r="J293" s="230"/>
      <c r="K293" s="230">
        <f>SUM(K294:K349)</f>
        <v>0</v>
      </c>
      <c r="L293" s="230"/>
      <c r="M293" s="230">
        <f>SUM(M294:M349)</f>
        <v>0</v>
      </c>
      <c r="N293" s="229"/>
      <c r="O293" s="229">
        <f>SUM(O294:O349)</f>
        <v>1.99</v>
      </c>
      <c r="P293" s="229"/>
      <c r="Q293" s="229">
        <f>SUM(Q294:Q349)</f>
        <v>53.489999999999995</v>
      </c>
      <c r="R293" s="230"/>
      <c r="S293" s="230"/>
      <c r="T293" s="231"/>
      <c r="U293" s="225"/>
      <c r="V293" s="225">
        <f>SUM(V294:V349)</f>
        <v>238.23000000000002</v>
      </c>
      <c r="W293" s="225"/>
      <c r="X293" s="225"/>
      <c r="AG293" t="s">
        <v>124</v>
      </c>
    </row>
    <row r="294" spans="1:60" ht="22.5" outlineLevel="1" x14ac:dyDescent="0.2">
      <c r="A294" s="233">
        <v>72</v>
      </c>
      <c r="B294" s="234" t="s">
        <v>406</v>
      </c>
      <c r="C294" s="247" t="s">
        <v>407</v>
      </c>
      <c r="D294" s="235" t="s">
        <v>167</v>
      </c>
      <c r="E294" s="236">
        <v>61.8</v>
      </c>
      <c r="F294" s="237"/>
      <c r="G294" s="238">
        <f>ROUND(E294*F294,2)</f>
        <v>0</v>
      </c>
      <c r="H294" s="237"/>
      <c r="I294" s="238">
        <f>ROUND(E294*H294,2)</f>
        <v>0</v>
      </c>
      <c r="J294" s="237"/>
      <c r="K294" s="238">
        <f>ROUND(E294*J294,2)</f>
        <v>0</v>
      </c>
      <c r="L294" s="238">
        <v>21</v>
      </c>
      <c r="M294" s="238">
        <f>G294*(1+L294/100)</f>
        <v>0</v>
      </c>
      <c r="N294" s="236">
        <v>0</v>
      </c>
      <c r="O294" s="236">
        <f>ROUND(E294*N294,2)</f>
        <v>0</v>
      </c>
      <c r="P294" s="236">
        <v>0.154</v>
      </c>
      <c r="Q294" s="236">
        <f>ROUND(E294*P294,2)</f>
        <v>9.52</v>
      </c>
      <c r="R294" s="238" t="s">
        <v>289</v>
      </c>
      <c r="S294" s="238" t="s">
        <v>169</v>
      </c>
      <c r="T294" s="239" t="s">
        <v>169</v>
      </c>
      <c r="U294" s="222">
        <v>0.05</v>
      </c>
      <c r="V294" s="222">
        <f>ROUND(E294*U294,2)</f>
        <v>3.09</v>
      </c>
      <c r="W294" s="222"/>
      <c r="X294" s="222" t="s">
        <v>130</v>
      </c>
      <c r="Y294" s="212"/>
      <c r="Z294" s="212"/>
      <c r="AA294" s="212"/>
      <c r="AB294" s="212"/>
      <c r="AC294" s="212"/>
      <c r="AD294" s="212"/>
      <c r="AE294" s="212"/>
      <c r="AF294" s="212"/>
      <c r="AG294" s="212" t="s">
        <v>131</v>
      </c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1" x14ac:dyDescent="0.2">
      <c r="A295" s="219"/>
      <c r="B295" s="220"/>
      <c r="C295" s="250" t="s">
        <v>408</v>
      </c>
      <c r="D295" s="223"/>
      <c r="E295" s="224">
        <v>61.8</v>
      </c>
      <c r="F295" s="222"/>
      <c r="G295" s="222"/>
      <c r="H295" s="222"/>
      <c r="I295" s="222"/>
      <c r="J295" s="222"/>
      <c r="K295" s="222"/>
      <c r="L295" s="222"/>
      <c r="M295" s="222"/>
      <c r="N295" s="221"/>
      <c r="O295" s="221"/>
      <c r="P295" s="221"/>
      <c r="Q295" s="221"/>
      <c r="R295" s="222"/>
      <c r="S295" s="222"/>
      <c r="T295" s="222"/>
      <c r="U295" s="222"/>
      <c r="V295" s="222"/>
      <c r="W295" s="222"/>
      <c r="X295" s="222"/>
      <c r="Y295" s="212"/>
      <c r="Z295" s="212"/>
      <c r="AA295" s="212"/>
      <c r="AB295" s="212"/>
      <c r="AC295" s="212"/>
      <c r="AD295" s="212"/>
      <c r="AE295" s="212"/>
      <c r="AF295" s="212"/>
      <c r="AG295" s="212" t="s">
        <v>173</v>
      </c>
      <c r="AH295" s="212">
        <v>0</v>
      </c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1" x14ac:dyDescent="0.2">
      <c r="A296" s="219"/>
      <c r="B296" s="220"/>
      <c r="C296" s="251"/>
      <c r="D296" s="240"/>
      <c r="E296" s="240"/>
      <c r="F296" s="240"/>
      <c r="G296" s="240"/>
      <c r="H296" s="222"/>
      <c r="I296" s="222"/>
      <c r="J296" s="222"/>
      <c r="K296" s="222"/>
      <c r="L296" s="222"/>
      <c r="M296" s="222"/>
      <c r="N296" s="221"/>
      <c r="O296" s="221"/>
      <c r="P296" s="221"/>
      <c r="Q296" s="221"/>
      <c r="R296" s="222"/>
      <c r="S296" s="222"/>
      <c r="T296" s="222"/>
      <c r="U296" s="222"/>
      <c r="V296" s="222"/>
      <c r="W296" s="222"/>
      <c r="X296" s="222"/>
      <c r="Y296" s="212"/>
      <c r="Z296" s="212"/>
      <c r="AA296" s="212"/>
      <c r="AB296" s="212"/>
      <c r="AC296" s="212"/>
      <c r="AD296" s="212"/>
      <c r="AE296" s="212"/>
      <c r="AF296" s="212"/>
      <c r="AG296" s="212" t="s">
        <v>132</v>
      </c>
      <c r="AH296" s="212"/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1" x14ac:dyDescent="0.2">
      <c r="A297" s="233">
        <v>73</v>
      </c>
      <c r="B297" s="234" t="s">
        <v>409</v>
      </c>
      <c r="C297" s="247" t="s">
        <v>410</v>
      </c>
      <c r="D297" s="235" t="s">
        <v>167</v>
      </c>
      <c r="E297" s="236">
        <v>9</v>
      </c>
      <c r="F297" s="237"/>
      <c r="G297" s="238">
        <f>ROUND(E297*F297,2)</f>
        <v>0</v>
      </c>
      <c r="H297" s="237"/>
      <c r="I297" s="238">
        <f>ROUND(E297*H297,2)</f>
        <v>0</v>
      </c>
      <c r="J297" s="237"/>
      <c r="K297" s="238">
        <f>ROUND(E297*J297,2)</f>
        <v>0</v>
      </c>
      <c r="L297" s="238">
        <v>21</v>
      </c>
      <c r="M297" s="238">
        <f>G297*(1+L297/100)</f>
        <v>0</v>
      </c>
      <c r="N297" s="236">
        <v>0</v>
      </c>
      <c r="O297" s="236">
        <f>ROUND(E297*N297,2)</f>
        <v>0</v>
      </c>
      <c r="P297" s="236">
        <v>0.35499999999999998</v>
      </c>
      <c r="Q297" s="236">
        <f>ROUND(E297*P297,2)</f>
        <v>3.2</v>
      </c>
      <c r="R297" s="238" t="s">
        <v>240</v>
      </c>
      <c r="S297" s="238" t="s">
        <v>169</v>
      </c>
      <c r="T297" s="239" t="s">
        <v>169</v>
      </c>
      <c r="U297" s="222">
        <v>6.2E-2</v>
      </c>
      <c r="V297" s="222">
        <f>ROUND(E297*U297,2)</f>
        <v>0.56000000000000005</v>
      </c>
      <c r="W297" s="222"/>
      <c r="X297" s="222" t="s">
        <v>130</v>
      </c>
      <c r="Y297" s="212"/>
      <c r="Z297" s="212"/>
      <c r="AA297" s="212"/>
      <c r="AB297" s="212"/>
      <c r="AC297" s="212"/>
      <c r="AD297" s="212"/>
      <c r="AE297" s="212"/>
      <c r="AF297" s="212"/>
      <c r="AG297" s="212" t="s">
        <v>131</v>
      </c>
      <c r="AH297" s="212"/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1" x14ac:dyDescent="0.2">
      <c r="A298" s="219"/>
      <c r="B298" s="220"/>
      <c r="C298" s="249" t="s">
        <v>411</v>
      </c>
      <c r="D298" s="243"/>
      <c r="E298" s="243"/>
      <c r="F298" s="243"/>
      <c r="G298" s="243"/>
      <c r="H298" s="222"/>
      <c r="I298" s="222"/>
      <c r="J298" s="222"/>
      <c r="K298" s="222"/>
      <c r="L298" s="222"/>
      <c r="M298" s="222"/>
      <c r="N298" s="221"/>
      <c r="O298" s="221"/>
      <c r="P298" s="221"/>
      <c r="Q298" s="221"/>
      <c r="R298" s="222"/>
      <c r="S298" s="222"/>
      <c r="T298" s="222"/>
      <c r="U298" s="222"/>
      <c r="V298" s="222"/>
      <c r="W298" s="222"/>
      <c r="X298" s="222"/>
      <c r="Y298" s="212"/>
      <c r="Z298" s="212"/>
      <c r="AA298" s="212"/>
      <c r="AB298" s="212"/>
      <c r="AC298" s="212"/>
      <c r="AD298" s="212"/>
      <c r="AE298" s="212"/>
      <c r="AF298" s="212"/>
      <c r="AG298" s="212" t="s">
        <v>171</v>
      </c>
      <c r="AH298" s="212"/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1" x14ac:dyDescent="0.2">
      <c r="A299" s="219"/>
      <c r="B299" s="220"/>
      <c r="C299" s="250" t="s">
        <v>412</v>
      </c>
      <c r="D299" s="223"/>
      <c r="E299" s="224">
        <v>9</v>
      </c>
      <c r="F299" s="222"/>
      <c r="G299" s="222"/>
      <c r="H299" s="222"/>
      <c r="I299" s="222"/>
      <c r="J299" s="222"/>
      <c r="K299" s="222"/>
      <c r="L299" s="222"/>
      <c r="M299" s="222"/>
      <c r="N299" s="221"/>
      <c r="O299" s="221"/>
      <c r="P299" s="221"/>
      <c r="Q299" s="221"/>
      <c r="R299" s="222"/>
      <c r="S299" s="222"/>
      <c r="T299" s="222"/>
      <c r="U299" s="222"/>
      <c r="V299" s="222"/>
      <c r="W299" s="222"/>
      <c r="X299" s="222"/>
      <c r="Y299" s="212"/>
      <c r="Z299" s="212"/>
      <c r="AA299" s="212"/>
      <c r="AB299" s="212"/>
      <c r="AC299" s="212"/>
      <c r="AD299" s="212"/>
      <c r="AE299" s="212"/>
      <c r="AF299" s="212"/>
      <c r="AG299" s="212" t="s">
        <v>173</v>
      </c>
      <c r="AH299" s="212">
        <v>0</v>
      </c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1" x14ac:dyDescent="0.2">
      <c r="A300" s="219"/>
      <c r="B300" s="220"/>
      <c r="C300" s="251"/>
      <c r="D300" s="240"/>
      <c r="E300" s="240"/>
      <c r="F300" s="240"/>
      <c r="G300" s="240"/>
      <c r="H300" s="222"/>
      <c r="I300" s="222"/>
      <c r="J300" s="222"/>
      <c r="K300" s="222"/>
      <c r="L300" s="222"/>
      <c r="M300" s="222"/>
      <c r="N300" s="221"/>
      <c r="O300" s="221"/>
      <c r="P300" s="221"/>
      <c r="Q300" s="221"/>
      <c r="R300" s="222"/>
      <c r="S300" s="222"/>
      <c r="T300" s="222"/>
      <c r="U300" s="222"/>
      <c r="V300" s="222"/>
      <c r="W300" s="222"/>
      <c r="X300" s="222"/>
      <c r="Y300" s="212"/>
      <c r="Z300" s="212"/>
      <c r="AA300" s="212"/>
      <c r="AB300" s="212"/>
      <c r="AC300" s="212"/>
      <c r="AD300" s="212"/>
      <c r="AE300" s="212"/>
      <c r="AF300" s="212"/>
      <c r="AG300" s="212" t="s">
        <v>132</v>
      </c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 x14ac:dyDescent="0.2">
      <c r="A301" s="233">
        <v>74</v>
      </c>
      <c r="B301" s="234" t="s">
        <v>413</v>
      </c>
      <c r="C301" s="247" t="s">
        <v>414</v>
      </c>
      <c r="D301" s="235" t="s">
        <v>189</v>
      </c>
      <c r="E301" s="236">
        <v>14.734019999999999</v>
      </c>
      <c r="F301" s="237"/>
      <c r="G301" s="238">
        <f>ROUND(E301*F301,2)</f>
        <v>0</v>
      </c>
      <c r="H301" s="237"/>
      <c r="I301" s="238">
        <f>ROUND(E301*H301,2)</f>
        <v>0</v>
      </c>
      <c r="J301" s="237"/>
      <c r="K301" s="238">
        <f>ROUND(E301*J301,2)</f>
        <v>0</v>
      </c>
      <c r="L301" s="238">
        <v>21</v>
      </c>
      <c r="M301" s="238">
        <f>G301*(1+L301/100)</f>
        <v>0</v>
      </c>
      <c r="N301" s="236">
        <v>0</v>
      </c>
      <c r="O301" s="236">
        <f>ROUND(E301*N301,2)</f>
        <v>0</v>
      </c>
      <c r="P301" s="236">
        <v>0</v>
      </c>
      <c r="Q301" s="236">
        <f>ROUND(E301*P301,2)</f>
        <v>0</v>
      </c>
      <c r="R301" s="238" t="s">
        <v>177</v>
      </c>
      <c r="S301" s="238" t="s">
        <v>169</v>
      </c>
      <c r="T301" s="239" t="s">
        <v>169</v>
      </c>
      <c r="U301" s="222">
        <v>0</v>
      </c>
      <c r="V301" s="222">
        <f>ROUND(E301*U301,2)</f>
        <v>0</v>
      </c>
      <c r="W301" s="222"/>
      <c r="X301" s="222" t="s">
        <v>130</v>
      </c>
      <c r="Y301" s="212"/>
      <c r="Z301" s="212"/>
      <c r="AA301" s="212"/>
      <c r="AB301" s="212"/>
      <c r="AC301" s="212"/>
      <c r="AD301" s="212"/>
      <c r="AE301" s="212"/>
      <c r="AF301" s="212"/>
      <c r="AG301" s="212" t="s">
        <v>136</v>
      </c>
      <c r="AH301" s="212"/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1" x14ac:dyDescent="0.2">
      <c r="A302" s="219"/>
      <c r="B302" s="220"/>
      <c r="C302" s="253" t="s">
        <v>415</v>
      </c>
      <c r="D302" s="245"/>
      <c r="E302" s="245"/>
      <c r="F302" s="245"/>
      <c r="G302" s="245"/>
      <c r="H302" s="222"/>
      <c r="I302" s="222"/>
      <c r="J302" s="222"/>
      <c r="K302" s="222"/>
      <c r="L302" s="222"/>
      <c r="M302" s="222"/>
      <c r="N302" s="221"/>
      <c r="O302" s="221"/>
      <c r="P302" s="221"/>
      <c r="Q302" s="221"/>
      <c r="R302" s="222"/>
      <c r="S302" s="222"/>
      <c r="T302" s="222"/>
      <c r="U302" s="222"/>
      <c r="V302" s="222"/>
      <c r="W302" s="222"/>
      <c r="X302" s="222"/>
      <c r="Y302" s="212"/>
      <c r="Z302" s="212"/>
      <c r="AA302" s="212"/>
      <c r="AB302" s="212"/>
      <c r="AC302" s="212"/>
      <c r="AD302" s="212"/>
      <c r="AE302" s="212"/>
      <c r="AF302" s="212"/>
      <c r="AG302" s="212" t="s">
        <v>225</v>
      </c>
      <c r="AH302" s="212"/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1" x14ac:dyDescent="0.2">
      <c r="A303" s="219"/>
      <c r="B303" s="220"/>
      <c r="C303" s="252" t="s">
        <v>416</v>
      </c>
      <c r="D303" s="244"/>
      <c r="E303" s="244"/>
      <c r="F303" s="244"/>
      <c r="G303" s="244"/>
      <c r="H303" s="222"/>
      <c r="I303" s="222"/>
      <c r="J303" s="222"/>
      <c r="K303" s="222"/>
      <c r="L303" s="222"/>
      <c r="M303" s="222"/>
      <c r="N303" s="221"/>
      <c r="O303" s="221"/>
      <c r="P303" s="221"/>
      <c r="Q303" s="221"/>
      <c r="R303" s="222"/>
      <c r="S303" s="222"/>
      <c r="T303" s="222"/>
      <c r="U303" s="222"/>
      <c r="V303" s="222"/>
      <c r="W303" s="222"/>
      <c r="X303" s="222"/>
      <c r="Y303" s="212"/>
      <c r="Z303" s="212"/>
      <c r="AA303" s="212"/>
      <c r="AB303" s="212"/>
      <c r="AC303" s="212"/>
      <c r="AD303" s="212"/>
      <c r="AE303" s="212"/>
      <c r="AF303" s="212"/>
      <c r="AG303" s="212" t="s">
        <v>225</v>
      </c>
      <c r="AH303" s="212"/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1" x14ac:dyDescent="0.2">
      <c r="A304" s="219"/>
      <c r="B304" s="220"/>
      <c r="C304" s="250" t="s">
        <v>417</v>
      </c>
      <c r="D304" s="223"/>
      <c r="E304" s="224">
        <v>11.55312</v>
      </c>
      <c r="F304" s="222"/>
      <c r="G304" s="222"/>
      <c r="H304" s="222"/>
      <c r="I304" s="222"/>
      <c r="J304" s="222"/>
      <c r="K304" s="222"/>
      <c r="L304" s="222"/>
      <c r="M304" s="222"/>
      <c r="N304" s="221"/>
      <c r="O304" s="221"/>
      <c r="P304" s="221"/>
      <c r="Q304" s="221"/>
      <c r="R304" s="222"/>
      <c r="S304" s="222"/>
      <c r="T304" s="222"/>
      <c r="U304" s="222"/>
      <c r="V304" s="222"/>
      <c r="W304" s="222"/>
      <c r="X304" s="222"/>
      <c r="Y304" s="212"/>
      <c r="Z304" s="212"/>
      <c r="AA304" s="212"/>
      <c r="AB304" s="212"/>
      <c r="AC304" s="212"/>
      <c r="AD304" s="212"/>
      <c r="AE304" s="212"/>
      <c r="AF304" s="212"/>
      <c r="AG304" s="212" t="s">
        <v>173</v>
      </c>
      <c r="AH304" s="212">
        <v>0</v>
      </c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1" x14ac:dyDescent="0.2">
      <c r="A305" s="219"/>
      <c r="B305" s="220"/>
      <c r="C305" s="250" t="s">
        <v>418</v>
      </c>
      <c r="D305" s="223"/>
      <c r="E305" s="224">
        <v>3.1808999999999998</v>
      </c>
      <c r="F305" s="222"/>
      <c r="G305" s="222"/>
      <c r="H305" s="222"/>
      <c r="I305" s="222"/>
      <c r="J305" s="222"/>
      <c r="K305" s="222"/>
      <c r="L305" s="222"/>
      <c r="M305" s="222"/>
      <c r="N305" s="221"/>
      <c r="O305" s="221"/>
      <c r="P305" s="221"/>
      <c r="Q305" s="221"/>
      <c r="R305" s="222"/>
      <c r="S305" s="222"/>
      <c r="T305" s="222"/>
      <c r="U305" s="222"/>
      <c r="V305" s="222"/>
      <c r="W305" s="222"/>
      <c r="X305" s="222"/>
      <c r="Y305" s="212"/>
      <c r="Z305" s="212"/>
      <c r="AA305" s="212"/>
      <c r="AB305" s="212"/>
      <c r="AC305" s="212"/>
      <c r="AD305" s="212"/>
      <c r="AE305" s="212"/>
      <c r="AF305" s="212"/>
      <c r="AG305" s="212" t="s">
        <v>173</v>
      </c>
      <c r="AH305" s="212">
        <v>0</v>
      </c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1" x14ac:dyDescent="0.2">
      <c r="A306" s="219"/>
      <c r="B306" s="220"/>
      <c r="C306" s="251"/>
      <c r="D306" s="240"/>
      <c r="E306" s="240"/>
      <c r="F306" s="240"/>
      <c r="G306" s="240"/>
      <c r="H306" s="222"/>
      <c r="I306" s="222"/>
      <c r="J306" s="222"/>
      <c r="K306" s="222"/>
      <c r="L306" s="222"/>
      <c r="M306" s="222"/>
      <c r="N306" s="221"/>
      <c r="O306" s="221"/>
      <c r="P306" s="221"/>
      <c r="Q306" s="221"/>
      <c r="R306" s="222"/>
      <c r="S306" s="222"/>
      <c r="T306" s="222"/>
      <c r="U306" s="222"/>
      <c r="V306" s="222"/>
      <c r="W306" s="222"/>
      <c r="X306" s="222"/>
      <c r="Y306" s="212"/>
      <c r="Z306" s="212"/>
      <c r="AA306" s="212"/>
      <c r="AB306" s="212"/>
      <c r="AC306" s="212"/>
      <c r="AD306" s="212"/>
      <c r="AE306" s="212"/>
      <c r="AF306" s="212"/>
      <c r="AG306" s="212" t="s">
        <v>132</v>
      </c>
      <c r="AH306" s="212"/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1" x14ac:dyDescent="0.2">
      <c r="A307" s="233">
        <v>75</v>
      </c>
      <c r="B307" s="234" t="s">
        <v>419</v>
      </c>
      <c r="C307" s="247" t="s">
        <v>420</v>
      </c>
      <c r="D307" s="235" t="s">
        <v>275</v>
      </c>
      <c r="E307" s="236">
        <v>0.21</v>
      </c>
      <c r="F307" s="237"/>
      <c r="G307" s="238">
        <f>ROUND(E307*F307,2)</f>
        <v>0</v>
      </c>
      <c r="H307" s="237"/>
      <c r="I307" s="238">
        <f>ROUND(E307*H307,2)</f>
        <v>0</v>
      </c>
      <c r="J307" s="237"/>
      <c r="K307" s="238">
        <f>ROUND(E307*J307,2)</f>
        <v>0</v>
      </c>
      <c r="L307" s="238">
        <v>21</v>
      </c>
      <c r="M307" s="238">
        <f>G307*(1+L307/100)</f>
        <v>0</v>
      </c>
      <c r="N307" s="236">
        <v>2.4719999999999999E-2</v>
      </c>
      <c r="O307" s="236">
        <f>ROUND(E307*N307,2)</f>
        <v>0.01</v>
      </c>
      <c r="P307" s="236">
        <v>0</v>
      </c>
      <c r="Q307" s="236">
        <f>ROUND(E307*P307,2)</f>
        <v>0</v>
      </c>
      <c r="R307" s="238" t="s">
        <v>284</v>
      </c>
      <c r="S307" s="238" t="s">
        <v>169</v>
      </c>
      <c r="T307" s="239" t="s">
        <v>169</v>
      </c>
      <c r="U307" s="222">
        <v>8.0709999999999997</v>
      </c>
      <c r="V307" s="222">
        <f>ROUND(E307*U307,2)</f>
        <v>1.69</v>
      </c>
      <c r="W307" s="222"/>
      <c r="X307" s="222" t="s">
        <v>130</v>
      </c>
      <c r="Y307" s="212"/>
      <c r="Z307" s="212"/>
      <c r="AA307" s="212"/>
      <c r="AB307" s="212"/>
      <c r="AC307" s="212"/>
      <c r="AD307" s="212"/>
      <c r="AE307" s="212"/>
      <c r="AF307" s="212"/>
      <c r="AG307" s="212" t="s">
        <v>136</v>
      </c>
      <c r="AH307" s="212"/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1" x14ac:dyDescent="0.2">
      <c r="A308" s="219"/>
      <c r="B308" s="220"/>
      <c r="C308" s="249" t="s">
        <v>421</v>
      </c>
      <c r="D308" s="243"/>
      <c r="E308" s="243"/>
      <c r="F308" s="243"/>
      <c r="G308" s="243"/>
      <c r="H308" s="222"/>
      <c r="I308" s="222"/>
      <c r="J308" s="222"/>
      <c r="K308" s="222"/>
      <c r="L308" s="222"/>
      <c r="M308" s="222"/>
      <c r="N308" s="221"/>
      <c r="O308" s="221"/>
      <c r="P308" s="221"/>
      <c r="Q308" s="221"/>
      <c r="R308" s="222"/>
      <c r="S308" s="222"/>
      <c r="T308" s="222"/>
      <c r="U308" s="222"/>
      <c r="V308" s="222"/>
      <c r="W308" s="222"/>
      <c r="X308" s="222"/>
      <c r="Y308" s="212"/>
      <c r="Z308" s="212"/>
      <c r="AA308" s="212"/>
      <c r="AB308" s="212"/>
      <c r="AC308" s="212"/>
      <c r="AD308" s="212"/>
      <c r="AE308" s="212"/>
      <c r="AF308" s="212"/>
      <c r="AG308" s="212" t="s">
        <v>171</v>
      </c>
      <c r="AH308" s="212"/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1" x14ac:dyDescent="0.2">
      <c r="A309" s="219"/>
      <c r="B309" s="220"/>
      <c r="C309" s="250" t="s">
        <v>422</v>
      </c>
      <c r="D309" s="223"/>
      <c r="E309" s="224">
        <v>0.21</v>
      </c>
      <c r="F309" s="222"/>
      <c r="G309" s="222"/>
      <c r="H309" s="222"/>
      <c r="I309" s="222"/>
      <c r="J309" s="222"/>
      <c r="K309" s="222"/>
      <c r="L309" s="222"/>
      <c r="M309" s="222"/>
      <c r="N309" s="221"/>
      <c r="O309" s="221"/>
      <c r="P309" s="221"/>
      <c r="Q309" s="221"/>
      <c r="R309" s="222"/>
      <c r="S309" s="222"/>
      <c r="T309" s="222"/>
      <c r="U309" s="222"/>
      <c r="V309" s="222"/>
      <c r="W309" s="222"/>
      <c r="X309" s="222"/>
      <c r="Y309" s="212"/>
      <c r="Z309" s="212"/>
      <c r="AA309" s="212"/>
      <c r="AB309" s="212"/>
      <c r="AC309" s="212"/>
      <c r="AD309" s="212"/>
      <c r="AE309" s="212"/>
      <c r="AF309" s="212"/>
      <c r="AG309" s="212" t="s">
        <v>173</v>
      </c>
      <c r="AH309" s="212">
        <v>0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1" x14ac:dyDescent="0.2">
      <c r="A310" s="219"/>
      <c r="B310" s="220"/>
      <c r="C310" s="251"/>
      <c r="D310" s="240"/>
      <c r="E310" s="240"/>
      <c r="F310" s="240"/>
      <c r="G310" s="240"/>
      <c r="H310" s="222"/>
      <c r="I310" s="222"/>
      <c r="J310" s="222"/>
      <c r="K310" s="222"/>
      <c r="L310" s="222"/>
      <c r="M310" s="222"/>
      <c r="N310" s="221"/>
      <c r="O310" s="221"/>
      <c r="P310" s="221"/>
      <c r="Q310" s="221"/>
      <c r="R310" s="222"/>
      <c r="S310" s="222"/>
      <c r="T310" s="222"/>
      <c r="U310" s="222"/>
      <c r="V310" s="222"/>
      <c r="W310" s="222"/>
      <c r="X310" s="222"/>
      <c r="Y310" s="212"/>
      <c r="Z310" s="212"/>
      <c r="AA310" s="212"/>
      <c r="AB310" s="212"/>
      <c r="AC310" s="212"/>
      <c r="AD310" s="212"/>
      <c r="AE310" s="212"/>
      <c r="AF310" s="212"/>
      <c r="AG310" s="212" t="s">
        <v>132</v>
      </c>
      <c r="AH310" s="212"/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1" x14ac:dyDescent="0.2">
      <c r="A311" s="233">
        <v>76</v>
      </c>
      <c r="B311" s="234" t="s">
        <v>423</v>
      </c>
      <c r="C311" s="247" t="s">
        <v>424</v>
      </c>
      <c r="D311" s="235" t="s">
        <v>189</v>
      </c>
      <c r="E311" s="236">
        <v>14.734019999999999</v>
      </c>
      <c r="F311" s="237"/>
      <c r="G311" s="238">
        <f>ROUND(E311*F311,2)</f>
        <v>0</v>
      </c>
      <c r="H311" s="237"/>
      <c r="I311" s="238">
        <f>ROUND(E311*H311,2)</f>
        <v>0</v>
      </c>
      <c r="J311" s="237"/>
      <c r="K311" s="238">
        <f>ROUND(E311*J311,2)</f>
        <v>0</v>
      </c>
      <c r="L311" s="238">
        <v>21</v>
      </c>
      <c r="M311" s="238">
        <f>G311*(1+L311/100)</f>
        <v>0</v>
      </c>
      <c r="N311" s="236">
        <v>0.12</v>
      </c>
      <c r="O311" s="236">
        <f>ROUND(E311*N311,2)</f>
        <v>1.77</v>
      </c>
      <c r="P311" s="236">
        <v>2.4900000000000002</v>
      </c>
      <c r="Q311" s="236">
        <f>ROUND(E311*P311,2)</f>
        <v>36.69</v>
      </c>
      <c r="R311" s="238" t="s">
        <v>284</v>
      </c>
      <c r="S311" s="238" t="s">
        <v>169</v>
      </c>
      <c r="T311" s="239" t="s">
        <v>169</v>
      </c>
      <c r="U311" s="222">
        <v>2.98</v>
      </c>
      <c r="V311" s="222">
        <f>ROUND(E311*U311,2)</f>
        <v>43.91</v>
      </c>
      <c r="W311" s="222"/>
      <c r="X311" s="222" t="s">
        <v>130</v>
      </c>
      <c r="Y311" s="212"/>
      <c r="Z311" s="212"/>
      <c r="AA311" s="212"/>
      <c r="AB311" s="212"/>
      <c r="AC311" s="212"/>
      <c r="AD311" s="212"/>
      <c r="AE311" s="212"/>
      <c r="AF311" s="212"/>
      <c r="AG311" s="212" t="s">
        <v>136</v>
      </c>
      <c r="AH311" s="212"/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1" x14ac:dyDescent="0.2">
      <c r="A312" s="219"/>
      <c r="B312" s="220"/>
      <c r="C312" s="250" t="s">
        <v>417</v>
      </c>
      <c r="D312" s="223"/>
      <c r="E312" s="224">
        <v>11.55312</v>
      </c>
      <c r="F312" s="222"/>
      <c r="G312" s="222"/>
      <c r="H312" s="222"/>
      <c r="I312" s="222"/>
      <c r="J312" s="222"/>
      <c r="K312" s="222"/>
      <c r="L312" s="222"/>
      <c r="M312" s="222"/>
      <c r="N312" s="221"/>
      <c r="O312" s="221"/>
      <c r="P312" s="221"/>
      <c r="Q312" s="221"/>
      <c r="R312" s="222"/>
      <c r="S312" s="222"/>
      <c r="T312" s="222"/>
      <c r="U312" s="222"/>
      <c r="V312" s="222"/>
      <c r="W312" s="222"/>
      <c r="X312" s="222"/>
      <c r="Y312" s="212"/>
      <c r="Z312" s="212"/>
      <c r="AA312" s="212"/>
      <c r="AB312" s="212"/>
      <c r="AC312" s="212"/>
      <c r="AD312" s="212"/>
      <c r="AE312" s="212"/>
      <c r="AF312" s="212"/>
      <c r="AG312" s="212" t="s">
        <v>173</v>
      </c>
      <c r="AH312" s="212">
        <v>0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1" x14ac:dyDescent="0.2">
      <c r="A313" s="219"/>
      <c r="B313" s="220"/>
      <c r="C313" s="250" t="s">
        <v>418</v>
      </c>
      <c r="D313" s="223"/>
      <c r="E313" s="224">
        <v>3.1808999999999998</v>
      </c>
      <c r="F313" s="222"/>
      <c r="G313" s="222"/>
      <c r="H313" s="222"/>
      <c r="I313" s="222"/>
      <c r="J313" s="222"/>
      <c r="K313" s="222"/>
      <c r="L313" s="222"/>
      <c r="M313" s="222"/>
      <c r="N313" s="221"/>
      <c r="O313" s="221"/>
      <c r="P313" s="221"/>
      <c r="Q313" s="221"/>
      <c r="R313" s="222"/>
      <c r="S313" s="222"/>
      <c r="T313" s="222"/>
      <c r="U313" s="222"/>
      <c r="V313" s="222"/>
      <c r="W313" s="222"/>
      <c r="X313" s="222"/>
      <c r="Y313" s="212"/>
      <c r="Z313" s="212"/>
      <c r="AA313" s="212"/>
      <c r="AB313" s="212"/>
      <c r="AC313" s="212"/>
      <c r="AD313" s="212"/>
      <c r="AE313" s="212"/>
      <c r="AF313" s="212"/>
      <c r="AG313" s="212" t="s">
        <v>173</v>
      </c>
      <c r="AH313" s="212">
        <v>0</v>
      </c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1" x14ac:dyDescent="0.2">
      <c r="A314" s="219"/>
      <c r="B314" s="220"/>
      <c r="C314" s="251"/>
      <c r="D314" s="240"/>
      <c r="E314" s="240"/>
      <c r="F314" s="240"/>
      <c r="G314" s="240"/>
      <c r="H314" s="222"/>
      <c r="I314" s="222"/>
      <c r="J314" s="222"/>
      <c r="K314" s="222"/>
      <c r="L314" s="222"/>
      <c r="M314" s="222"/>
      <c r="N314" s="221"/>
      <c r="O314" s="221"/>
      <c r="P314" s="221"/>
      <c r="Q314" s="221"/>
      <c r="R314" s="222"/>
      <c r="S314" s="222"/>
      <c r="T314" s="222"/>
      <c r="U314" s="222"/>
      <c r="V314" s="222"/>
      <c r="W314" s="222"/>
      <c r="X314" s="222"/>
      <c r="Y314" s="212"/>
      <c r="Z314" s="212"/>
      <c r="AA314" s="212"/>
      <c r="AB314" s="212"/>
      <c r="AC314" s="212"/>
      <c r="AD314" s="212"/>
      <c r="AE314" s="212"/>
      <c r="AF314" s="212"/>
      <c r="AG314" s="212" t="s">
        <v>132</v>
      </c>
      <c r="AH314" s="212"/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1" x14ac:dyDescent="0.2">
      <c r="A315" s="233">
        <v>77</v>
      </c>
      <c r="B315" s="234" t="s">
        <v>425</v>
      </c>
      <c r="C315" s="247" t="s">
        <v>426</v>
      </c>
      <c r="D315" s="235" t="s">
        <v>189</v>
      </c>
      <c r="E315" s="236">
        <v>1.7010000000000001</v>
      </c>
      <c r="F315" s="237"/>
      <c r="G315" s="238">
        <f>ROUND(E315*F315,2)</f>
        <v>0</v>
      </c>
      <c r="H315" s="237"/>
      <c r="I315" s="238">
        <f>ROUND(E315*H315,2)</f>
        <v>0</v>
      </c>
      <c r="J315" s="237"/>
      <c r="K315" s="238">
        <f>ROUND(E315*J315,2)</f>
        <v>0</v>
      </c>
      <c r="L315" s="238">
        <v>21</v>
      </c>
      <c r="M315" s="238">
        <f>G315*(1+L315/100)</f>
        <v>0</v>
      </c>
      <c r="N315" s="236">
        <v>0.12173</v>
      </c>
      <c r="O315" s="236">
        <f>ROUND(E315*N315,2)</f>
        <v>0.21</v>
      </c>
      <c r="P315" s="236">
        <v>2.4</v>
      </c>
      <c r="Q315" s="236">
        <f>ROUND(E315*P315,2)</f>
        <v>4.08</v>
      </c>
      <c r="R315" s="238" t="s">
        <v>284</v>
      </c>
      <c r="S315" s="238" t="s">
        <v>169</v>
      </c>
      <c r="T315" s="239" t="s">
        <v>169</v>
      </c>
      <c r="U315" s="222">
        <v>16.37</v>
      </c>
      <c r="V315" s="222">
        <f>ROUND(E315*U315,2)</f>
        <v>27.85</v>
      </c>
      <c r="W315" s="222"/>
      <c r="X315" s="222" t="s">
        <v>130</v>
      </c>
      <c r="Y315" s="212"/>
      <c r="Z315" s="212"/>
      <c r="AA315" s="212"/>
      <c r="AB315" s="212"/>
      <c r="AC315" s="212"/>
      <c r="AD315" s="212"/>
      <c r="AE315" s="212"/>
      <c r="AF315" s="212"/>
      <c r="AG315" s="212" t="s">
        <v>131</v>
      </c>
      <c r="AH315" s="212"/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1" x14ac:dyDescent="0.2">
      <c r="A316" s="219"/>
      <c r="B316" s="220"/>
      <c r="C316" s="250" t="s">
        <v>427</v>
      </c>
      <c r="D316" s="223"/>
      <c r="E316" s="224">
        <v>1.7010000000000001</v>
      </c>
      <c r="F316" s="222"/>
      <c r="G316" s="222"/>
      <c r="H316" s="222"/>
      <c r="I316" s="222"/>
      <c r="J316" s="222"/>
      <c r="K316" s="222"/>
      <c r="L316" s="222"/>
      <c r="M316" s="222"/>
      <c r="N316" s="221"/>
      <c r="O316" s="221"/>
      <c r="P316" s="221"/>
      <c r="Q316" s="221"/>
      <c r="R316" s="222"/>
      <c r="S316" s="222"/>
      <c r="T316" s="222"/>
      <c r="U316" s="222"/>
      <c r="V316" s="222"/>
      <c r="W316" s="222"/>
      <c r="X316" s="222"/>
      <c r="Y316" s="212"/>
      <c r="Z316" s="212"/>
      <c r="AA316" s="212"/>
      <c r="AB316" s="212"/>
      <c r="AC316" s="212"/>
      <c r="AD316" s="212"/>
      <c r="AE316" s="212"/>
      <c r="AF316" s="212"/>
      <c r="AG316" s="212" t="s">
        <v>173</v>
      </c>
      <c r="AH316" s="212">
        <v>0</v>
      </c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1" x14ac:dyDescent="0.2">
      <c r="A317" s="219"/>
      <c r="B317" s="220"/>
      <c r="C317" s="251"/>
      <c r="D317" s="240"/>
      <c r="E317" s="240"/>
      <c r="F317" s="240"/>
      <c r="G317" s="240"/>
      <c r="H317" s="222"/>
      <c r="I317" s="222"/>
      <c r="J317" s="222"/>
      <c r="K317" s="222"/>
      <c r="L317" s="222"/>
      <c r="M317" s="222"/>
      <c r="N317" s="221"/>
      <c r="O317" s="221"/>
      <c r="P317" s="221"/>
      <c r="Q317" s="221"/>
      <c r="R317" s="222"/>
      <c r="S317" s="222"/>
      <c r="T317" s="222"/>
      <c r="U317" s="222"/>
      <c r="V317" s="222"/>
      <c r="W317" s="222"/>
      <c r="X317" s="222"/>
      <c r="Y317" s="212"/>
      <c r="Z317" s="212"/>
      <c r="AA317" s="212"/>
      <c r="AB317" s="212"/>
      <c r="AC317" s="212"/>
      <c r="AD317" s="212"/>
      <c r="AE317" s="212"/>
      <c r="AF317" s="212"/>
      <c r="AG317" s="212" t="s">
        <v>132</v>
      </c>
      <c r="AH317" s="212"/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ht="22.5" outlineLevel="1" x14ac:dyDescent="0.2">
      <c r="A318" s="233">
        <v>78</v>
      </c>
      <c r="B318" s="234" t="s">
        <v>428</v>
      </c>
      <c r="C318" s="247" t="s">
        <v>429</v>
      </c>
      <c r="D318" s="235" t="s">
        <v>275</v>
      </c>
      <c r="E318" s="236">
        <v>46.512560000000001</v>
      </c>
      <c r="F318" s="237"/>
      <c r="G318" s="238">
        <f>ROUND(E318*F318,2)</f>
        <v>0</v>
      </c>
      <c r="H318" s="237"/>
      <c r="I318" s="238">
        <f>ROUND(E318*H318,2)</f>
        <v>0</v>
      </c>
      <c r="J318" s="237"/>
      <c r="K318" s="238">
        <f>ROUND(E318*J318,2)</f>
        <v>0</v>
      </c>
      <c r="L318" s="238">
        <v>21</v>
      </c>
      <c r="M318" s="238">
        <f>G318*(1+L318/100)</f>
        <v>0</v>
      </c>
      <c r="N318" s="236">
        <v>0</v>
      </c>
      <c r="O318" s="236">
        <f>ROUND(E318*N318,2)</f>
        <v>0</v>
      </c>
      <c r="P318" s="236">
        <v>0</v>
      </c>
      <c r="Q318" s="236">
        <f>ROUND(E318*P318,2)</f>
        <v>0</v>
      </c>
      <c r="R318" s="238" t="s">
        <v>284</v>
      </c>
      <c r="S318" s="238" t="s">
        <v>169</v>
      </c>
      <c r="T318" s="239" t="s">
        <v>169</v>
      </c>
      <c r="U318" s="222">
        <v>0.64</v>
      </c>
      <c r="V318" s="222">
        <f>ROUND(E318*U318,2)</f>
        <v>29.77</v>
      </c>
      <c r="W318" s="222"/>
      <c r="X318" s="222" t="s">
        <v>130</v>
      </c>
      <c r="Y318" s="212"/>
      <c r="Z318" s="212"/>
      <c r="AA318" s="212"/>
      <c r="AB318" s="212"/>
      <c r="AC318" s="212"/>
      <c r="AD318" s="212"/>
      <c r="AE318" s="212"/>
      <c r="AF318" s="212"/>
      <c r="AG318" s="212" t="s">
        <v>136</v>
      </c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ht="22.5" outlineLevel="1" x14ac:dyDescent="0.2">
      <c r="A319" s="219"/>
      <c r="B319" s="220"/>
      <c r="C319" s="249" t="s">
        <v>430</v>
      </c>
      <c r="D319" s="243"/>
      <c r="E319" s="243"/>
      <c r="F319" s="243"/>
      <c r="G319" s="243"/>
      <c r="H319" s="222"/>
      <c r="I319" s="222"/>
      <c r="J319" s="222"/>
      <c r="K319" s="222"/>
      <c r="L319" s="222"/>
      <c r="M319" s="222"/>
      <c r="N319" s="221"/>
      <c r="O319" s="221"/>
      <c r="P319" s="221"/>
      <c r="Q319" s="221"/>
      <c r="R319" s="222"/>
      <c r="S319" s="222"/>
      <c r="T319" s="222"/>
      <c r="U319" s="222"/>
      <c r="V319" s="222"/>
      <c r="W319" s="222"/>
      <c r="X319" s="222"/>
      <c r="Y319" s="212"/>
      <c r="Z319" s="212"/>
      <c r="AA319" s="212"/>
      <c r="AB319" s="212"/>
      <c r="AC319" s="212"/>
      <c r="AD319" s="212"/>
      <c r="AE319" s="212"/>
      <c r="AF319" s="212"/>
      <c r="AG319" s="212" t="s">
        <v>171</v>
      </c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42" t="str">
        <f>C319</f>
        <v>se složením a hrubým urovnáním nebo s přeložením na jiný dopravní prostředek kromě lodi, vč. příplatku za každých dalších i započatých 1000 m přes 1000 m,</v>
      </c>
      <c r="BB319" s="212"/>
      <c r="BC319" s="212"/>
      <c r="BD319" s="212"/>
      <c r="BE319" s="212"/>
      <c r="BF319" s="212"/>
      <c r="BG319" s="212"/>
      <c r="BH319" s="212"/>
    </row>
    <row r="320" spans="1:60" outlineLevel="1" x14ac:dyDescent="0.2">
      <c r="A320" s="219"/>
      <c r="B320" s="220"/>
      <c r="C320" s="250" t="s">
        <v>431</v>
      </c>
      <c r="D320" s="223"/>
      <c r="E320" s="224">
        <v>10.382400000000001</v>
      </c>
      <c r="F320" s="222"/>
      <c r="G320" s="222"/>
      <c r="H320" s="222"/>
      <c r="I320" s="222"/>
      <c r="J320" s="222"/>
      <c r="K320" s="222"/>
      <c r="L320" s="222"/>
      <c r="M320" s="222"/>
      <c r="N320" s="221"/>
      <c r="O320" s="221"/>
      <c r="P320" s="221"/>
      <c r="Q320" s="221"/>
      <c r="R320" s="222"/>
      <c r="S320" s="222"/>
      <c r="T320" s="222"/>
      <c r="U320" s="222"/>
      <c r="V320" s="222"/>
      <c r="W320" s="222"/>
      <c r="X320" s="222"/>
      <c r="Y320" s="212"/>
      <c r="Z320" s="212"/>
      <c r="AA320" s="212"/>
      <c r="AB320" s="212"/>
      <c r="AC320" s="212"/>
      <c r="AD320" s="212"/>
      <c r="AE320" s="212"/>
      <c r="AF320" s="212"/>
      <c r="AG320" s="212" t="s">
        <v>173</v>
      </c>
      <c r="AH320" s="212">
        <v>0</v>
      </c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1" x14ac:dyDescent="0.2">
      <c r="A321" s="219"/>
      <c r="B321" s="220"/>
      <c r="C321" s="250" t="s">
        <v>432</v>
      </c>
      <c r="D321" s="223"/>
      <c r="E321" s="224">
        <v>4.0823999999999998</v>
      </c>
      <c r="F321" s="222"/>
      <c r="G321" s="222"/>
      <c r="H321" s="222"/>
      <c r="I321" s="222"/>
      <c r="J321" s="222"/>
      <c r="K321" s="222"/>
      <c r="L321" s="222"/>
      <c r="M321" s="222"/>
      <c r="N321" s="221"/>
      <c r="O321" s="221"/>
      <c r="P321" s="221"/>
      <c r="Q321" s="221"/>
      <c r="R321" s="222"/>
      <c r="S321" s="222"/>
      <c r="T321" s="222"/>
      <c r="U321" s="222"/>
      <c r="V321" s="222"/>
      <c r="W321" s="222"/>
      <c r="X321" s="222"/>
      <c r="Y321" s="212"/>
      <c r="Z321" s="212"/>
      <c r="AA321" s="212"/>
      <c r="AB321" s="212"/>
      <c r="AC321" s="212"/>
      <c r="AD321" s="212"/>
      <c r="AE321" s="212"/>
      <c r="AF321" s="212"/>
      <c r="AG321" s="212" t="s">
        <v>173</v>
      </c>
      <c r="AH321" s="212">
        <v>0</v>
      </c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1" x14ac:dyDescent="0.2">
      <c r="A322" s="219"/>
      <c r="B322" s="220"/>
      <c r="C322" s="250" t="s">
        <v>422</v>
      </c>
      <c r="D322" s="223"/>
      <c r="E322" s="224">
        <v>0.21</v>
      </c>
      <c r="F322" s="222"/>
      <c r="G322" s="222"/>
      <c r="H322" s="222"/>
      <c r="I322" s="222"/>
      <c r="J322" s="222"/>
      <c r="K322" s="222"/>
      <c r="L322" s="222"/>
      <c r="M322" s="222"/>
      <c r="N322" s="221"/>
      <c r="O322" s="221"/>
      <c r="P322" s="221"/>
      <c r="Q322" s="221"/>
      <c r="R322" s="222"/>
      <c r="S322" s="222"/>
      <c r="T322" s="222"/>
      <c r="U322" s="222"/>
      <c r="V322" s="222"/>
      <c r="W322" s="222"/>
      <c r="X322" s="222"/>
      <c r="Y322" s="212"/>
      <c r="Z322" s="212"/>
      <c r="AA322" s="212"/>
      <c r="AB322" s="212"/>
      <c r="AC322" s="212"/>
      <c r="AD322" s="212"/>
      <c r="AE322" s="212"/>
      <c r="AF322" s="212"/>
      <c r="AG322" s="212" t="s">
        <v>173</v>
      </c>
      <c r="AH322" s="212">
        <v>0</v>
      </c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1" x14ac:dyDescent="0.2">
      <c r="A323" s="219"/>
      <c r="B323" s="220"/>
      <c r="C323" s="250" t="s">
        <v>433</v>
      </c>
      <c r="D323" s="223"/>
      <c r="E323" s="224">
        <v>25.41686</v>
      </c>
      <c r="F323" s="222"/>
      <c r="G323" s="222"/>
      <c r="H323" s="222"/>
      <c r="I323" s="222"/>
      <c r="J323" s="222"/>
      <c r="K323" s="222"/>
      <c r="L323" s="222"/>
      <c r="M323" s="222"/>
      <c r="N323" s="221"/>
      <c r="O323" s="221"/>
      <c r="P323" s="221"/>
      <c r="Q323" s="221"/>
      <c r="R323" s="222"/>
      <c r="S323" s="222"/>
      <c r="T323" s="222"/>
      <c r="U323" s="222"/>
      <c r="V323" s="222"/>
      <c r="W323" s="222"/>
      <c r="X323" s="222"/>
      <c r="Y323" s="212"/>
      <c r="Z323" s="212"/>
      <c r="AA323" s="212"/>
      <c r="AB323" s="212"/>
      <c r="AC323" s="212"/>
      <c r="AD323" s="212"/>
      <c r="AE323" s="212"/>
      <c r="AF323" s="212"/>
      <c r="AG323" s="212" t="s">
        <v>173</v>
      </c>
      <c r="AH323" s="212">
        <v>0</v>
      </c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1" x14ac:dyDescent="0.2">
      <c r="A324" s="219"/>
      <c r="B324" s="220"/>
      <c r="C324" s="250" t="s">
        <v>434</v>
      </c>
      <c r="D324" s="223"/>
      <c r="E324" s="224">
        <v>3.24</v>
      </c>
      <c r="F324" s="222"/>
      <c r="G324" s="222"/>
      <c r="H324" s="222"/>
      <c r="I324" s="222"/>
      <c r="J324" s="222"/>
      <c r="K324" s="222"/>
      <c r="L324" s="222"/>
      <c r="M324" s="222"/>
      <c r="N324" s="221"/>
      <c r="O324" s="221"/>
      <c r="P324" s="221"/>
      <c r="Q324" s="221"/>
      <c r="R324" s="222"/>
      <c r="S324" s="222"/>
      <c r="T324" s="222"/>
      <c r="U324" s="222"/>
      <c r="V324" s="222"/>
      <c r="W324" s="222"/>
      <c r="X324" s="222"/>
      <c r="Y324" s="212"/>
      <c r="Z324" s="212"/>
      <c r="AA324" s="212"/>
      <c r="AB324" s="212"/>
      <c r="AC324" s="212"/>
      <c r="AD324" s="212"/>
      <c r="AE324" s="212"/>
      <c r="AF324" s="212"/>
      <c r="AG324" s="212" t="s">
        <v>173</v>
      </c>
      <c r="AH324" s="212">
        <v>0</v>
      </c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1" x14ac:dyDescent="0.2">
      <c r="A325" s="219"/>
      <c r="B325" s="220"/>
      <c r="C325" s="250" t="s">
        <v>418</v>
      </c>
      <c r="D325" s="223"/>
      <c r="E325" s="224">
        <v>3.1808999999999998</v>
      </c>
      <c r="F325" s="222"/>
      <c r="G325" s="222"/>
      <c r="H325" s="222"/>
      <c r="I325" s="222"/>
      <c r="J325" s="222"/>
      <c r="K325" s="222"/>
      <c r="L325" s="222"/>
      <c r="M325" s="222"/>
      <c r="N325" s="221"/>
      <c r="O325" s="221"/>
      <c r="P325" s="221"/>
      <c r="Q325" s="221"/>
      <c r="R325" s="222"/>
      <c r="S325" s="222"/>
      <c r="T325" s="222"/>
      <c r="U325" s="222"/>
      <c r="V325" s="222"/>
      <c r="W325" s="222"/>
      <c r="X325" s="222"/>
      <c r="Y325" s="212"/>
      <c r="Z325" s="212"/>
      <c r="AA325" s="212"/>
      <c r="AB325" s="212"/>
      <c r="AC325" s="212"/>
      <c r="AD325" s="212"/>
      <c r="AE325" s="212"/>
      <c r="AF325" s="212"/>
      <c r="AG325" s="212" t="s">
        <v>173</v>
      </c>
      <c r="AH325" s="212">
        <v>0</v>
      </c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1" x14ac:dyDescent="0.2">
      <c r="A326" s="219"/>
      <c r="B326" s="220"/>
      <c r="C326" s="251"/>
      <c r="D326" s="240"/>
      <c r="E326" s="240"/>
      <c r="F326" s="240"/>
      <c r="G326" s="240"/>
      <c r="H326" s="222"/>
      <c r="I326" s="222"/>
      <c r="J326" s="222"/>
      <c r="K326" s="222"/>
      <c r="L326" s="222"/>
      <c r="M326" s="222"/>
      <c r="N326" s="221"/>
      <c r="O326" s="221"/>
      <c r="P326" s="221"/>
      <c r="Q326" s="221"/>
      <c r="R326" s="222"/>
      <c r="S326" s="222"/>
      <c r="T326" s="222"/>
      <c r="U326" s="222"/>
      <c r="V326" s="222"/>
      <c r="W326" s="222"/>
      <c r="X326" s="222"/>
      <c r="Y326" s="212"/>
      <c r="Z326" s="212"/>
      <c r="AA326" s="212"/>
      <c r="AB326" s="212"/>
      <c r="AC326" s="212"/>
      <c r="AD326" s="212"/>
      <c r="AE326" s="212"/>
      <c r="AF326" s="212"/>
      <c r="AG326" s="212" t="s">
        <v>132</v>
      </c>
      <c r="AH326" s="212"/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1" x14ac:dyDescent="0.2">
      <c r="A327" s="233">
        <v>79</v>
      </c>
      <c r="B327" s="234" t="s">
        <v>435</v>
      </c>
      <c r="C327" s="247" t="s">
        <v>436</v>
      </c>
      <c r="D327" s="235" t="s">
        <v>275</v>
      </c>
      <c r="E327" s="236">
        <v>50.329639999999998</v>
      </c>
      <c r="F327" s="237"/>
      <c r="G327" s="238">
        <f>ROUND(E327*F327,2)</f>
        <v>0</v>
      </c>
      <c r="H327" s="237"/>
      <c r="I327" s="238">
        <f>ROUND(E327*H327,2)</f>
        <v>0</v>
      </c>
      <c r="J327" s="237"/>
      <c r="K327" s="238">
        <f>ROUND(E327*J327,2)</f>
        <v>0</v>
      </c>
      <c r="L327" s="238">
        <v>21</v>
      </c>
      <c r="M327" s="238">
        <f>G327*(1+L327/100)</f>
        <v>0</v>
      </c>
      <c r="N327" s="236">
        <v>0</v>
      </c>
      <c r="O327" s="236">
        <f>ROUND(E327*N327,2)</f>
        <v>0</v>
      </c>
      <c r="P327" s="236">
        <v>0</v>
      </c>
      <c r="Q327" s="236">
        <f>ROUND(E327*P327,2)</f>
        <v>0</v>
      </c>
      <c r="R327" s="238"/>
      <c r="S327" s="238" t="s">
        <v>169</v>
      </c>
      <c r="T327" s="239" t="s">
        <v>169</v>
      </c>
      <c r="U327" s="222">
        <v>2.61</v>
      </c>
      <c r="V327" s="222">
        <f>ROUND(E327*U327,2)</f>
        <v>131.36000000000001</v>
      </c>
      <c r="W327" s="222"/>
      <c r="X327" s="222" t="s">
        <v>130</v>
      </c>
      <c r="Y327" s="212"/>
      <c r="Z327" s="212"/>
      <c r="AA327" s="212"/>
      <c r="AB327" s="212"/>
      <c r="AC327" s="212"/>
      <c r="AD327" s="212"/>
      <c r="AE327" s="212"/>
      <c r="AF327" s="212"/>
      <c r="AG327" s="212" t="s">
        <v>131</v>
      </c>
      <c r="AH327" s="212"/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1" x14ac:dyDescent="0.2">
      <c r="A328" s="219"/>
      <c r="B328" s="220"/>
      <c r="C328" s="250" t="s">
        <v>431</v>
      </c>
      <c r="D328" s="223"/>
      <c r="E328" s="224">
        <v>10.382400000000001</v>
      </c>
      <c r="F328" s="222"/>
      <c r="G328" s="222"/>
      <c r="H328" s="222"/>
      <c r="I328" s="222"/>
      <c r="J328" s="222"/>
      <c r="K328" s="222"/>
      <c r="L328" s="222"/>
      <c r="M328" s="222"/>
      <c r="N328" s="221"/>
      <c r="O328" s="221"/>
      <c r="P328" s="221"/>
      <c r="Q328" s="221"/>
      <c r="R328" s="222"/>
      <c r="S328" s="222"/>
      <c r="T328" s="222"/>
      <c r="U328" s="222"/>
      <c r="V328" s="222"/>
      <c r="W328" s="222"/>
      <c r="X328" s="222"/>
      <c r="Y328" s="212"/>
      <c r="Z328" s="212"/>
      <c r="AA328" s="212"/>
      <c r="AB328" s="212"/>
      <c r="AC328" s="212"/>
      <c r="AD328" s="212"/>
      <c r="AE328" s="212"/>
      <c r="AF328" s="212"/>
      <c r="AG328" s="212" t="s">
        <v>173</v>
      </c>
      <c r="AH328" s="212">
        <v>0</v>
      </c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1" x14ac:dyDescent="0.2">
      <c r="A329" s="219"/>
      <c r="B329" s="220"/>
      <c r="C329" s="250" t="s">
        <v>432</v>
      </c>
      <c r="D329" s="223"/>
      <c r="E329" s="224">
        <v>4.0823999999999998</v>
      </c>
      <c r="F329" s="222"/>
      <c r="G329" s="222"/>
      <c r="H329" s="222"/>
      <c r="I329" s="222"/>
      <c r="J329" s="222"/>
      <c r="K329" s="222"/>
      <c r="L329" s="222"/>
      <c r="M329" s="222"/>
      <c r="N329" s="221"/>
      <c r="O329" s="221"/>
      <c r="P329" s="221"/>
      <c r="Q329" s="221"/>
      <c r="R329" s="222"/>
      <c r="S329" s="222"/>
      <c r="T329" s="222"/>
      <c r="U329" s="222"/>
      <c r="V329" s="222"/>
      <c r="W329" s="222"/>
      <c r="X329" s="222"/>
      <c r="Y329" s="212"/>
      <c r="Z329" s="212"/>
      <c r="AA329" s="212"/>
      <c r="AB329" s="212"/>
      <c r="AC329" s="212"/>
      <c r="AD329" s="212"/>
      <c r="AE329" s="212"/>
      <c r="AF329" s="212"/>
      <c r="AG329" s="212" t="s">
        <v>173</v>
      </c>
      <c r="AH329" s="212">
        <v>0</v>
      </c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1" x14ac:dyDescent="0.2">
      <c r="A330" s="219"/>
      <c r="B330" s="220"/>
      <c r="C330" s="250" t="s">
        <v>422</v>
      </c>
      <c r="D330" s="223"/>
      <c r="E330" s="224">
        <v>0.21</v>
      </c>
      <c r="F330" s="222"/>
      <c r="G330" s="222"/>
      <c r="H330" s="222"/>
      <c r="I330" s="222"/>
      <c r="J330" s="222"/>
      <c r="K330" s="222"/>
      <c r="L330" s="222"/>
      <c r="M330" s="222"/>
      <c r="N330" s="221"/>
      <c r="O330" s="221"/>
      <c r="P330" s="221"/>
      <c r="Q330" s="221"/>
      <c r="R330" s="222"/>
      <c r="S330" s="222"/>
      <c r="T330" s="222"/>
      <c r="U330" s="222"/>
      <c r="V330" s="222"/>
      <c r="W330" s="222"/>
      <c r="X330" s="222"/>
      <c r="Y330" s="212"/>
      <c r="Z330" s="212"/>
      <c r="AA330" s="212"/>
      <c r="AB330" s="212"/>
      <c r="AC330" s="212"/>
      <c r="AD330" s="212"/>
      <c r="AE330" s="212"/>
      <c r="AF330" s="212"/>
      <c r="AG330" s="212" t="s">
        <v>173</v>
      </c>
      <c r="AH330" s="212">
        <v>0</v>
      </c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1" x14ac:dyDescent="0.2">
      <c r="A331" s="219"/>
      <c r="B331" s="220"/>
      <c r="C331" s="250" t="s">
        <v>433</v>
      </c>
      <c r="D331" s="223"/>
      <c r="E331" s="224">
        <v>25.41686</v>
      </c>
      <c r="F331" s="222"/>
      <c r="G331" s="222"/>
      <c r="H331" s="222"/>
      <c r="I331" s="222"/>
      <c r="J331" s="222"/>
      <c r="K331" s="222"/>
      <c r="L331" s="222"/>
      <c r="M331" s="222"/>
      <c r="N331" s="221"/>
      <c r="O331" s="221"/>
      <c r="P331" s="221"/>
      <c r="Q331" s="221"/>
      <c r="R331" s="222"/>
      <c r="S331" s="222"/>
      <c r="T331" s="222"/>
      <c r="U331" s="222"/>
      <c r="V331" s="222"/>
      <c r="W331" s="222"/>
      <c r="X331" s="222"/>
      <c r="Y331" s="212"/>
      <c r="Z331" s="212"/>
      <c r="AA331" s="212"/>
      <c r="AB331" s="212"/>
      <c r="AC331" s="212"/>
      <c r="AD331" s="212"/>
      <c r="AE331" s="212"/>
      <c r="AF331" s="212"/>
      <c r="AG331" s="212" t="s">
        <v>173</v>
      </c>
      <c r="AH331" s="212">
        <v>0</v>
      </c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1" x14ac:dyDescent="0.2">
      <c r="A332" s="219"/>
      <c r="B332" s="220"/>
      <c r="C332" s="250" t="s">
        <v>434</v>
      </c>
      <c r="D332" s="223"/>
      <c r="E332" s="224">
        <v>3.24</v>
      </c>
      <c r="F332" s="222"/>
      <c r="G332" s="222"/>
      <c r="H332" s="222"/>
      <c r="I332" s="222"/>
      <c r="J332" s="222"/>
      <c r="K332" s="222"/>
      <c r="L332" s="222"/>
      <c r="M332" s="222"/>
      <c r="N332" s="221"/>
      <c r="O332" s="221"/>
      <c r="P332" s="221"/>
      <c r="Q332" s="221"/>
      <c r="R332" s="222"/>
      <c r="S332" s="222"/>
      <c r="T332" s="222"/>
      <c r="U332" s="222"/>
      <c r="V332" s="222"/>
      <c r="W332" s="222"/>
      <c r="X332" s="222"/>
      <c r="Y332" s="212"/>
      <c r="Z332" s="212"/>
      <c r="AA332" s="212"/>
      <c r="AB332" s="212"/>
      <c r="AC332" s="212"/>
      <c r="AD332" s="212"/>
      <c r="AE332" s="212"/>
      <c r="AF332" s="212"/>
      <c r="AG332" s="212" t="s">
        <v>173</v>
      </c>
      <c r="AH332" s="212">
        <v>0</v>
      </c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1" x14ac:dyDescent="0.2">
      <c r="A333" s="219"/>
      <c r="B333" s="220"/>
      <c r="C333" s="250" t="s">
        <v>437</v>
      </c>
      <c r="D333" s="223"/>
      <c r="E333" s="224">
        <v>6.9979800000000001</v>
      </c>
      <c r="F333" s="222"/>
      <c r="G333" s="222"/>
      <c r="H333" s="222"/>
      <c r="I333" s="222"/>
      <c r="J333" s="222"/>
      <c r="K333" s="222"/>
      <c r="L333" s="222"/>
      <c r="M333" s="222"/>
      <c r="N333" s="221"/>
      <c r="O333" s="221"/>
      <c r="P333" s="221"/>
      <c r="Q333" s="221"/>
      <c r="R333" s="222"/>
      <c r="S333" s="222"/>
      <c r="T333" s="222"/>
      <c r="U333" s="222"/>
      <c r="V333" s="222"/>
      <c r="W333" s="222"/>
      <c r="X333" s="222"/>
      <c r="Y333" s="212"/>
      <c r="Z333" s="212"/>
      <c r="AA333" s="212"/>
      <c r="AB333" s="212"/>
      <c r="AC333" s="212"/>
      <c r="AD333" s="212"/>
      <c r="AE333" s="212"/>
      <c r="AF333" s="212"/>
      <c r="AG333" s="212" t="s">
        <v>173</v>
      </c>
      <c r="AH333" s="212">
        <v>0</v>
      </c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1" x14ac:dyDescent="0.2">
      <c r="A334" s="219"/>
      <c r="B334" s="220"/>
      <c r="C334" s="251"/>
      <c r="D334" s="240"/>
      <c r="E334" s="240"/>
      <c r="F334" s="240"/>
      <c r="G334" s="240"/>
      <c r="H334" s="222"/>
      <c r="I334" s="222"/>
      <c r="J334" s="222"/>
      <c r="K334" s="222"/>
      <c r="L334" s="222"/>
      <c r="M334" s="222"/>
      <c r="N334" s="221"/>
      <c r="O334" s="221"/>
      <c r="P334" s="221"/>
      <c r="Q334" s="221"/>
      <c r="R334" s="222"/>
      <c r="S334" s="222"/>
      <c r="T334" s="222"/>
      <c r="U334" s="222"/>
      <c r="V334" s="222"/>
      <c r="W334" s="222"/>
      <c r="X334" s="222"/>
      <c r="Y334" s="212"/>
      <c r="Z334" s="212"/>
      <c r="AA334" s="212"/>
      <c r="AB334" s="212"/>
      <c r="AC334" s="212"/>
      <c r="AD334" s="212"/>
      <c r="AE334" s="212"/>
      <c r="AF334" s="212"/>
      <c r="AG334" s="212" t="s">
        <v>132</v>
      </c>
      <c r="AH334" s="212"/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1" x14ac:dyDescent="0.2">
      <c r="A335" s="233">
        <v>80</v>
      </c>
      <c r="B335" s="234" t="s">
        <v>438</v>
      </c>
      <c r="C335" s="247" t="s">
        <v>439</v>
      </c>
      <c r="D335" s="235" t="s">
        <v>275</v>
      </c>
      <c r="E335" s="236">
        <v>503.29644000000002</v>
      </c>
      <c r="F335" s="237"/>
      <c r="G335" s="238">
        <f>ROUND(E335*F335,2)</f>
        <v>0</v>
      </c>
      <c r="H335" s="237"/>
      <c r="I335" s="238">
        <f>ROUND(E335*H335,2)</f>
        <v>0</v>
      </c>
      <c r="J335" s="237"/>
      <c r="K335" s="238">
        <f>ROUND(E335*J335,2)</f>
        <v>0</v>
      </c>
      <c r="L335" s="238">
        <v>21</v>
      </c>
      <c r="M335" s="238">
        <f>G335*(1+L335/100)</f>
        <v>0</v>
      </c>
      <c r="N335" s="236">
        <v>0</v>
      </c>
      <c r="O335" s="236">
        <f>ROUND(E335*N335,2)</f>
        <v>0</v>
      </c>
      <c r="P335" s="236">
        <v>0</v>
      </c>
      <c r="Q335" s="236">
        <f>ROUND(E335*P335,2)</f>
        <v>0</v>
      </c>
      <c r="R335" s="238"/>
      <c r="S335" s="238" t="s">
        <v>169</v>
      </c>
      <c r="T335" s="239" t="s">
        <v>169</v>
      </c>
      <c r="U335" s="222">
        <v>0</v>
      </c>
      <c r="V335" s="222">
        <f>ROUND(E335*U335,2)</f>
        <v>0</v>
      </c>
      <c r="W335" s="222"/>
      <c r="X335" s="222" t="s">
        <v>130</v>
      </c>
      <c r="Y335" s="212"/>
      <c r="Z335" s="212"/>
      <c r="AA335" s="212"/>
      <c r="AB335" s="212"/>
      <c r="AC335" s="212"/>
      <c r="AD335" s="212"/>
      <c r="AE335" s="212"/>
      <c r="AF335" s="212"/>
      <c r="AG335" s="212" t="s">
        <v>131</v>
      </c>
      <c r="AH335" s="212"/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1" x14ac:dyDescent="0.2">
      <c r="A336" s="219"/>
      <c r="B336" s="220"/>
      <c r="C336" s="250" t="s">
        <v>440</v>
      </c>
      <c r="D336" s="223"/>
      <c r="E336" s="224">
        <v>103.824</v>
      </c>
      <c r="F336" s="222"/>
      <c r="G336" s="222"/>
      <c r="H336" s="222"/>
      <c r="I336" s="222"/>
      <c r="J336" s="222"/>
      <c r="K336" s="222"/>
      <c r="L336" s="222"/>
      <c r="M336" s="222"/>
      <c r="N336" s="221"/>
      <c r="O336" s="221"/>
      <c r="P336" s="221"/>
      <c r="Q336" s="221"/>
      <c r="R336" s="222"/>
      <c r="S336" s="222"/>
      <c r="T336" s="222"/>
      <c r="U336" s="222"/>
      <c r="V336" s="222"/>
      <c r="W336" s="222"/>
      <c r="X336" s="222"/>
      <c r="Y336" s="212"/>
      <c r="Z336" s="212"/>
      <c r="AA336" s="212"/>
      <c r="AB336" s="212"/>
      <c r="AC336" s="212"/>
      <c r="AD336" s="212"/>
      <c r="AE336" s="212"/>
      <c r="AF336" s="212"/>
      <c r="AG336" s="212" t="s">
        <v>173</v>
      </c>
      <c r="AH336" s="212">
        <v>0</v>
      </c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1" x14ac:dyDescent="0.2">
      <c r="A337" s="219"/>
      <c r="B337" s="220"/>
      <c r="C337" s="250" t="s">
        <v>441</v>
      </c>
      <c r="D337" s="223"/>
      <c r="E337" s="224">
        <v>40.823999999999998</v>
      </c>
      <c r="F337" s="222"/>
      <c r="G337" s="222"/>
      <c r="H337" s="222"/>
      <c r="I337" s="222"/>
      <c r="J337" s="222"/>
      <c r="K337" s="222"/>
      <c r="L337" s="222"/>
      <c r="M337" s="222"/>
      <c r="N337" s="221"/>
      <c r="O337" s="221"/>
      <c r="P337" s="221"/>
      <c r="Q337" s="221"/>
      <c r="R337" s="222"/>
      <c r="S337" s="222"/>
      <c r="T337" s="222"/>
      <c r="U337" s="222"/>
      <c r="V337" s="222"/>
      <c r="W337" s="222"/>
      <c r="X337" s="222"/>
      <c r="Y337" s="212"/>
      <c r="Z337" s="212"/>
      <c r="AA337" s="212"/>
      <c r="AB337" s="212"/>
      <c r="AC337" s="212"/>
      <c r="AD337" s="212"/>
      <c r="AE337" s="212"/>
      <c r="AF337" s="212"/>
      <c r="AG337" s="212" t="s">
        <v>173</v>
      </c>
      <c r="AH337" s="212">
        <v>0</v>
      </c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1" x14ac:dyDescent="0.2">
      <c r="A338" s="219"/>
      <c r="B338" s="220"/>
      <c r="C338" s="250" t="s">
        <v>442</v>
      </c>
      <c r="D338" s="223"/>
      <c r="E338" s="224">
        <v>2.1</v>
      </c>
      <c r="F338" s="222"/>
      <c r="G338" s="222"/>
      <c r="H338" s="222"/>
      <c r="I338" s="222"/>
      <c r="J338" s="222"/>
      <c r="K338" s="222"/>
      <c r="L338" s="222"/>
      <c r="M338" s="222"/>
      <c r="N338" s="221"/>
      <c r="O338" s="221"/>
      <c r="P338" s="221"/>
      <c r="Q338" s="221"/>
      <c r="R338" s="222"/>
      <c r="S338" s="222"/>
      <c r="T338" s="222"/>
      <c r="U338" s="222"/>
      <c r="V338" s="222"/>
      <c r="W338" s="222"/>
      <c r="X338" s="222"/>
      <c r="Y338" s="212"/>
      <c r="Z338" s="212"/>
      <c r="AA338" s="212"/>
      <c r="AB338" s="212"/>
      <c r="AC338" s="212"/>
      <c r="AD338" s="212"/>
      <c r="AE338" s="212"/>
      <c r="AF338" s="212"/>
      <c r="AG338" s="212" t="s">
        <v>173</v>
      </c>
      <c r="AH338" s="212">
        <v>0</v>
      </c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1" x14ac:dyDescent="0.2">
      <c r="A339" s="219"/>
      <c r="B339" s="220"/>
      <c r="C339" s="250" t="s">
        <v>443</v>
      </c>
      <c r="D339" s="223"/>
      <c r="E339" s="224">
        <v>254.16864000000001</v>
      </c>
      <c r="F339" s="222"/>
      <c r="G339" s="222"/>
      <c r="H339" s="222"/>
      <c r="I339" s="222"/>
      <c r="J339" s="222"/>
      <c r="K339" s="222"/>
      <c r="L339" s="222"/>
      <c r="M339" s="222"/>
      <c r="N339" s="221"/>
      <c r="O339" s="221"/>
      <c r="P339" s="221"/>
      <c r="Q339" s="221"/>
      <c r="R339" s="222"/>
      <c r="S339" s="222"/>
      <c r="T339" s="222"/>
      <c r="U339" s="222"/>
      <c r="V339" s="222"/>
      <c r="W339" s="222"/>
      <c r="X339" s="222"/>
      <c r="Y339" s="212"/>
      <c r="Z339" s="212"/>
      <c r="AA339" s="212"/>
      <c r="AB339" s="212"/>
      <c r="AC339" s="212"/>
      <c r="AD339" s="212"/>
      <c r="AE339" s="212"/>
      <c r="AF339" s="212"/>
      <c r="AG339" s="212" t="s">
        <v>173</v>
      </c>
      <c r="AH339" s="212">
        <v>0</v>
      </c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1" x14ac:dyDescent="0.2">
      <c r="A340" s="219"/>
      <c r="B340" s="220"/>
      <c r="C340" s="250" t="s">
        <v>444</v>
      </c>
      <c r="D340" s="223"/>
      <c r="E340" s="224">
        <v>32.4</v>
      </c>
      <c r="F340" s="222"/>
      <c r="G340" s="222"/>
      <c r="H340" s="222"/>
      <c r="I340" s="222"/>
      <c r="J340" s="222"/>
      <c r="K340" s="222"/>
      <c r="L340" s="222"/>
      <c r="M340" s="222"/>
      <c r="N340" s="221"/>
      <c r="O340" s="221"/>
      <c r="P340" s="221"/>
      <c r="Q340" s="221"/>
      <c r="R340" s="222"/>
      <c r="S340" s="222"/>
      <c r="T340" s="222"/>
      <c r="U340" s="222"/>
      <c r="V340" s="222"/>
      <c r="W340" s="222"/>
      <c r="X340" s="222"/>
      <c r="Y340" s="212"/>
      <c r="Z340" s="212"/>
      <c r="AA340" s="212"/>
      <c r="AB340" s="212"/>
      <c r="AC340" s="212"/>
      <c r="AD340" s="212"/>
      <c r="AE340" s="212"/>
      <c r="AF340" s="212"/>
      <c r="AG340" s="212" t="s">
        <v>173</v>
      </c>
      <c r="AH340" s="212">
        <v>0</v>
      </c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ht="22.5" outlineLevel="1" x14ac:dyDescent="0.2">
      <c r="A341" s="219"/>
      <c r="B341" s="220"/>
      <c r="C341" s="250" t="s">
        <v>445</v>
      </c>
      <c r="D341" s="223"/>
      <c r="E341" s="224">
        <v>69.979799999999997</v>
      </c>
      <c r="F341" s="222"/>
      <c r="G341" s="222"/>
      <c r="H341" s="222"/>
      <c r="I341" s="222"/>
      <c r="J341" s="222"/>
      <c r="K341" s="222"/>
      <c r="L341" s="222"/>
      <c r="M341" s="222"/>
      <c r="N341" s="221"/>
      <c r="O341" s="221"/>
      <c r="P341" s="221"/>
      <c r="Q341" s="221"/>
      <c r="R341" s="222"/>
      <c r="S341" s="222"/>
      <c r="T341" s="222"/>
      <c r="U341" s="222"/>
      <c r="V341" s="222"/>
      <c r="W341" s="222"/>
      <c r="X341" s="222"/>
      <c r="Y341" s="212"/>
      <c r="Z341" s="212"/>
      <c r="AA341" s="212"/>
      <c r="AB341" s="212"/>
      <c r="AC341" s="212"/>
      <c r="AD341" s="212"/>
      <c r="AE341" s="212"/>
      <c r="AF341" s="212"/>
      <c r="AG341" s="212" t="s">
        <v>173</v>
      </c>
      <c r="AH341" s="212">
        <v>0</v>
      </c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1" x14ac:dyDescent="0.2">
      <c r="A342" s="219"/>
      <c r="B342" s="220"/>
      <c r="C342" s="251"/>
      <c r="D342" s="240"/>
      <c r="E342" s="240"/>
      <c r="F342" s="240"/>
      <c r="G342" s="240"/>
      <c r="H342" s="222"/>
      <c r="I342" s="222"/>
      <c r="J342" s="222"/>
      <c r="K342" s="222"/>
      <c r="L342" s="222"/>
      <c r="M342" s="222"/>
      <c r="N342" s="221"/>
      <c r="O342" s="221"/>
      <c r="P342" s="221"/>
      <c r="Q342" s="221"/>
      <c r="R342" s="222"/>
      <c r="S342" s="222"/>
      <c r="T342" s="222"/>
      <c r="U342" s="222"/>
      <c r="V342" s="222"/>
      <c r="W342" s="222"/>
      <c r="X342" s="222"/>
      <c r="Y342" s="212"/>
      <c r="Z342" s="212"/>
      <c r="AA342" s="212"/>
      <c r="AB342" s="212"/>
      <c r="AC342" s="212"/>
      <c r="AD342" s="212"/>
      <c r="AE342" s="212"/>
      <c r="AF342" s="212"/>
      <c r="AG342" s="212" t="s">
        <v>132</v>
      </c>
      <c r="AH342" s="212"/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1" x14ac:dyDescent="0.2">
      <c r="A343" s="233">
        <v>81</v>
      </c>
      <c r="B343" s="234" t="s">
        <v>446</v>
      </c>
      <c r="C343" s="247" t="s">
        <v>447</v>
      </c>
      <c r="D343" s="235" t="s">
        <v>275</v>
      </c>
      <c r="E343" s="236">
        <v>7.3224</v>
      </c>
      <c r="F343" s="237"/>
      <c r="G343" s="238">
        <f>ROUND(E343*F343,2)</f>
        <v>0</v>
      </c>
      <c r="H343" s="237"/>
      <c r="I343" s="238">
        <f>ROUND(E343*H343,2)</f>
        <v>0</v>
      </c>
      <c r="J343" s="237"/>
      <c r="K343" s="238">
        <f>ROUND(E343*J343,2)</f>
        <v>0</v>
      </c>
      <c r="L343" s="238">
        <v>21</v>
      </c>
      <c r="M343" s="238">
        <f>G343*(1+L343/100)</f>
        <v>0</v>
      </c>
      <c r="N343" s="236">
        <v>0</v>
      </c>
      <c r="O343" s="236">
        <f>ROUND(E343*N343,2)</f>
        <v>0</v>
      </c>
      <c r="P343" s="236">
        <v>0</v>
      </c>
      <c r="Q343" s="236">
        <f>ROUND(E343*P343,2)</f>
        <v>0</v>
      </c>
      <c r="R343" s="238" t="s">
        <v>448</v>
      </c>
      <c r="S343" s="238" t="s">
        <v>169</v>
      </c>
      <c r="T343" s="239" t="s">
        <v>169</v>
      </c>
      <c r="U343" s="222">
        <v>0</v>
      </c>
      <c r="V343" s="222">
        <f>ROUND(E343*U343,2)</f>
        <v>0</v>
      </c>
      <c r="W343" s="222"/>
      <c r="X343" s="222" t="s">
        <v>130</v>
      </c>
      <c r="Y343" s="212"/>
      <c r="Z343" s="212"/>
      <c r="AA343" s="212"/>
      <c r="AB343" s="212"/>
      <c r="AC343" s="212"/>
      <c r="AD343" s="212"/>
      <c r="AE343" s="212"/>
      <c r="AF343" s="212"/>
      <c r="AG343" s="212" t="s">
        <v>136</v>
      </c>
      <c r="AH343" s="212"/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1" x14ac:dyDescent="0.2">
      <c r="A344" s="219"/>
      <c r="B344" s="220"/>
      <c r="C344" s="250" t="s">
        <v>432</v>
      </c>
      <c r="D344" s="223"/>
      <c r="E344" s="224">
        <v>4.0823999999999998</v>
      </c>
      <c r="F344" s="222"/>
      <c r="G344" s="222"/>
      <c r="H344" s="222"/>
      <c r="I344" s="222"/>
      <c r="J344" s="222"/>
      <c r="K344" s="222"/>
      <c r="L344" s="222"/>
      <c r="M344" s="222"/>
      <c r="N344" s="221"/>
      <c r="O344" s="221"/>
      <c r="P344" s="221"/>
      <c r="Q344" s="221"/>
      <c r="R344" s="222"/>
      <c r="S344" s="222"/>
      <c r="T344" s="222"/>
      <c r="U344" s="222"/>
      <c r="V344" s="222"/>
      <c r="W344" s="222"/>
      <c r="X344" s="222"/>
      <c r="Y344" s="212"/>
      <c r="Z344" s="212"/>
      <c r="AA344" s="212"/>
      <c r="AB344" s="212"/>
      <c r="AC344" s="212"/>
      <c r="AD344" s="212"/>
      <c r="AE344" s="212"/>
      <c r="AF344" s="212"/>
      <c r="AG344" s="212" t="s">
        <v>173</v>
      </c>
      <c r="AH344" s="212">
        <v>0</v>
      </c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1" x14ac:dyDescent="0.2">
      <c r="A345" s="219"/>
      <c r="B345" s="220"/>
      <c r="C345" s="250" t="s">
        <v>434</v>
      </c>
      <c r="D345" s="223"/>
      <c r="E345" s="224">
        <v>3.24</v>
      </c>
      <c r="F345" s="222"/>
      <c r="G345" s="222"/>
      <c r="H345" s="222"/>
      <c r="I345" s="222"/>
      <c r="J345" s="222"/>
      <c r="K345" s="222"/>
      <c r="L345" s="222"/>
      <c r="M345" s="222"/>
      <c r="N345" s="221"/>
      <c r="O345" s="221"/>
      <c r="P345" s="221"/>
      <c r="Q345" s="221"/>
      <c r="R345" s="222"/>
      <c r="S345" s="222"/>
      <c r="T345" s="222"/>
      <c r="U345" s="222"/>
      <c r="V345" s="222"/>
      <c r="W345" s="222"/>
      <c r="X345" s="222"/>
      <c r="Y345" s="212"/>
      <c r="Z345" s="212"/>
      <c r="AA345" s="212"/>
      <c r="AB345" s="212"/>
      <c r="AC345" s="212"/>
      <c r="AD345" s="212"/>
      <c r="AE345" s="212"/>
      <c r="AF345" s="212"/>
      <c r="AG345" s="212" t="s">
        <v>173</v>
      </c>
      <c r="AH345" s="212">
        <v>0</v>
      </c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1" x14ac:dyDescent="0.2">
      <c r="A346" s="219"/>
      <c r="B346" s="220"/>
      <c r="C346" s="251"/>
      <c r="D346" s="240"/>
      <c r="E346" s="240"/>
      <c r="F346" s="240"/>
      <c r="G346" s="240"/>
      <c r="H346" s="222"/>
      <c r="I346" s="222"/>
      <c r="J346" s="222"/>
      <c r="K346" s="222"/>
      <c r="L346" s="222"/>
      <c r="M346" s="222"/>
      <c r="N346" s="221"/>
      <c r="O346" s="221"/>
      <c r="P346" s="221"/>
      <c r="Q346" s="221"/>
      <c r="R346" s="222"/>
      <c r="S346" s="222"/>
      <c r="T346" s="222"/>
      <c r="U346" s="222"/>
      <c r="V346" s="222"/>
      <c r="W346" s="222"/>
      <c r="X346" s="222"/>
      <c r="Y346" s="212"/>
      <c r="Z346" s="212"/>
      <c r="AA346" s="212"/>
      <c r="AB346" s="212"/>
      <c r="AC346" s="212"/>
      <c r="AD346" s="212"/>
      <c r="AE346" s="212"/>
      <c r="AF346" s="212"/>
      <c r="AG346" s="212" t="s">
        <v>132</v>
      </c>
      <c r="AH346" s="212"/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ht="22.5" outlineLevel="1" x14ac:dyDescent="0.2">
      <c r="A347" s="233">
        <v>82</v>
      </c>
      <c r="B347" s="234" t="s">
        <v>449</v>
      </c>
      <c r="C347" s="247" t="s">
        <v>450</v>
      </c>
      <c r="D347" s="235" t="s">
        <v>275</v>
      </c>
      <c r="E347" s="236">
        <v>10.382400000000001</v>
      </c>
      <c r="F347" s="237"/>
      <c r="G347" s="238">
        <f>ROUND(E347*F347,2)</f>
        <v>0</v>
      </c>
      <c r="H347" s="237"/>
      <c r="I347" s="238">
        <f>ROUND(E347*H347,2)</f>
        <v>0</v>
      </c>
      <c r="J347" s="237"/>
      <c r="K347" s="238">
        <f>ROUND(E347*J347,2)</f>
        <v>0</v>
      </c>
      <c r="L347" s="238">
        <v>21</v>
      </c>
      <c r="M347" s="238">
        <f>G347*(1+L347/100)</f>
        <v>0</v>
      </c>
      <c r="N347" s="236">
        <v>0</v>
      </c>
      <c r="O347" s="236">
        <f>ROUND(E347*N347,2)</f>
        <v>0</v>
      </c>
      <c r="P347" s="236">
        <v>0</v>
      </c>
      <c r="Q347" s="236">
        <f>ROUND(E347*P347,2)</f>
        <v>0</v>
      </c>
      <c r="R347" s="238" t="s">
        <v>448</v>
      </c>
      <c r="S347" s="238" t="s">
        <v>169</v>
      </c>
      <c r="T347" s="239" t="s">
        <v>169</v>
      </c>
      <c r="U347" s="222">
        <v>0</v>
      </c>
      <c r="V347" s="222">
        <f>ROUND(E347*U347,2)</f>
        <v>0</v>
      </c>
      <c r="W347" s="222"/>
      <c r="X347" s="222" t="s">
        <v>130</v>
      </c>
      <c r="Y347" s="212"/>
      <c r="Z347" s="212"/>
      <c r="AA347" s="212"/>
      <c r="AB347" s="212"/>
      <c r="AC347" s="212"/>
      <c r="AD347" s="212"/>
      <c r="AE347" s="212"/>
      <c r="AF347" s="212"/>
      <c r="AG347" s="212" t="s">
        <v>131</v>
      </c>
      <c r="AH347" s="212"/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1" x14ac:dyDescent="0.2">
      <c r="A348" s="219"/>
      <c r="B348" s="220"/>
      <c r="C348" s="250" t="s">
        <v>431</v>
      </c>
      <c r="D348" s="223"/>
      <c r="E348" s="224">
        <v>10.382400000000001</v>
      </c>
      <c r="F348" s="222"/>
      <c r="G348" s="222"/>
      <c r="H348" s="222"/>
      <c r="I348" s="222"/>
      <c r="J348" s="222"/>
      <c r="K348" s="222"/>
      <c r="L348" s="222"/>
      <c r="M348" s="222"/>
      <c r="N348" s="221"/>
      <c r="O348" s="221"/>
      <c r="P348" s="221"/>
      <c r="Q348" s="221"/>
      <c r="R348" s="222"/>
      <c r="S348" s="222"/>
      <c r="T348" s="222"/>
      <c r="U348" s="222"/>
      <c r="V348" s="222"/>
      <c r="W348" s="222"/>
      <c r="X348" s="222"/>
      <c r="Y348" s="212"/>
      <c r="Z348" s="212"/>
      <c r="AA348" s="212"/>
      <c r="AB348" s="212"/>
      <c r="AC348" s="212"/>
      <c r="AD348" s="212"/>
      <c r="AE348" s="212"/>
      <c r="AF348" s="212"/>
      <c r="AG348" s="212" t="s">
        <v>173</v>
      </c>
      <c r="AH348" s="212">
        <v>0</v>
      </c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1" x14ac:dyDescent="0.2">
      <c r="A349" s="219"/>
      <c r="B349" s="220"/>
      <c r="C349" s="251"/>
      <c r="D349" s="240"/>
      <c r="E349" s="240"/>
      <c r="F349" s="240"/>
      <c r="G349" s="240"/>
      <c r="H349" s="222"/>
      <c r="I349" s="222"/>
      <c r="J349" s="222"/>
      <c r="K349" s="222"/>
      <c r="L349" s="222"/>
      <c r="M349" s="222"/>
      <c r="N349" s="221"/>
      <c r="O349" s="221"/>
      <c r="P349" s="221"/>
      <c r="Q349" s="221"/>
      <c r="R349" s="222"/>
      <c r="S349" s="222"/>
      <c r="T349" s="222"/>
      <c r="U349" s="222"/>
      <c r="V349" s="222"/>
      <c r="W349" s="222"/>
      <c r="X349" s="222"/>
      <c r="Y349" s="212"/>
      <c r="Z349" s="212"/>
      <c r="AA349" s="212"/>
      <c r="AB349" s="212"/>
      <c r="AC349" s="212"/>
      <c r="AD349" s="212"/>
      <c r="AE349" s="212"/>
      <c r="AF349" s="212"/>
      <c r="AG349" s="212" t="s">
        <v>132</v>
      </c>
      <c r="AH349" s="212"/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x14ac:dyDescent="0.2">
      <c r="A350" s="226" t="s">
        <v>123</v>
      </c>
      <c r="B350" s="227" t="s">
        <v>89</v>
      </c>
      <c r="C350" s="246" t="s">
        <v>90</v>
      </c>
      <c r="D350" s="228"/>
      <c r="E350" s="229"/>
      <c r="F350" s="230"/>
      <c r="G350" s="230">
        <f>SUMIF(AG351:AG353,"&lt;&gt;NOR",G351:G353)</f>
        <v>0</v>
      </c>
      <c r="H350" s="230"/>
      <c r="I350" s="230">
        <f>SUM(I351:I353)</f>
        <v>0</v>
      </c>
      <c r="J350" s="230"/>
      <c r="K350" s="230">
        <f>SUM(K351:K353)</f>
        <v>0</v>
      </c>
      <c r="L350" s="230"/>
      <c r="M350" s="230">
        <f>SUM(M351:M353)</f>
        <v>0</v>
      </c>
      <c r="N350" s="229"/>
      <c r="O350" s="229">
        <f>SUM(O351:O353)</f>
        <v>0</v>
      </c>
      <c r="P350" s="229"/>
      <c r="Q350" s="229">
        <f>SUM(Q351:Q353)</f>
        <v>0</v>
      </c>
      <c r="R350" s="230"/>
      <c r="S350" s="230"/>
      <c r="T350" s="231"/>
      <c r="U350" s="225"/>
      <c r="V350" s="225">
        <f>SUM(V351:V353)</f>
        <v>111.62</v>
      </c>
      <c r="W350" s="225"/>
      <c r="X350" s="225"/>
      <c r="AG350" t="s">
        <v>124</v>
      </c>
    </row>
    <row r="351" spans="1:60" outlineLevel="1" x14ac:dyDescent="0.2">
      <c r="A351" s="233">
        <v>83</v>
      </c>
      <c r="B351" s="234" t="s">
        <v>451</v>
      </c>
      <c r="C351" s="247" t="s">
        <v>452</v>
      </c>
      <c r="D351" s="235" t="s">
        <v>275</v>
      </c>
      <c r="E351" s="236">
        <v>248.05</v>
      </c>
      <c r="F351" s="237"/>
      <c r="G351" s="238">
        <f>ROUND(E351*F351,2)</f>
        <v>0</v>
      </c>
      <c r="H351" s="237"/>
      <c r="I351" s="238">
        <f>ROUND(E351*H351,2)</f>
        <v>0</v>
      </c>
      <c r="J351" s="237"/>
      <c r="K351" s="238">
        <f>ROUND(E351*J351,2)</f>
        <v>0</v>
      </c>
      <c r="L351" s="238">
        <v>21</v>
      </c>
      <c r="M351" s="238">
        <f>G351*(1+L351/100)</f>
        <v>0</v>
      </c>
      <c r="N351" s="236">
        <v>0</v>
      </c>
      <c r="O351" s="236">
        <f>ROUND(E351*N351,2)</f>
        <v>0</v>
      </c>
      <c r="P351" s="236">
        <v>0</v>
      </c>
      <c r="Q351" s="236">
        <f>ROUND(E351*P351,2)</f>
        <v>0</v>
      </c>
      <c r="R351" s="238" t="s">
        <v>284</v>
      </c>
      <c r="S351" s="238" t="s">
        <v>169</v>
      </c>
      <c r="T351" s="239" t="s">
        <v>169</v>
      </c>
      <c r="U351" s="222">
        <v>0.45</v>
      </c>
      <c r="V351" s="222">
        <f>ROUND(E351*U351,2)</f>
        <v>111.62</v>
      </c>
      <c r="W351" s="222"/>
      <c r="X351" s="222" t="s">
        <v>130</v>
      </c>
      <c r="Y351" s="212"/>
      <c r="Z351" s="212"/>
      <c r="AA351" s="212"/>
      <c r="AB351" s="212"/>
      <c r="AC351" s="212"/>
      <c r="AD351" s="212"/>
      <c r="AE351" s="212"/>
      <c r="AF351" s="212"/>
      <c r="AG351" s="212" t="s">
        <v>136</v>
      </c>
      <c r="AH351" s="212"/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ht="22.5" outlineLevel="1" x14ac:dyDescent="0.2">
      <c r="A352" s="219"/>
      <c r="B352" s="220"/>
      <c r="C352" s="249" t="s">
        <v>453</v>
      </c>
      <c r="D352" s="243"/>
      <c r="E352" s="243"/>
      <c r="F352" s="243"/>
      <c r="G352" s="243"/>
      <c r="H352" s="222"/>
      <c r="I352" s="222"/>
      <c r="J352" s="222"/>
      <c r="K352" s="222"/>
      <c r="L352" s="222"/>
      <c r="M352" s="222"/>
      <c r="N352" s="221"/>
      <c r="O352" s="221"/>
      <c r="P352" s="221"/>
      <c r="Q352" s="221"/>
      <c r="R352" s="222"/>
      <c r="S352" s="222"/>
      <c r="T352" s="222"/>
      <c r="U352" s="222"/>
      <c r="V352" s="222"/>
      <c r="W352" s="222"/>
      <c r="X352" s="222"/>
      <c r="Y352" s="212"/>
      <c r="Z352" s="212"/>
      <c r="AA352" s="212"/>
      <c r="AB352" s="212"/>
      <c r="AC352" s="212"/>
      <c r="AD352" s="212"/>
      <c r="AE352" s="212"/>
      <c r="AF352" s="212"/>
      <c r="AG352" s="212" t="s">
        <v>171</v>
      </c>
      <c r="AH352" s="212"/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42" t="str">
        <f>C352</f>
        <v>betonové nepředpjaté i předpjaté a mosty spřažené ocelobetonové nebo kovové na novostavbách, včetně příplatku za zvětšený přesun přes vymezenou vzdálenost,</v>
      </c>
      <c r="BB352" s="212"/>
      <c r="BC352" s="212"/>
      <c r="BD352" s="212"/>
      <c r="BE352" s="212"/>
      <c r="BF352" s="212"/>
      <c r="BG352" s="212"/>
      <c r="BH352" s="212"/>
    </row>
    <row r="353" spans="1:60" outlineLevel="1" x14ac:dyDescent="0.2">
      <c r="A353" s="219"/>
      <c r="B353" s="220"/>
      <c r="C353" s="251"/>
      <c r="D353" s="240"/>
      <c r="E353" s="240"/>
      <c r="F353" s="240"/>
      <c r="G353" s="240"/>
      <c r="H353" s="222"/>
      <c r="I353" s="222"/>
      <c r="J353" s="222"/>
      <c r="K353" s="222"/>
      <c r="L353" s="222"/>
      <c r="M353" s="222"/>
      <c r="N353" s="221"/>
      <c r="O353" s="221"/>
      <c r="P353" s="221"/>
      <c r="Q353" s="221"/>
      <c r="R353" s="222"/>
      <c r="S353" s="222"/>
      <c r="T353" s="222"/>
      <c r="U353" s="222"/>
      <c r="V353" s="222"/>
      <c r="W353" s="222"/>
      <c r="X353" s="222"/>
      <c r="Y353" s="212"/>
      <c r="Z353" s="212"/>
      <c r="AA353" s="212"/>
      <c r="AB353" s="212"/>
      <c r="AC353" s="212"/>
      <c r="AD353" s="212"/>
      <c r="AE353" s="212"/>
      <c r="AF353" s="212"/>
      <c r="AG353" s="212" t="s">
        <v>132</v>
      </c>
      <c r="AH353" s="212"/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x14ac:dyDescent="0.2">
      <c r="A354" s="226" t="s">
        <v>123</v>
      </c>
      <c r="B354" s="227" t="s">
        <v>91</v>
      </c>
      <c r="C354" s="246" t="s">
        <v>92</v>
      </c>
      <c r="D354" s="228"/>
      <c r="E354" s="229"/>
      <c r="F354" s="230"/>
      <c r="G354" s="230">
        <f>SUMIF(AG355:AG379,"&lt;&gt;NOR",G355:G379)</f>
        <v>0</v>
      </c>
      <c r="H354" s="230"/>
      <c r="I354" s="230">
        <f>SUM(I355:I379)</f>
        <v>0</v>
      </c>
      <c r="J354" s="230"/>
      <c r="K354" s="230">
        <f>SUM(K355:K379)</f>
        <v>0</v>
      </c>
      <c r="L354" s="230"/>
      <c r="M354" s="230">
        <f>SUM(M355:M379)</f>
        <v>0</v>
      </c>
      <c r="N354" s="229"/>
      <c r="O354" s="229">
        <f>SUM(O355:O379)</f>
        <v>0.33000000000000007</v>
      </c>
      <c r="P354" s="229"/>
      <c r="Q354" s="229">
        <f>SUM(Q355:Q379)</f>
        <v>0</v>
      </c>
      <c r="R354" s="230"/>
      <c r="S354" s="230"/>
      <c r="T354" s="231"/>
      <c r="U354" s="225"/>
      <c r="V354" s="225">
        <f>SUM(V355:V379)</f>
        <v>22.68</v>
      </c>
      <c r="W354" s="225"/>
      <c r="X354" s="225"/>
      <c r="AG354" t="s">
        <v>124</v>
      </c>
    </row>
    <row r="355" spans="1:60" ht="22.5" outlineLevel="1" x14ac:dyDescent="0.2">
      <c r="A355" s="233">
        <v>84</v>
      </c>
      <c r="B355" s="234" t="s">
        <v>454</v>
      </c>
      <c r="C355" s="247" t="s">
        <v>455</v>
      </c>
      <c r="D355" s="235" t="s">
        <v>167</v>
      </c>
      <c r="E355" s="236">
        <v>21</v>
      </c>
      <c r="F355" s="237"/>
      <c r="G355" s="238">
        <f>ROUND(E355*F355,2)</f>
        <v>0</v>
      </c>
      <c r="H355" s="237"/>
      <c r="I355" s="238">
        <f>ROUND(E355*H355,2)</f>
        <v>0</v>
      </c>
      <c r="J355" s="237"/>
      <c r="K355" s="238">
        <f>ROUND(E355*J355,2)</f>
        <v>0</v>
      </c>
      <c r="L355" s="238">
        <v>21</v>
      </c>
      <c r="M355" s="238">
        <f>G355*(1+L355/100)</f>
        <v>0</v>
      </c>
      <c r="N355" s="236">
        <v>4.4000000000000002E-4</v>
      </c>
      <c r="O355" s="236">
        <f>ROUND(E355*N355,2)</f>
        <v>0.01</v>
      </c>
      <c r="P355" s="236">
        <v>0</v>
      </c>
      <c r="Q355" s="236">
        <f>ROUND(E355*P355,2)</f>
        <v>0</v>
      </c>
      <c r="R355" s="238" t="s">
        <v>456</v>
      </c>
      <c r="S355" s="238" t="s">
        <v>169</v>
      </c>
      <c r="T355" s="239" t="s">
        <v>169</v>
      </c>
      <c r="U355" s="222">
        <v>0.04</v>
      </c>
      <c r="V355" s="222">
        <f>ROUND(E355*U355,2)</f>
        <v>0.84</v>
      </c>
      <c r="W355" s="222"/>
      <c r="X355" s="222" t="s">
        <v>130</v>
      </c>
      <c r="Y355" s="212"/>
      <c r="Z355" s="212"/>
      <c r="AA355" s="212"/>
      <c r="AB355" s="212"/>
      <c r="AC355" s="212"/>
      <c r="AD355" s="212"/>
      <c r="AE355" s="212"/>
      <c r="AF355" s="212"/>
      <c r="AG355" s="212" t="s">
        <v>131</v>
      </c>
      <c r="AH355" s="212"/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1" x14ac:dyDescent="0.2">
      <c r="A356" s="219"/>
      <c r="B356" s="220"/>
      <c r="C356" s="250" t="s">
        <v>457</v>
      </c>
      <c r="D356" s="223"/>
      <c r="E356" s="224">
        <v>14.4</v>
      </c>
      <c r="F356" s="222"/>
      <c r="G356" s="222"/>
      <c r="H356" s="222"/>
      <c r="I356" s="222"/>
      <c r="J356" s="222"/>
      <c r="K356" s="222"/>
      <c r="L356" s="222"/>
      <c r="M356" s="222"/>
      <c r="N356" s="221"/>
      <c r="O356" s="221"/>
      <c r="P356" s="221"/>
      <c r="Q356" s="221"/>
      <c r="R356" s="222"/>
      <c r="S356" s="222"/>
      <c r="T356" s="222"/>
      <c r="U356" s="222"/>
      <c r="V356" s="222"/>
      <c r="W356" s="222"/>
      <c r="X356" s="222"/>
      <c r="Y356" s="212"/>
      <c r="Z356" s="212"/>
      <c r="AA356" s="212"/>
      <c r="AB356" s="212"/>
      <c r="AC356" s="212"/>
      <c r="AD356" s="212"/>
      <c r="AE356" s="212"/>
      <c r="AF356" s="212"/>
      <c r="AG356" s="212" t="s">
        <v>173</v>
      </c>
      <c r="AH356" s="212">
        <v>0</v>
      </c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1" x14ac:dyDescent="0.2">
      <c r="A357" s="219"/>
      <c r="B357" s="220"/>
      <c r="C357" s="250" t="s">
        <v>458</v>
      </c>
      <c r="D357" s="223"/>
      <c r="E357" s="224">
        <v>6.6</v>
      </c>
      <c r="F357" s="222"/>
      <c r="G357" s="222"/>
      <c r="H357" s="222"/>
      <c r="I357" s="222"/>
      <c r="J357" s="222"/>
      <c r="K357" s="222"/>
      <c r="L357" s="222"/>
      <c r="M357" s="222"/>
      <c r="N357" s="221"/>
      <c r="O357" s="221"/>
      <c r="P357" s="221"/>
      <c r="Q357" s="221"/>
      <c r="R357" s="222"/>
      <c r="S357" s="222"/>
      <c r="T357" s="222"/>
      <c r="U357" s="222"/>
      <c r="V357" s="222"/>
      <c r="W357" s="222"/>
      <c r="X357" s="222"/>
      <c r="Y357" s="212"/>
      <c r="Z357" s="212"/>
      <c r="AA357" s="212"/>
      <c r="AB357" s="212"/>
      <c r="AC357" s="212"/>
      <c r="AD357" s="212"/>
      <c r="AE357" s="212"/>
      <c r="AF357" s="212"/>
      <c r="AG357" s="212" t="s">
        <v>173</v>
      </c>
      <c r="AH357" s="212">
        <v>0</v>
      </c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1" x14ac:dyDescent="0.2">
      <c r="A358" s="219"/>
      <c r="B358" s="220"/>
      <c r="C358" s="251"/>
      <c r="D358" s="240"/>
      <c r="E358" s="240"/>
      <c r="F358" s="240"/>
      <c r="G358" s="240"/>
      <c r="H358" s="222"/>
      <c r="I358" s="222"/>
      <c r="J358" s="222"/>
      <c r="K358" s="222"/>
      <c r="L358" s="222"/>
      <c r="M358" s="222"/>
      <c r="N358" s="221"/>
      <c r="O358" s="221"/>
      <c r="P358" s="221"/>
      <c r="Q358" s="221"/>
      <c r="R358" s="222"/>
      <c r="S358" s="222"/>
      <c r="T358" s="222"/>
      <c r="U358" s="222"/>
      <c r="V358" s="222"/>
      <c r="W358" s="222"/>
      <c r="X358" s="222"/>
      <c r="Y358" s="212"/>
      <c r="Z358" s="212"/>
      <c r="AA358" s="212"/>
      <c r="AB358" s="212"/>
      <c r="AC358" s="212"/>
      <c r="AD358" s="212"/>
      <c r="AE358" s="212"/>
      <c r="AF358" s="212"/>
      <c r="AG358" s="212" t="s">
        <v>132</v>
      </c>
      <c r="AH358" s="212"/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ht="22.5" outlineLevel="1" x14ac:dyDescent="0.2">
      <c r="A359" s="233">
        <v>85</v>
      </c>
      <c r="B359" s="234" t="s">
        <v>459</v>
      </c>
      <c r="C359" s="247" t="s">
        <v>460</v>
      </c>
      <c r="D359" s="235" t="s">
        <v>167</v>
      </c>
      <c r="E359" s="236">
        <v>29.744</v>
      </c>
      <c r="F359" s="237"/>
      <c r="G359" s="238">
        <f>ROUND(E359*F359,2)</f>
        <v>0</v>
      </c>
      <c r="H359" s="237"/>
      <c r="I359" s="238">
        <f>ROUND(E359*H359,2)</f>
        <v>0</v>
      </c>
      <c r="J359" s="237"/>
      <c r="K359" s="238">
        <f>ROUND(E359*J359,2)</f>
        <v>0</v>
      </c>
      <c r="L359" s="238">
        <v>21</v>
      </c>
      <c r="M359" s="238">
        <f>G359*(1+L359/100)</f>
        <v>0</v>
      </c>
      <c r="N359" s="236">
        <v>4.8700000000000002E-3</v>
      </c>
      <c r="O359" s="236">
        <f>ROUND(E359*N359,2)</f>
        <v>0.14000000000000001</v>
      </c>
      <c r="P359" s="236">
        <v>0</v>
      </c>
      <c r="Q359" s="236">
        <f>ROUND(E359*P359,2)</f>
        <v>0</v>
      </c>
      <c r="R359" s="238" t="s">
        <v>456</v>
      </c>
      <c r="S359" s="238" t="s">
        <v>169</v>
      </c>
      <c r="T359" s="239" t="s">
        <v>129</v>
      </c>
      <c r="U359" s="222">
        <v>0.23</v>
      </c>
      <c r="V359" s="222">
        <f>ROUND(E359*U359,2)</f>
        <v>6.84</v>
      </c>
      <c r="W359" s="222"/>
      <c r="X359" s="222" t="s">
        <v>130</v>
      </c>
      <c r="Y359" s="212"/>
      <c r="Z359" s="212"/>
      <c r="AA359" s="212"/>
      <c r="AB359" s="212"/>
      <c r="AC359" s="212"/>
      <c r="AD359" s="212"/>
      <c r="AE359" s="212"/>
      <c r="AF359" s="212"/>
      <c r="AG359" s="212" t="s">
        <v>131</v>
      </c>
      <c r="AH359" s="212"/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outlineLevel="1" x14ac:dyDescent="0.2">
      <c r="A360" s="219"/>
      <c r="B360" s="220"/>
      <c r="C360" s="250" t="s">
        <v>461</v>
      </c>
      <c r="D360" s="223"/>
      <c r="E360" s="224">
        <v>23.143999999999998</v>
      </c>
      <c r="F360" s="222"/>
      <c r="G360" s="222"/>
      <c r="H360" s="222"/>
      <c r="I360" s="222"/>
      <c r="J360" s="222"/>
      <c r="K360" s="222"/>
      <c r="L360" s="222"/>
      <c r="M360" s="222"/>
      <c r="N360" s="221"/>
      <c r="O360" s="221"/>
      <c r="P360" s="221"/>
      <c r="Q360" s="221"/>
      <c r="R360" s="222"/>
      <c r="S360" s="222"/>
      <c r="T360" s="222"/>
      <c r="U360" s="222"/>
      <c r="V360" s="222"/>
      <c r="W360" s="222"/>
      <c r="X360" s="222"/>
      <c r="Y360" s="212"/>
      <c r="Z360" s="212"/>
      <c r="AA360" s="212"/>
      <c r="AB360" s="212"/>
      <c r="AC360" s="212"/>
      <c r="AD360" s="212"/>
      <c r="AE360" s="212"/>
      <c r="AF360" s="212"/>
      <c r="AG360" s="212" t="s">
        <v>173</v>
      </c>
      <c r="AH360" s="212">
        <v>0</v>
      </c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1" x14ac:dyDescent="0.2">
      <c r="A361" s="219"/>
      <c r="B361" s="220"/>
      <c r="C361" s="250" t="s">
        <v>458</v>
      </c>
      <c r="D361" s="223"/>
      <c r="E361" s="224">
        <v>6.6</v>
      </c>
      <c r="F361" s="222"/>
      <c r="G361" s="222"/>
      <c r="H361" s="222"/>
      <c r="I361" s="222"/>
      <c r="J361" s="222"/>
      <c r="K361" s="222"/>
      <c r="L361" s="222"/>
      <c r="M361" s="222"/>
      <c r="N361" s="221"/>
      <c r="O361" s="221"/>
      <c r="P361" s="221"/>
      <c r="Q361" s="221"/>
      <c r="R361" s="222"/>
      <c r="S361" s="222"/>
      <c r="T361" s="222"/>
      <c r="U361" s="222"/>
      <c r="V361" s="222"/>
      <c r="W361" s="222"/>
      <c r="X361" s="222"/>
      <c r="Y361" s="212"/>
      <c r="Z361" s="212"/>
      <c r="AA361" s="212"/>
      <c r="AB361" s="212"/>
      <c r="AC361" s="212"/>
      <c r="AD361" s="212"/>
      <c r="AE361" s="212"/>
      <c r="AF361" s="212"/>
      <c r="AG361" s="212" t="s">
        <v>173</v>
      </c>
      <c r="AH361" s="212">
        <v>0</v>
      </c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1" x14ac:dyDescent="0.2">
      <c r="A362" s="219"/>
      <c r="B362" s="220"/>
      <c r="C362" s="251"/>
      <c r="D362" s="240"/>
      <c r="E362" s="240"/>
      <c r="F362" s="240"/>
      <c r="G362" s="240"/>
      <c r="H362" s="222"/>
      <c r="I362" s="222"/>
      <c r="J362" s="222"/>
      <c r="K362" s="222"/>
      <c r="L362" s="222"/>
      <c r="M362" s="222"/>
      <c r="N362" s="221"/>
      <c r="O362" s="221"/>
      <c r="P362" s="221"/>
      <c r="Q362" s="221"/>
      <c r="R362" s="222"/>
      <c r="S362" s="222"/>
      <c r="T362" s="222"/>
      <c r="U362" s="222"/>
      <c r="V362" s="222"/>
      <c r="W362" s="222"/>
      <c r="X362" s="222"/>
      <c r="Y362" s="212"/>
      <c r="Z362" s="212"/>
      <c r="AA362" s="212"/>
      <c r="AB362" s="212"/>
      <c r="AC362" s="212"/>
      <c r="AD362" s="212"/>
      <c r="AE362" s="212"/>
      <c r="AF362" s="212"/>
      <c r="AG362" s="212" t="s">
        <v>132</v>
      </c>
      <c r="AH362" s="212"/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ht="22.5" outlineLevel="1" x14ac:dyDescent="0.2">
      <c r="A363" s="233">
        <v>86</v>
      </c>
      <c r="B363" s="234" t="s">
        <v>462</v>
      </c>
      <c r="C363" s="247" t="s">
        <v>463</v>
      </c>
      <c r="D363" s="235" t="s">
        <v>167</v>
      </c>
      <c r="E363" s="236">
        <v>29.04</v>
      </c>
      <c r="F363" s="237"/>
      <c r="G363" s="238">
        <f>ROUND(E363*F363,2)</f>
        <v>0</v>
      </c>
      <c r="H363" s="237"/>
      <c r="I363" s="238">
        <f>ROUND(E363*H363,2)</f>
        <v>0</v>
      </c>
      <c r="J363" s="237"/>
      <c r="K363" s="238">
        <f>ROUND(E363*J363,2)</f>
        <v>0</v>
      </c>
      <c r="L363" s="238">
        <v>21</v>
      </c>
      <c r="M363" s="238">
        <f>G363*(1+L363/100)</f>
        <v>0</v>
      </c>
      <c r="N363" s="236">
        <v>5.2399999999999999E-3</v>
      </c>
      <c r="O363" s="236">
        <f>ROUND(E363*N363,2)</f>
        <v>0.15</v>
      </c>
      <c r="P363" s="236">
        <v>0</v>
      </c>
      <c r="Q363" s="236">
        <f>ROUND(E363*P363,2)</f>
        <v>0</v>
      </c>
      <c r="R363" s="238" t="s">
        <v>456</v>
      </c>
      <c r="S363" s="238" t="s">
        <v>169</v>
      </c>
      <c r="T363" s="239" t="s">
        <v>129</v>
      </c>
      <c r="U363" s="222">
        <v>0.27</v>
      </c>
      <c r="V363" s="222">
        <f>ROUND(E363*U363,2)</f>
        <v>7.84</v>
      </c>
      <c r="W363" s="222"/>
      <c r="X363" s="222" t="s">
        <v>130</v>
      </c>
      <c r="Y363" s="212"/>
      <c r="Z363" s="212"/>
      <c r="AA363" s="212"/>
      <c r="AB363" s="212"/>
      <c r="AC363" s="212"/>
      <c r="AD363" s="212"/>
      <c r="AE363" s="212"/>
      <c r="AF363" s="212"/>
      <c r="AG363" s="212" t="s">
        <v>464</v>
      </c>
      <c r="AH363" s="212"/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1" x14ac:dyDescent="0.2">
      <c r="A364" s="219"/>
      <c r="B364" s="220"/>
      <c r="C364" s="250" t="s">
        <v>465</v>
      </c>
      <c r="D364" s="223"/>
      <c r="E364" s="224">
        <v>29.04</v>
      </c>
      <c r="F364" s="222"/>
      <c r="G364" s="222"/>
      <c r="H364" s="222"/>
      <c r="I364" s="222"/>
      <c r="J364" s="222"/>
      <c r="K364" s="222"/>
      <c r="L364" s="222"/>
      <c r="M364" s="222"/>
      <c r="N364" s="221"/>
      <c r="O364" s="221"/>
      <c r="P364" s="221"/>
      <c r="Q364" s="221"/>
      <c r="R364" s="222"/>
      <c r="S364" s="222"/>
      <c r="T364" s="222"/>
      <c r="U364" s="222"/>
      <c r="V364" s="222"/>
      <c r="W364" s="222"/>
      <c r="X364" s="222"/>
      <c r="Y364" s="212"/>
      <c r="Z364" s="212"/>
      <c r="AA364" s="212"/>
      <c r="AB364" s="212"/>
      <c r="AC364" s="212"/>
      <c r="AD364" s="212"/>
      <c r="AE364" s="212"/>
      <c r="AF364" s="212"/>
      <c r="AG364" s="212" t="s">
        <v>173</v>
      </c>
      <c r="AH364" s="212">
        <v>0</v>
      </c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outlineLevel="1" x14ac:dyDescent="0.2">
      <c r="A365" s="219"/>
      <c r="B365" s="220"/>
      <c r="C365" s="251"/>
      <c r="D365" s="240"/>
      <c r="E365" s="240"/>
      <c r="F365" s="240"/>
      <c r="G365" s="240"/>
      <c r="H365" s="222"/>
      <c r="I365" s="222"/>
      <c r="J365" s="222"/>
      <c r="K365" s="222"/>
      <c r="L365" s="222"/>
      <c r="M365" s="222"/>
      <c r="N365" s="221"/>
      <c r="O365" s="221"/>
      <c r="P365" s="221"/>
      <c r="Q365" s="221"/>
      <c r="R365" s="222"/>
      <c r="S365" s="222"/>
      <c r="T365" s="222"/>
      <c r="U365" s="222"/>
      <c r="V365" s="222"/>
      <c r="W365" s="222"/>
      <c r="X365" s="222"/>
      <c r="Y365" s="212"/>
      <c r="Z365" s="212"/>
      <c r="AA365" s="212"/>
      <c r="AB365" s="212"/>
      <c r="AC365" s="212"/>
      <c r="AD365" s="212"/>
      <c r="AE365" s="212"/>
      <c r="AF365" s="212"/>
      <c r="AG365" s="212" t="s">
        <v>132</v>
      </c>
      <c r="AH365" s="212"/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ht="22.5" outlineLevel="1" x14ac:dyDescent="0.2">
      <c r="A366" s="233">
        <v>87</v>
      </c>
      <c r="B366" s="234" t="s">
        <v>466</v>
      </c>
      <c r="C366" s="247" t="s">
        <v>467</v>
      </c>
      <c r="D366" s="235" t="s">
        <v>167</v>
      </c>
      <c r="E366" s="236">
        <v>51.173999999999999</v>
      </c>
      <c r="F366" s="237"/>
      <c r="G366" s="238">
        <f>ROUND(E366*F366,2)</f>
        <v>0</v>
      </c>
      <c r="H366" s="237"/>
      <c r="I366" s="238">
        <f>ROUND(E366*H366,2)</f>
        <v>0</v>
      </c>
      <c r="J366" s="237"/>
      <c r="K366" s="238">
        <f>ROUND(E366*J366,2)</f>
        <v>0</v>
      </c>
      <c r="L366" s="238">
        <v>21</v>
      </c>
      <c r="M366" s="238">
        <f>G366*(1+L366/100)</f>
        <v>0</v>
      </c>
      <c r="N366" s="236">
        <v>0</v>
      </c>
      <c r="O366" s="236">
        <f>ROUND(E366*N366,2)</f>
        <v>0</v>
      </c>
      <c r="P366" s="236">
        <v>0</v>
      </c>
      <c r="Q366" s="236">
        <f>ROUND(E366*P366,2)</f>
        <v>0</v>
      </c>
      <c r="R366" s="238" t="s">
        <v>456</v>
      </c>
      <c r="S366" s="238" t="s">
        <v>169</v>
      </c>
      <c r="T366" s="239" t="s">
        <v>169</v>
      </c>
      <c r="U366" s="222">
        <v>0.14000000000000001</v>
      </c>
      <c r="V366" s="222">
        <f>ROUND(E366*U366,2)</f>
        <v>7.16</v>
      </c>
      <c r="W366" s="222"/>
      <c r="X366" s="222" t="s">
        <v>130</v>
      </c>
      <c r="Y366" s="212"/>
      <c r="Z366" s="212"/>
      <c r="AA366" s="212"/>
      <c r="AB366" s="212"/>
      <c r="AC366" s="212"/>
      <c r="AD366" s="212"/>
      <c r="AE366" s="212"/>
      <c r="AF366" s="212"/>
      <c r="AG366" s="212" t="s">
        <v>464</v>
      </c>
      <c r="AH366" s="212"/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outlineLevel="1" x14ac:dyDescent="0.2">
      <c r="A367" s="219"/>
      <c r="B367" s="220"/>
      <c r="C367" s="250" t="s">
        <v>468</v>
      </c>
      <c r="D367" s="223"/>
      <c r="E367" s="224">
        <v>6.6</v>
      </c>
      <c r="F367" s="222"/>
      <c r="G367" s="222"/>
      <c r="H367" s="222"/>
      <c r="I367" s="222"/>
      <c r="J367" s="222"/>
      <c r="K367" s="222"/>
      <c r="L367" s="222"/>
      <c r="M367" s="222"/>
      <c r="N367" s="221"/>
      <c r="O367" s="221"/>
      <c r="P367" s="221"/>
      <c r="Q367" s="221"/>
      <c r="R367" s="222"/>
      <c r="S367" s="222"/>
      <c r="T367" s="222"/>
      <c r="U367" s="222"/>
      <c r="V367" s="222"/>
      <c r="W367" s="222"/>
      <c r="X367" s="222"/>
      <c r="Y367" s="212"/>
      <c r="Z367" s="212"/>
      <c r="AA367" s="212"/>
      <c r="AB367" s="212"/>
      <c r="AC367" s="212"/>
      <c r="AD367" s="212"/>
      <c r="AE367" s="212"/>
      <c r="AF367" s="212"/>
      <c r="AG367" s="212" t="s">
        <v>173</v>
      </c>
      <c r="AH367" s="212">
        <v>0</v>
      </c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outlineLevel="1" x14ac:dyDescent="0.2">
      <c r="A368" s="219"/>
      <c r="B368" s="220"/>
      <c r="C368" s="250" t="s">
        <v>469</v>
      </c>
      <c r="D368" s="223"/>
      <c r="E368" s="224">
        <v>11.55</v>
      </c>
      <c r="F368" s="222"/>
      <c r="G368" s="222"/>
      <c r="H368" s="222"/>
      <c r="I368" s="222"/>
      <c r="J368" s="222"/>
      <c r="K368" s="222"/>
      <c r="L368" s="222"/>
      <c r="M368" s="222"/>
      <c r="N368" s="221"/>
      <c r="O368" s="221"/>
      <c r="P368" s="221"/>
      <c r="Q368" s="221"/>
      <c r="R368" s="222"/>
      <c r="S368" s="222"/>
      <c r="T368" s="222"/>
      <c r="U368" s="222"/>
      <c r="V368" s="222"/>
      <c r="W368" s="222"/>
      <c r="X368" s="222"/>
      <c r="Y368" s="212"/>
      <c r="Z368" s="212"/>
      <c r="AA368" s="212"/>
      <c r="AB368" s="212"/>
      <c r="AC368" s="212"/>
      <c r="AD368" s="212"/>
      <c r="AE368" s="212"/>
      <c r="AF368" s="212"/>
      <c r="AG368" s="212" t="s">
        <v>173</v>
      </c>
      <c r="AH368" s="212">
        <v>0</v>
      </c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outlineLevel="1" x14ac:dyDescent="0.2">
      <c r="A369" s="219"/>
      <c r="B369" s="220"/>
      <c r="C369" s="250" t="s">
        <v>470</v>
      </c>
      <c r="D369" s="223"/>
      <c r="E369" s="224">
        <v>33.024000000000001</v>
      </c>
      <c r="F369" s="222"/>
      <c r="G369" s="222"/>
      <c r="H369" s="222"/>
      <c r="I369" s="222"/>
      <c r="J369" s="222"/>
      <c r="K369" s="222"/>
      <c r="L369" s="222"/>
      <c r="M369" s="222"/>
      <c r="N369" s="221"/>
      <c r="O369" s="221"/>
      <c r="P369" s="221"/>
      <c r="Q369" s="221"/>
      <c r="R369" s="222"/>
      <c r="S369" s="222"/>
      <c r="T369" s="222"/>
      <c r="U369" s="222"/>
      <c r="V369" s="222"/>
      <c r="W369" s="222"/>
      <c r="X369" s="222"/>
      <c r="Y369" s="212"/>
      <c r="Z369" s="212"/>
      <c r="AA369" s="212"/>
      <c r="AB369" s="212"/>
      <c r="AC369" s="212"/>
      <c r="AD369" s="212"/>
      <c r="AE369" s="212"/>
      <c r="AF369" s="212"/>
      <c r="AG369" s="212" t="s">
        <v>173</v>
      </c>
      <c r="AH369" s="212">
        <v>0</v>
      </c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outlineLevel="1" x14ac:dyDescent="0.2">
      <c r="A370" s="219"/>
      <c r="B370" s="220"/>
      <c r="C370" s="251"/>
      <c r="D370" s="240"/>
      <c r="E370" s="240"/>
      <c r="F370" s="240"/>
      <c r="G370" s="240"/>
      <c r="H370" s="222"/>
      <c r="I370" s="222"/>
      <c r="J370" s="222"/>
      <c r="K370" s="222"/>
      <c r="L370" s="222"/>
      <c r="M370" s="222"/>
      <c r="N370" s="221"/>
      <c r="O370" s="221"/>
      <c r="P370" s="221"/>
      <c r="Q370" s="221"/>
      <c r="R370" s="222"/>
      <c r="S370" s="222"/>
      <c r="T370" s="222"/>
      <c r="U370" s="222"/>
      <c r="V370" s="222"/>
      <c r="W370" s="222"/>
      <c r="X370" s="222"/>
      <c r="Y370" s="212"/>
      <c r="Z370" s="212"/>
      <c r="AA370" s="212"/>
      <c r="AB370" s="212"/>
      <c r="AC370" s="212"/>
      <c r="AD370" s="212"/>
      <c r="AE370" s="212"/>
      <c r="AF370" s="212"/>
      <c r="AG370" s="212" t="s">
        <v>132</v>
      </c>
      <c r="AH370" s="212"/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ht="22.5" outlineLevel="1" x14ac:dyDescent="0.2">
      <c r="A371" s="233">
        <v>88</v>
      </c>
      <c r="B371" s="234" t="s">
        <v>471</v>
      </c>
      <c r="C371" s="247" t="s">
        <v>472</v>
      </c>
      <c r="D371" s="235" t="s">
        <v>167</v>
      </c>
      <c r="E371" s="236">
        <v>33.020000000000003</v>
      </c>
      <c r="F371" s="237"/>
      <c r="G371" s="238">
        <f>ROUND(E371*F371,2)</f>
        <v>0</v>
      </c>
      <c r="H371" s="237"/>
      <c r="I371" s="238">
        <f>ROUND(E371*H371,2)</f>
        <v>0</v>
      </c>
      <c r="J371" s="237"/>
      <c r="K371" s="238">
        <f>ROUND(E371*J371,2)</f>
        <v>0</v>
      </c>
      <c r="L371" s="238">
        <v>21</v>
      </c>
      <c r="M371" s="238">
        <f>G371*(1+L371/100)</f>
        <v>0</v>
      </c>
      <c r="N371" s="236">
        <v>0</v>
      </c>
      <c r="O371" s="236">
        <f>ROUND(E371*N371,2)</f>
        <v>0</v>
      </c>
      <c r="P371" s="236">
        <v>0</v>
      </c>
      <c r="Q371" s="236">
        <f>ROUND(E371*P371,2)</f>
        <v>0</v>
      </c>
      <c r="R371" s="238"/>
      <c r="S371" s="238" t="s">
        <v>128</v>
      </c>
      <c r="T371" s="239" t="s">
        <v>148</v>
      </c>
      <c r="U371" s="222">
        <v>0</v>
      </c>
      <c r="V371" s="222">
        <f>ROUND(E371*U371,2)</f>
        <v>0</v>
      </c>
      <c r="W371" s="222"/>
      <c r="X371" s="222" t="s">
        <v>130</v>
      </c>
      <c r="Y371" s="212"/>
      <c r="Z371" s="212"/>
      <c r="AA371" s="212"/>
      <c r="AB371" s="212"/>
      <c r="AC371" s="212"/>
      <c r="AD371" s="212"/>
      <c r="AE371" s="212"/>
      <c r="AF371" s="212"/>
      <c r="AG371" s="212" t="s">
        <v>464</v>
      </c>
      <c r="AH371" s="212"/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outlineLevel="1" x14ac:dyDescent="0.2">
      <c r="A372" s="219"/>
      <c r="B372" s="220"/>
      <c r="C372" s="253" t="s">
        <v>473</v>
      </c>
      <c r="D372" s="245"/>
      <c r="E372" s="245"/>
      <c r="F372" s="245"/>
      <c r="G372" s="245"/>
      <c r="H372" s="222"/>
      <c r="I372" s="222"/>
      <c r="J372" s="222"/>
      <c r="K372" s="222"/>
      <c r="L372" s="222"/>
      <c r="M372" s="222"/>
      <c r="N372" s="221"/>
      <c r="O372" s="221"/>
      <c r="P372" s="221"/>
      <c r="Q372" s="221"/>
      <c r="R372" s="222"/>
      <c r="S372" s="222"/>
      <c r="T372" s="222"/>
      <c r="U372" s="222"/>
      <c r="V372" s="222"/>
      <c r="W372" s="222"/>
      <c r="X372" s="222"/>
      <c r="Y372" s="212"/>
      <c r="Z372" s="212"/>
      <c r="AA372" s="212"/>
      <c r="AB372" s="212"/>
      <c r="AC372" s="212"/>
      <c r="AD372" s="212"/>
      <c r="AE372" s="212"/>
      <c r="AF372" s="212"/>
      <c r="AG372" s="212" t="s">
        <v>225</v>
      </c>
      <c r="AH372" s="212"/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1" x14ac:dyDescent="0.2">
      <c r="A373" s="219"/>
      <c r="B373" s="220"/>
      <c r="C373" s="250" t="s">
        <v>474</v>
      </c>
      <c r="D373" s="223"/>
      <c r="E373" s="224">
        <v>33.020000000000003</v>
      </c>
      <c r="F373" s="222"/>
      <c r="G373" s="222"/>
      <c r="H373" s="222"/>
      <c r="I373" s="222"/>
      <c r="J373" s="222"/>
      <c r="K373" s="222"/>
      <c r="L373" s="222"/>
      <c r="M373" s="222"/>
      <c r="N373" s="221"/>
      <c r="O373" s="221"/>
      <c r="P373" s="221"/>
      <c r="Q373" s="221"/>
      <c r="R373" s="222"/>
      <c r="S373" s="222"/>
      <c r="T373" s="222"/>
      <c r="U373" s="222"/>
      <c r="V373" s="222"/>
      <c r="W373" s="222"/>
      <c r="X373" s="222"/>
      <c r="Y373" s="212"/>
      <c r="Z373" s="212"/>
      <c r="AA373" s="212"/>
      <c r="AB373" s="212"/>
      <c r="AC373" s="212"/>
      <c r="AD373" s="212"/>
      <c r="AE373" s="212"/>
      <c r="AF373" s="212"/>
      <c r="AG373" s="212" t="s">
        <v>173</v>
      </c>
      <c r="AH373" s="212">
        <v>0</v>
      </c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outlineLevel="1" x14ac:dyDescent="0.2">
      <c r="A374" s="219"/>
      <c r="B374" s="220"/>
      <c r="C374" s="251"/>
      <c r="D374" s="240"/>
      <c r="E374" s="240"/>
      <c r="F374" s="240"/>
      <c r="G374" s="240"/>
      <c r="H374" s="222"/>
      <c r="I374" s="222"/>
      <c r="J374" s="222"/>
      <c r="K374" s="222"/>
      <c r="L374" s="222"/>
      <c r="M374" s="222"/>
      <c r="N374" s="221"/>
      <c r="O374" s="221"/>
      <c r="P374" s="221"/>
      <c r="Q374" s="221"/>
      <c r="R374" s="222"/>
      <c r="S374" s="222"/>
      <c r="T374" s="222"/>
      <c r="U374" s="222"/>
      <c r="V374" s="222"/>
      <c r="W374" s="222"/>
      <c r="X374" s="222"/>
      <c r="Y374" s="212"/>
      <c r="Z374" s="212"/>
      <c r="AA374" s="212"/>
      <c r="AB374" s="212"/>
      <c r="AC374" s="212"/>
      <c r="AD374" s="212"/>
      <c r="AE374" s="212"/>
      <c r="AF374" s="212"/>
      <c r="AG374" s="212" t="s">
        <v>132</v>
      </c>
      <c r="AH374" s="212"/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ht="22.5" outlineLevel="1" x14ac:dyDescent="0.2">
      <c r="A375" s="233">
        <v>89</v>
      </c>
      <c r="B375" s="234" t="s">
        <v>475</v>
      </c>
      <c r="C375" s="247" t="s">
        <v>476</v>
      </c>
      <c r="D375" s="235" t="s">
        <v>167</v>
      </c>
      <c r="E375" s="236">
        <v>51.173999999999999</v>
      </c>
      <c r="F375" s="237"/>
      <c r="G375" s="238">
        <f>ROUND(E375*F375,2)</f>
        <v>0</v>
      </c>
      <c r="H375" s="237"/>
      <c r="I375" s="238">
        <f>ROUND(E375*H375,2)</f>
        <v>0</v>
      </c>
      <c r="J375" s="237"/>
      <c r="K375" s="238">
        <f>ROUND(E375*J375,2)</f>
        <v>0</v>
      </c>
      <c r="L375" s="238">
        <v>21</v>
      </c>
      <c r="M375" s="238">
        <f>G375*(1+L375/100)</f>
        <v>0</v>
      </c>
      <c r="N375" s="236">
        <v>5.0000000000000001E-4</v>
      </c>
      <c r="O375" s="236">
        <f>ROUND(E375*N375,2)</f>
        <v>0.03</v>
      </c>
      <c r="P375" s="236">
        <v>0</v>
      </c>
      <c r="Q375" s="236">
        <f>ROUND(E375*P375,2)</f>
        <v>0</v>
      </c>
      <c r="R375" s="238" t="s">
        <v>260</v>
      </c>
      <c r="S375" s="238" t="s">
        <v>169</v>
      </c>
      <c r="T375" s="239" t="s">
        <v>169</v>
      </c>
      <c r="U375" s="222">
        <v>0</v>
      </c>
      <c r="V375" s="222">
        <f>ROUND(E375*U375,2)</f>
        <v>0</v>
      </c>
      <c r="W375" s="222"/>
      <c r="X375" s="222" t="s">
        <v>163</v>
      </c>
      <c r="Y375" s="212"/>
      <c r="Z375" s="212"/>
      <c r="AA375" s="212"/>
      <c r="AB375" s="212"/>
      <c r="AC375" s="212"/>
      <c r="AD375" s="212"/>
      <c r="AE375" s="212"/>
      <c r="AF375" s="212"/>
      <c r="AG375" s="212" t="s">
        <v>477</v>
      </c>
      <c r="AH375" s="212"/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outlineLevel="1" x14ac:dyDescent="0.2">
      <c r="A376" s="219"/>
      <c r="B376" s="220"/>
      <c r="C376" s="250" t="s">
        <v>468</v>
      </c>
      <c r="D376" s="223"/>
      <c r="E376" s="224">
        <v>6.6</v>
      </c>
      <c r="F376" s="222"/>
      <c r="G376" s="222"/>
      <c r="H376" s="222"/>
      <c r="I376" s="222"/>
      <c r="J376" s="222"/>
      <c r="K376" s="222"/>
      <c r="L376" s="222"/>
      <c r="M376" s="222"/>
      <c r="N376" s="221"/>
      <c r="O376" s="221"/>
      <c r="P376" s="221"/>
      <c r="Q376" s="221"/>
      <c r="R376" s="222"/>
      <c r="S376" s="222"/>
      <c r="T376" s="222"/>
      <c r="U376" s="222"/>
      <c r="V376" s="222"/>
      <c r="W376" s="222"/>
      <c r="X376" s="222"/>
      <c r="Y376" s="212"/>
      <c r="Z376" s="212"/>
      <c r="AA376" s="212"/>
      <c r="AB376" s="212"/>
      <c r="AC376" s="212"/>
      <c r="AD376" s="212"/>
      <c r="AE376" s="212"/>
      <c r="AF376" s="212"/>
      <c r="AG376" s="212" t="s">
        <v>173</v>
      </c>
      <c r="AH376" s="212">
        <v>0</v>
      </c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outlineLevel="1" x14ac:dyDescent="0.2">
      <c r="A377" s="219"/>
      <c r="B377" s="220"/>
      <c r="C377" s="250" t="s">
        <v>469</v>
      </c>
      <c r="D377" s="223"/>
      <c r="E377" s="224">
        <v>11.55</v>
      </c>
      <c r="F377" s="222"/>
      <c r="G377" s="222"/>
      <c r="H377" s="222"/>
      <c r="I377" s="222"/>
      <c r="J377" s="222"/>
      <c r="K377" s="222"/>
      <c r="L377" s="222"/>
      <c r="M377" s="222"/>
      <c r="N377" s="221"/>
      <c r="O377" s="221"/>
      <c r="P377" s="221"/>
      <c r="Q377" s="221"/>
      <c r="R377" s="222"/>
      <c r="S377" s="222"/>
      <c r="T377" s="222"/>
      <c r="U377" s="222"/>
      <c r="V377" s="222"/>
      <c r="W377" s="222"/>
      <c r="X377" s="222"/>
      <c r="Y377" s="212"/>
      <c r="Z377" s="212"/>
      <c r="AA377" s="212"/>
      <c r="AB377" s="212"/>
      <c r="AC377" s="212"/>
      <c r="AD377" s="212"/>
      <c r="AE377" s="212"/>
      <c r="AF377" s="212"/>
      <c r="AG377" s="212" t="s">
        <v>173</v>
      </c>
      <c r="AH377" s="212">
        <v>0</v>
      </c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1" x14ac:dyDescent="0.2">
      <c r="A378" s="219"/>
      <c r="B378" s="220"/>
      <c r="C378" s="250" t="s">
        <v>470</v>
      </c>
      <c r="D378" s="223"/>
      <c r="E378" s="224">
        <v>33.024000000000001</v>
      </c>
      <c r="F378" s="222"/>
      <c r="G378" s="222"/>
      <c r="H378" s="222"/>
      <c r="I378" s="222"/>
      <c r="J378" s="222"/>
      <c r="K378" s="222"/>
      <c r="L378" s="222"/>
      <c r="M378" s="222"/>
      <c r="N378" s="221"/>
      <c r="O378" s="221"/>
      <c r="P378" s="221"/>
      <c r="Q378" s="221"/>
      <c r="R378" s="222"/>
      <c r="S378" s="222"/>
      <c r="T378" s="222"/>
      <c r="U378" s="222"/>
      <c r="V378" s="222"/>
      <c r="W378" s="222"/>
      <c r="X378" s="222"/>
      <c r="Y378" s="212"/>
      <c r="Z378" s="212"/>
      <c r="AA378" s="212"/>
      <c r="AB378" s="212"/>
      <c r="AC378" s="212"/>
      <c r="AD378" s="212"/>
      <c r="AE378" s="212"/>
      <c r="AF378" s="212"/>
      <c r="AG378" s="212" t="s">
        <v>173</v>
      </c>
      <c r="AH378" s="212">
        <v>0</v>
      </c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1" x14ac:dyDescent="0.2">
      <c r="A379" s="219"/>
      <c r="B379" s="220"/>
      <c r="C379" s="251"/>
      <c r="D379" s="240"/>
      <c r="E379" s="240"/>
      <c r="F379" s="240"/>
      <c r="G379" s="240"/>
      <c r="H379" s="222"/>
      <c r="I379" s="222"/>
      <c r="J379" s="222"/>
      <c r="K379" s="222"/>
      <c r="L379" s="222"/>
      <c r="M379" s="222"/>
      <c r="N379" s="221"/>
      <c r="O379" s="221"/>
      <c r="P379" s="221"/>
      <c r="Q379" s="221"/>
      <c r="R379" s="222"/>
      <c r="S379" s="222"/>
      <c r="T379" s="222"/>
      <c r="U379" s="222"/>
      <c r="V379" s="222"/>
      <c r="W379" s="222"/>
      <c r="X379" s="222"/>
      <c r="Y379" s="212"/>
      <c r="Z379" s="212"/>
      <c r="AA379" s="212"/>
      <c r="AB379" s="212"/>
      <c r="AC379" s="212"/>
      <c r="AD379" s="212"/>
      <c r="AE379" s="212"/>
      <c r="AF379" s="212"/>
      <c r="AG379" s="212" t="s">
        <v>132</v>
      </c>
      <c r="AH379" s="212"/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x14ac:dyDescent="0.2">
      <c r="A380" s="226" t="s">
        <v>123</v>
      </c>
      <c r="B380" s="227" t="s">
        <v>93</v>
      </c>
      <c r="C380" s="246" t="s">
        <v>94</v>
      </c>
      <c r="D380" s="228"/>
      <c r="E380" s="229"/>
      <c r="F380" s="230"/>
      <c r="G380" s="230">
        <f>SUMIF(AG381:AG409,"&lt;&gt;NOR",G381:G409)</f>
        <v>0</v>
      </c>
      <c r="H380" s="230"/>
      <c r="I380" s="230">
        <f>SUM(I381:I409)</f>
        <v>0</v>
      </c>
      <c r="J380" s="230"/>
      <c r="K380" s="230">
        <f>SUM(K381:K409)</f>
        <v>0</v>
      </c>
      <c r="L380" s="230"/>
      <c r="M380" s="230">
        <f>SUM(M381:M409)</f>
        <v>0</v>
      </c>
      <c r="N380" s="229"/>
      <c r="O380" s="229">
        <f>SUM(O381:O409)</f>
        <v>1.1300000000000001</v>
      </c>
      <c r="P380" s="229"/>
      <c r="Q380" s="229">
        <f>SUM(Q381:Q409)</f>
        <v>0.08</v>
      </c>
      <c r="R380" s="230"/>
      <c r="S380" s="230"/>
      <c r="T380" s="231"/>
      <c r="U380" s="225"/>
      <c r="V380" s="225">
        <f>SUM(V381:V409)</f>
        <v>19.64</v>
      </c>
      <c r="W380" s="225"/>
      <c r="X380" s="225"/>
      <c r="AG380" t="s">
        <v>124</v>
      </c>
    </row>
    <row r="381" spans="1:60" ht="22.5" outlineLevel="1" x14ac:dyDescent="0.2">
      <c r="A381" s="233">
        <v>90</v>
      </c>
      <c r="B381" s="234" t="s">
        <v>478</v>
      </c>
      <c r="C381" s="247" t="s">
        <v>479</v>
      </c>
      <c r="D381" s="235" t="s">
        <v>143</v>
      </c>
      <c r="E381" s="236">
        <v>1</v>
      </c>
      <c r="F381" s="237"/>
      <c r="G381" s="238">
        <f>ROUND(E381*F381,2)</f>
        <v>0</v>
      </c>
      <c r="H381" s="237"/>
      <c r="I381" s="238">
        <f>ROUND(E381*H381,2)</f>
        <v>0</v>
      </c>
      <c r="J381" s="237"/>
      <c r="K381" s="238">
        <f>ROUND(E381*J381,2)</f>
        <v>0</v>
      </c>
      <c r="L381" s="238">
        <v>21</v>
      </c>
      <c r="M381" s="238">
        <f>G381*(1+L381/100)</f>
        <v>0</v>
      </c>
      <c r="N381" s="236">
        <v>8.6629999999999999E-2</v>
      </c>
      <c r="O381" s="236">
        <f>ROUND(E381*N381,2)</f>
        <v>0.09</v>
      </c>
      <c r="P381" s="236">
        <v>0</v>
      </c>
      <c r="Q381" s="236">
        <f>ROUND(E381*P381,2)</f>
        <v>0</v>
      </c>
      <c r="R381" s="238" t="s">
        <v>323</v>
      </c>
      <c r="S381" s="238" t="s">
        <v>169</v>
      </c>
      <c r="T381" s="239" t="s">
        <v>169</v>
      </c>
      <c r="U381" s="222">
        <v>1.5</v>
      </c>
      <c r="V381" s="222">
        <f>ROUND(E381*U381,2)</f>
        <v>1.5</v>
      </c>
      <c r="W381" s="222"/>
      <c r="X381" s="222" t="s">
        <v>130</v>
      </c>
      <c r="Y381" s="212"/>
      <c r="Z381" s="212"/>
      <c r="AA381" s="212"/>
      <c r="AB381" s="212"/>
      <c r="AC381" s="212"/>
      <c r="AD381" s="212"/>
      <c r="AE381" s="212"/>
      <c r="AF381" s="212"/>
      <c r="AG381" s="212" t="s">
        <v>131</v>
      </c>
      <c r="AH381" s="212"/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12"/>
      <c r="BB381" s="212"/>
      <c r="BC381" s="212"/>
      <c r="BD381" s="212"/>
      <c r="BE381" s="212"/>
      <c r="BF381" s="212"/>
      <c r="BG381" s="212"/>
      <c r="BH381" s="212"/>
    </row>
    <row r="382" spans="1:60" outlineLevel="1" x14ac:dyDescent="0.2">
      <c r="A382" s="219"/>
      <c r="B382" s="220"/>
      <c r="C382" s="248"/>
      <c r="D382" s="241"/>
      <c r="E382" s="241"/>
      <c r="F382" s="241"/>
      <c r="G382" s="241"/>
      <c r="H382" s="222"/>
      <c r="I382" s="222"/>
      <c r="J382" s="222"/>
      <c r="K382" s="222"/>
      <c r="L382" s="222"/>
      <c r="M382" s="222"/>
      <c r="N382" s="221"/>
      <c r="O382" s="221"/>
      <c r="P382" s="221"/>
      <c r="Q382" s="221"/>
      <c r="R382" s="222"/>
      <c r="S382" s="222"/>
      <c r="T382" s="222"/>
      <c r="U382" s="222"/>
      <c r="V382" s="222"/>
      <c r="W382" s="222"/>
      <c r="X382" s="222"/>
      <c r="Y382" s="212"/>
      <c r="Z382" s="212"/>
      <c r="AA382" s="212"/>
      <c r="AB382" s="212"/>
      <c r="AC382" s="212"/>
      <c r="AD382" s="212"/>
      <c r="AE382" s="212"/>
      <c r="AF382" s="212"/>
      <c r="AG382" s="212" t="s">
        <v>132</v>
      </c>
      <c r="AH382" s="212"/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ht="22.5" outlineLevel="1" x14ac:dyDescent="0.2">
      <c r="A383" s="233">
        <v>91</v>
      </c>
      <c r="B383" s="234" t="s">
        <v>480</v>
      </c>
      <c r="C383" s="247" t="s">
        <v>481</v>
      </c>
      <c r="D383" s="235" t="s">
        <v>334</v>
      </c>
      <c r="E383" s="236">
        <v>10</v>
      </c>
      <c r="F383" s="237"/>
      <c r="G383" s="238">
        <f>ROUND(E383*F383,2)</f>
        <v>0</v>
      </c>
      <c r="H383" s="237"/>
      <c r="I383" s="238">
        <f>ROUND(E383*H383,2)</f>
        <v>0</v>
      </c>
      <c r="J383" s="237"/>
      <c r="K383" s="238">
        <f>ROUND(E383*J383,2)</f>
        <v>0</v>
      </c>
      <c r="L383" s="238">
        <v>21</v>
      </c>
      <c r="M383" s="238">
        <f>G383*(1+L383/100)</f>
        <v>0</v>
      </c>
      <c r="N383" s="236">
        <v>0.1</v>
      </c>
      <c r="O383" s="236">
        <f>ROUND(E383*N383,2)</f>
        <v>1</v>
      </c>
      <c r="P383" s="236">
        <v>0</v>
      </c>
      <c r="Q383" s="236">
        <f>ROUND(E383*P383,2)</f>
        <v>0</v>
      </c>
      <c r="R383" s="238" t="s">
        <v>323</v>
      </c>
      <c r="S383" s="238" t="s">
        <v>169</v>
      </c>
      <c r="T383" s="239" t="s">
        <v>169</v>
      </c>
      <c r="U383" s="222">
        <v>0.44</v>
      </c>
      <c r="V383" s="222">
        <f>ROUND(E383*U383,2)</f>
        <v>4.4000000000000004</v>
      </c>
      <c r="W383" s="222"/>
      <c r="X383" s="222" t="s">
        <v>130</v>
      </c>
      <c r="Y383" s="212"/>
      <c r="Z383" s="212"/>
      <c r="AA383" s="212"/>
      <c r="AB383" s="212"/>
      <c r="AC383" s="212"/>
      <c r="AD383" s="212"/>
      <c r="AE383" s="212"/>
      <c r="AF383" s="212"/>
      <c r="AG383" s="212" t="s">
        <v>131</v>
      </c>
      <c r="AH383" s="212"/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outlineLevel="1" x14ac:dyDescent="0.2">
      <c r="A384" s="219"/>
      <c r="B384" s="220"/>
      <c r="C384" s="249" t="s">
        <v>482</v>
      </c>
      <c r="D384" s="243"/>
      <c r="E384" s="243"/>
      <c r="F384" s="243"/>
      <c r="G384" s="243"/>
      <c r="H384" s="222"/>
      <c r="I384" s="222"/>
      <c r="J384" s="222"/>
      <c r="K384" s="222"/>
      <c r="L384" s="222"/>
      <c r="M384" s="222"/>
      <c r="N384" s="221"/>
      <c r="O384" s="221"/>
      <c r="P384" s="221"/>
      <c r="Q384" s="221"/>
      <c r="R384" s="222"/>
      <c r="S384" s="222"/>
      <c r="T384" s="222"/>
      <c r="U384" s="222"/>
      <c r="V384" s="222"/>
      <c r="W384" s="222"/>
      <c r="X384" s="222"/>
      <c r="Y384" s="212"/>
      <c r="Z384" s="212"/>
      <c r="AA384" s="212"/>
      <c r="AB384" s="212"/>
      <c r="AC384" s="212"/>
      <c r="AD384" s="212"/>
      <c r="AE384" s="212"/>
      <c r="AF384" s="212"/>
      <c r="AG384" s="212" t="s">
        <v>171</v>
      </c>
      <c r="AH384" s="212"/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outlineLevel="1" x14ac:dyDescent="0.2">
      <c r="A385" s="219"/>
      <c r="B385" s="220"/>
      <c r="C385" s="251"/>
      <c r="D385" s="240"/>
      <c r="E385" s="240"/>
      <c r="F385" s="240"/>
      <c r="G385" s="240"/>
      <c r="H385" s="222"/>
      <c r="I385" s="222"/>
      <c r="J385" s="222"/>
      <c r="K385" s="222"/>
      <c r="L385" s="222"/>
      <c r="M385" s="222"/>
      <c r="N385" s="221"/>
      <c r="O385" s="221"/>
      <c r="P385" s="221"/>
      <c r="Q385" s="221"/>
      <c r="R385" s="222"/>
      <c r="S385" s="222"/>
      <c r="T385" s="222"/>
      <c r="U385" s="222"/>
      <c r="V385" s="222"/>
      <c r="W385" s="222"/>
      <c r="X385" s="222"/>
      <c r="Y385" s="212"/>
      <c r="Z385" s="212"/>
      <c r="AA385" s="212"/>
      <c r="AB385" s="212"/>
      <c r="AC385" s="212"/>
      <c r="AD385" s="212"/>
      <c r="AE385" s="212"/>
      <c r="AF385" s="212"/>
      <c r="AG385" s="212" t="s">
        <v>132</v>
      </c>
      <c r="AH385" s="212"/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ht="22.5" outlineLevel="1" x14ac:dyDescent="0.2">
      <c r="A386" s="233">
        <v>92</v>
      </c>
      <c r="B386" s="234" t="s">
        <v>483</v>
      </c>
      <c r="C386" s="247" t="s">
        <v>484</v>
      </c>
      <c r="D386" s="235" t="s">
        <v>176</v>
      </c>
      <c r="E386" s="236">
        <v>24</v>
      </c>
      <c r="F386" s="237"/>
      <c r="G386" s="238">
        <f>ROUND(E386*F386,2)</f>
        <v>0</v>
      </c>
      <c r="H386" s="237"/>
      <c r="I386" s="238">
        <f>ROUND(E386*H386,2)</f>
        <v>0</v>
      </c>
      <c r="J386" s="237"/>
      <c r="K386" s="238">
        <f>ROUND(E386*J386,2)</f>
        <v>0</v>
      </c>
      <c r="L386" s="238">
        <v>21</v>
      </c>
      <c r="M386" s="238">
        <f>G386*(1+L386/100)</f>
        <v>0</v>
      </c>
      <c r="N386" s="236">
        <v>1.48E-3</v>
      </c>
      <c r="O386" s="236">
        <f>ROUND(E386*N386,2)</f>
        <v>0.04</v>
      </c>
      <c r="P386" s="236">
        <v>0</v>
      </c>
      <c r="Q386" s="236">
        <f>ROUND(E386*P386,2)</f>
        <v>0</v>
      </c>
      <c r="R386" s="238" t="s">
        <v>485</v>
      </c>
      <c r="S386" s="238" t="s">
        <v>169</v>
      </c>
      <c r="T386" s="239" t="s">
        <v>169</v>
      </c>
      <c r="U386" s="222">
        <v>0.3</v>
      </c>
      <c r="V386" s="222">
        <f>ROUND(E386*U386,2)</f>
        <v>7.2</v>
      </c>
      <c r="W386" s="222"/>
      <c r="X386" s="222" t="s">
        <v>130</v>
      </c>
      <c r="Y386" s="212"/>
      <c r="Z386" s="212"/>
      <c r="AA386" s="212"/>
      <c r="AB386" s="212"/>
      <c r="AC386" s="212"/>
      <c r="AD386" s="212"/>
      <c r="AE386" s="212"/>
      <c r="AF386" s="212"/>
      <c r="AG386" s="212" t="s">
        <v>131</v>
      </c>
      <c r="AH386" s="212"/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outlineLevel="1" x14ac:dyDescent="0.2">
      <c r="A387" s="219"/>
      <c r="B387" s="220"/>
      <c r="C387" s="248"/>
      <c r="D387" s="241"/>
      <c r="E387" s="241"/>
      <c r="F387" s="241"/>
      <c r="G387" s="241"/>
      <c r="H387" s="222"/>
      <c r="I387" s="222"/>
      <c r="J387" s="222"/>
      <c r="K387" s="222"/>
      <c r="L387" s="222"/>
      <c r="M387" s="222"/>
      <c r="N387" s="221"/>
      <c r="O387" s="221"/>
      <c r="P387" s="221"/>
      <c r="Q387" s="221"/>
      <c r="R387" s="222"/>
      <c r="S387" s="222"/>
      <c r="T387" s="222"/>
      <c r="U387" s="222"/>
      <c r="V387" s="222"/>
      <c r="W387" s="222"/>
      <c r="X387" s="222"/>
      <c r="Y387" s="212"/>
      <c r="Z387" s="212"/>
      <c r="AA387" s="212"/>
      <c r="AB387" s="212"/>
      <c r="AC387" s="212"/>
      <c r="AD387" s="212"/>
      <c r="AE387" s="212"/>
      <c r="AF387" s="212"/>
      <c r="AG387" s="212" t="s">
        <v>132</v>
      </c>
      <c r="AH387" s="212"/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1" x14ac:dyDescent="0.2">
      <c r="A388" s="233">
        <v>93</v>
      </c>
      <c r="B388" s="234" t="s">
        <v>486</v>
      </c>
      <c r="C388" s="247" t="s">
        <v>487</v>
      </c>
      <c r="D388" s="235" t="s">
        <v>176</v>
      </c>
      <c r="E388" s="236">
        <v>2.2999999999999998</v>
      </c>
      <c r="F388" s="237"/>
      <c r="G388" s="238">
        <f>ROUND(E388*F388,2)</f>
        <v>0</v>
      </c>
      <c r="H388" s="237"/>
      <c r="I388" s="238">
        <f>ROUND(E388*H388,2)</f>
        <v>0</v>
      </c>
      <c r="J388" s="237"/>
      <c r="K388" s="238">
        <f>ROUND(E388*J388,2)</f>
        <v>0</v>
      </c>
      <c r="L388" s="238">
        <v>21</v>
      </c>
      <c r="M388" s="238">
        <f>G388*(1+L388/100)</f>
        <v>0</v>
      </c>
      <c r="N388" s="236">
        <v>0</v>
      </c>
      <c r="O388" s="236">
        <f>ROUND(E388*N388,2)</f>
        <v>0</v>
      </c>
      <c r="P388" s="236">
        <v>0</v>
      </c>
      <c r="Q388" s="236">
        <f>ROUND(E388*P388,2)</f>
        <v>0</v>
      </c>
      <c r="R388" s="238" t="s">
        <v>485</v>
      </c>
      <c r="S388" s="238" t="s">
        <v>169</v>
      </c>
      <c r="T388" s="239" t="s">
        <v>169</v>
      </c>
      <c r="U388" s="222">
        <v>0.41</v>
      </c>
      <c r="V388" s="222">
        <f>ROUND(E388*U388,2)</f>
        <v>0.94</v>
      </c>
      <c r="W388" s="222"/>
      <c r="X388" s="222" t="s">
        <v>130</v>
      </c>
      <c r="Y388" s="212"/>
      <c r="Z388" s="212"/>
      <c r="AA388" s="212"/>
      <c r="AB388" s="212"/>
      <c r="AC388" s="212"/>
      <c r="AD388" s="212"/>
      <c r="AE388" s="212"/>
      <c r="AF388" s="212"/>
      <c r="AG388" s="212" t="s">
        <v>131</v>
      </c>
      <c r="AH388" s="212"/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outlineLevel="1" x14ac:dyDescent="0.2">
      <c r="A389" s="219"/>
      <c r="B389" s="220"/>
      <c r="C389" s="248"/>
      <c r="D389" s="241"/>
      <c r="E389" s="241"/>
      <c r="F389" s="241"/>
      <c r="G389" s="241"/>
      <c r="H389" s="222"/>
      <c r="I389" s="222"/>
      <c r="J389" s="222"/>
      <c r="K389" s="222"/>
      <c r="L389" s="222"/>
      <c r="M389" s="222"/>
      <c r="N389" s="221"/>
      <c r="O389" s="221"/>
      <c r="P389" s="221"/>
      <c r="Q389" s="221"/>
      <c r="R389" s="222"/>
      <c r="S389" s="222"/>
      <c r="T389" s="222"/>
      <c r="U389" s="222"/>
      <c r="V389" s="222"/>
      <c r="W389" s="222"/>
      <c r="X389" s="222"/>
      <c r="Y389" s="212"/>
      <c r="Z389" s="212"/>
      <c r="AA389" s="212"/>
      <c r="AB389" s="212"/>
      <c r="AC389" s="212"/>
      <c r="AD389" s="212"/>
      <c r="AE389" s="212"/>
      <c r="AF389" s="212"/>
      <c r="AG389" s="212" t="s">
        <v>132</v>
      </c>
      <c r="AH389" s="212"/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outlineLevel="1" x14ac:dyDescent="0.2">
      <c r="A390" s="233">
        <v>94</v>
      </c>
      <c r="B390" s="234" t="s">
        <v>488</v>
      </c>
      <c r="C390" s="247" t="s">
        <v>489</v>
      </c>
      <c r="D390" s="235" t="s">
        <v>176</v>
      </c>
      <c r="E390" s="236">
        <v>24</v>
      </c>
      <c r="F390" s="237"/>
      <c r="G390" s="238">
        <f>ROUND(E390*F390,2)</f>
        <v>0</v>
      </c>
      <c r="H390" s="237"/>
      <c r="I390" s="238">
        <f>ROUND(E390*H390,2)</f>
        <v>0</v>
      </c>
      <c r="J390" s="237"/>
      <c r="K390" s="238">
        <f>ROUND(E390*J390,2)</f>
        <v>0</v>
      </c>
      <c r="L390" s="238">
        <v>21</v>
      </c>
      <c r="M390" s="238">
        <f>G390*(1+L390/100)</f>
        <v>0</v>
      </c>
      <c r="N390" s="236">
        <v>0</v>
      </c>
      <c r="O390" s="236">
        <f>ROUND(E390*N390,2)</f>
        <v>0</v>
      </c>
      <c r="P390" s="236">
        <v>2.48E-3</v>
      </c>
      <c r="Q390" s="236">
        <f>ROUND(E390*P390,2)</f>
        <v>0.06</v>
      </c>
      <c r="R390" s="238" t="s">
        <v>485</v>
      </c>
      <c r="S390" s="238" t="s">
        <v>169</v>
      </c>
      <c r="T390" s="239" t="s">
        <v>169</v>
      </c>
      <c r="U390" s="222">
        <v>0.20599999999999999</v>
      </c>
      <c r="V390" s="222">
        <f>ROUND(E390*U390,2)</f>
        <v>4.9400000000000004</v>
      </c>
      <c r="W390" s="222"/>
      <c r="X390" s="222" t="s">
        <v>130</v>
      </c>
      <c r="Y390" s="212"/>
      <c r="Z390" s="212"/>
      <c r="AA390" s="212"/>
      <c r="AB390" s="212"/>
      <c r="AC390" s="212"/>
      <c r="AD390" s="212"/>
      <c r="AE390" s="212"/>
      <c r="AF390" s="212"/>
      <c r="AG390" s="212" t="s">
        <v>131</v>
      </c>
      <c r="AH390" s="212"/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outlineLevel="1" x14ac:dyDescent="0.2">
      <c r="A391" s="219"/>
      <c r="B391" s="220"/>
      <c r="C391" s="248"/>
      <c r="D391" s="241"/>
      <c r="E391" s="241"/>
      <c r="F391" s="241"/>
      <c r="G391" s="241"/>
      <c r="H391" s="222"/>
      <c r="I391" s="222"/>
      <c r="J391" s="222"/>
      <c r="K391" s="222"/>
      <c r="L391" s="222"/>
      <c r="M391" s="222"/>
      <c r="N391" s="221"/>
      <c r="O391" s="221"/>
      <c r="P391" s="221"/>
      <c r="Q391" s="221"/>
      <c r="R391" s="222"/>
      <c r="S391" s="222"/>
      <c r="T391" s="222"/>
      <c r="U391" s="222"/>
      <c r="V391" s="222"/>
      <c r="W391" s="222"/>
      <c r="X391" s="222"/>
      <c r="Y391" s="212"/>
      <c r="Z391" s="212"/>
      <c r="AA391" s="212"/>
      <c r="AB391" s="212"/>
      <c r="AC391" s="212"/>
      <c r="AD391" s="212"/>
      <c r="AE391" s="212"/>
      <c r="AF391" s="212"/>
      <c r="AG391" s="212" t="s">
        <v>132</v>
      </c>
      <c r="AH391" s="212"/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outlineLevel="1" x14ac:dyDescent="0.2">
      <c r="A392" s="233">
        <v>95</v>
      </c>
      <c r="B392" s="234" t="s">
        <v>490</v>
      </c>
      <c r="C392" s="247" t="s">
        <v>491</v>
      </c>
      <c r="D392" s="235" t="s">
        <v>176</v>
      </c>
      <c r="E392" s="236">
        <v>2.2999999999999998</v>
      </c>
      <c r="F392" s="237"/>
      <c r="G392" s="238">
        <f>ROUND(E392*F392,2)</f>
        <v>0</v>
      </c>
      <c r="H392" s="237"/>
      <c r="I392" s="238">
        <f>ROUND(E392*H392,2)</f>
        <v>0</v>
      </c>
      <c r="J392" s="237"/>
      <c r="K392" s="238">
        <f>ROUND(E392*J392,2)</f>
        <v>0</v>
      </c>
      <c r="L392" s="238">
        <v>21</v>
      </c>
      <c r="M392" s="238">
        <f>G392*(1+L392/100)</f>
        <v>0</v>
      </c>
      <c r="N392" s="236">
        <v>0</v>
      </c>
      <c r="O392" s="236">
        <f>ROUND(E392*N392,2)</f>
        <v>0</v>
      </c>
      <c r="P392" s="236">
        <v>9.2499999999999995E-3</v>
      </c>
      <c r="Q392" s="236">
        <f>ROUND(E392*P392,2)</f>
        <v>0.02</v>
      </c>
      <c r="R392" s="238" t="s">
        <v>485</v>
      </c>
      <c r="S392" s="238" t="s">
        <v>169</v>
      </c>
      <c r="T392" s="239" t="s">
        <v>169</v>
      </c>
      <c r="U392" s="222">
        <v>0.28699999999999998</v>
      </c>
      <c r="V392" s="222">
        <f>ROUND(E392*U392,2)</f>
        <v>0.66</v>
      </c>
      <c r="W392" s="222"/>
      <c r="X392" s="222" t="s">
        <v>130</v>
      </c>
      <c r="Y392" s="212"/>
      <c r="Z392" s="212"/>
      <c r="AA392" s="212"/>
      <c r="AB392" s="212"/>
      <c r="AC392" s="212"/>
      <c r="AD392" s="212"/>
      <c r="AE392" s="212"/>
      <c r="AF392" s="212"/>
      <c r="AG392" s="212" t="s">
        <v>131</v>
      </c>
      <c r="AH392" s="212"/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outlineLevel="1" x14ac:dyDescent="0.2">
      <c r="A393" s="219"/>
      <c r="B393" s="220"/>
      <c r="C393" s="248"/>
      <c r="D393" s="241"/>
      <c r="E393" s="241"/>
      <c r="F393" s="241"/>
      <c r="G393" s="241"/>
      <c r="H393" s="222"/>
      <c r="I393" s="222"/>
      <c r="J393" s="222"/>
      <c r="K393" s="222"/>
      <c r="L393" s="222"/>
      <c r="M393" s="222"/>
      <c r="N393" s="221"/>
      <c r="O393" s="221"/>
      <c r="P393" s="221"/>
      <c r="Q393" s="221"/>
      <c r="R393" s="222"/>
      <c r="S393" s="222"/>
      <c r="T393" s="222"/>
      <c r="U393" s="222"/>
      <c r="V393" s="222"/>
      <c r="W393" s="222"/>
      <c r="X393" s="222"/>
      <c r="Y393" s="212"/>
      <c r="Z393" s="212"/>
      <c r="AA393" s="212"/>
      <c r="AB393" s="212"/>
      <c r="AC393" s="212"/>
      <c r="AD393" s="212"/>
      <c r="AE393" s="212"/>
      <c r="AF393" s="212"/>
      <c r="AG393" s="212" t="s">
        <v>132</v>
      </c>
      <c r="AH393" s="212"/>
      <c r="AI393" s="212"/>
      <c r="AJ393" s="212"/>
      <c r="AK393" s="212"/>
      <c r="AL393" s="212"/>
      <c r="AM393" s="212"/>
      <c r="AN393" s="212"/>
      <c r="AO393" s="212"/>
      <c r="AP393" s="212"/>
      <c r="AQ393" s="212"/>
      <c r="AR393" s="212"/>
      <c r="AS393" s="212"/>
      <c r="AT393" s="212"/>
      <c r="AU393" s="212"/>
      <c r="AV393" s="212"/>
      <c r="AW393" s="212"/>
      <c r="AX393" s="212"/>
      <c r="AY393" s="212"/>
      <c r="AZ393" s="212"/>
      <c r="BA393" s="212"/>
      <c r="BB393" s="212"/>
      <c r="BC393" s="212"/>
      <c r="BD393" s="212"/>
      <c r="BE393" s="212"/>
      <c r="BF393" s="212"/>
      <c r="BG393" s="212"/>
      <c r="BH393" s="212"/>
    </row>
    <row r="394" spans="1:60" outlineLevel="1" x14ac:dyDescent="0.2">
      <c r="A394" s="233">
        <v>96</v>
      </c>
      <c r="B394" s="234" t="s">
        <v>492</v>
      </c>
      <c r="C394" s="247" t="s">
        <v>493</v>
      </c>
      <c r="D394" s="235" t="s">
        <v>176</v>
      </c>
      <c r="E394" s="236">
        <v>4.5199999999999996</v>
      </c>
      <c r="F394" s="237"/>
      <c r="G394" s="238">
        <f>ROUND(E394*F394,2)</f>
        <v>0</v>
      </c>
      <c r="H394" s="237"/>
      <c r="I394" s="238">
        <f>ROUND(E394*H394,2)</f>
        <v>0</v>
      </c>
      <c r="J394" s="237"/>
      <c r="K394" s="238">
        <f>ROUND(E394*J394,2)</f>
        <v>0</v>
      </c>
      <c r="L394" s="238">
        <v>21</v>
      </c>
      <c r="M394" s="238">
        <f>G394*(1+L394/100)</f>
        <v>0</v>
      </c>
      <c r="N394" s="236">
        <v>0</v>
      </c>
      <c r="O394" s="236">
        <f>ROUND(E394*N394,2)</f>
        <v>0</v>
      </c>
      <c r="P394" s="236">
        <v>0</v>
      </c>
      <c r="Q394" s="236">
        <f>ROUND(E394*P394,2)</f>
        <v>0</v>
      </c>
      <c r="R394" s="238"/>
      <c r="S394" s="238" t="s">
        <v>128</v>
      </c>
      <c r="T394" s="239" t="s">
        <v>129</v>
      </c>
      <c r="U394" s="222">
        <v>0</v>
      </c>
      <c r="V394" s="222">
        <f>ROUND(E394*U394,2)</f>
        <v>0</v>
      </c>
      <c r="W394" s="222"/>
      <c r="X394" s="222" t="s">
        <v>130</v>
      </c>
      <c r="Y394" s="212"/>
      <c r="Z394" s="212"/>
      <c r="AA394" s="212"/>
      <c r="AB394" s="212"/>
      <c r="AC394" s="212"/>
      <c r="AD394" s="212"/>
      <c r="AE394" s="212"/>
      <c r="AF394" s="212"/>
      <c r="AG394" s="212" t="s">
        <v>464</v>
      </c>
      <c r="AH394" s="212"/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outlineLevel="1" x14ac:dyDescent="0.2">
      <c r="A395" s="219"/>
      <c r="B395" s="220"/>
      <c r="C395" s="253" t="s">
        <v>494</v>
      </c>
      <c r="D395" s="245"/>
      <c r="E395" s="245"/>
      <c r="F395" s="245"/>
      <c r="G395" s="245"/>
      <c r="H395" s="222"/>
      <c r="I395" s="222"/>
      <c r="J395" s="222"/>
      <c r="K395" s="222"/>
      <c r="L395" s="222"/>
      <c r="M395" s="222"/>
      <c r="N395" s="221"/>
      <c r="O395" s="221"/>
      <c r="P395" s="221"/>
      <c r="Q395" s="221"/>
      <c r="R395" s="222"/>
      <c r="S395" s="222"/>
      <c r="T395" s="222"/>
      <c r="U395" s="222"/>
      <c r="V395" s="222"/>
      <c r="W395" s="222"/>
      <c r="X395" s="222"/>
      <c r="Y395" s="212"/>
      <c r="Z395" s="212"/>
      <c r="AA395" s="212"/>
      <c r="AB395" s="212"/>
      <c r="AC395" s="212"/>
      <c r="AD395" s="212"/>
      <c r="AE395" s="212"/>
      <c r="AF395" s="212"/>
      <c r="AG395" s="212" t="s">
        <v>225</v>
      </c>
      <c r="AH395" s="212"/>
      <c r="AI395" s="212"/>
      <c r="AJ395" s="212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12"/>
      <c r="AV395" s="212"/>
      <c r="AW395" s="212"/>
      <c r="AX395" s="212"/>
      <c r="AY395" s="212"/>
      <c r="AZ395" s="212"/>
      <c r="BA395" s="212"/>
      <c r="BB395" s="212"/>
      <c r="BC395" s="212"/>
      <c r="BD395" s="212"/>
      <c r="BE395" s="212"/>
      <c r="BF395" s="212"/>
      <c r="BG395" s="212"/>
      <c r="BH395" s="212"/>
    </row>
    <row r="396" spans="1:60" outlineLevel="1" x14ac:dyDescent="0.2">
      <c r="A396" s="219"/>
      <c r="B396" s="220"/>
      <c r="C396" s="250" t="s">
        <v>495</v>
      </c>
      <c r="D396" s="223"/>
      <c r="E396" s="224">
        <v>4.5199999999999996</v>
      </c>
      <c r="F396" s="222"/>
      <c r="G396" s="222"/>
      <c r="H396" s="222"/>
      <c r="I396" s="222"/>
      <c r="J396" s="222"/>
      <c r="K396" s="222"/>
      <c r="L396" s="222"/>
      <c r="M396" s="222"/>
      <c r="N396" s="221"/>
      <c r="O396" s="221"/>
      <c r="P396" s="221"/>
      <c r="Q396" s="221"/>
      <c r="R396" s="222"/>
      <c r="S396" s="222"/>
      <c r="T396" s="222"/>
      <c r="U396" s="222"/>
      <c r="V396" s="222"/>
      <c r="W396" s="222"/>
      <c r="X396" s="222"/>
      <c r="Y396" s="212"/>
      <c r="Z396" s="212"/>
      <c r="AA396" s="212"/>
      <c r="AB396" s="212"/>
      <c r="AC396" s="212"/>
      <c r="AD396" s="212"/>
      <c r="AE396" s="212"/>
      <c r="AF396" s="212"/>
      <c r="AG396" s="212" t="s">
        <v>173</v>
      </c>
      <c r="AH396" s="212">
        <v>0</v>
      </c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12"/>
      <c r="BB396" s="212"/>
      <c r="BC396" s="212"/>
      <c r="BD396" s="212"/>
      <c r="BE396" s="212"/>
      <c r="BF396" s="212"/>
      <c r="BG396" s="212"/>
      <c r="BH396" s="212"/>
    </row>
    <row r="397" spans="1:60" outlineLevel="1" x14ac:dyDescent="0.2">
      <c r="A397" s="219"/>
      <c r="B397" s="220"/>
      <c r="C397" s="251"/>
      <c r="D397" s="240"/>
      <c r="E397" s="240"/>
      <c r="F397" s="240"/>
      <c r="G397" s="240"/>
      <c r="H397" s="222"/>
      <c r="I397" s="222"/>
      <c r="J397" s="222"/>
      <c r="K397" s="222"/>
      <c r="L397" s="222"/>
      <c r="M397" s="222"/>
      <c r="N397" s="221"/>
      <c r="O397" s="221"/>
      <c r="P397" s="221"/>
      <c r="Q397" s="221"/>
      <c r="R397" s="222"/>
      <c r="S397" s="222"/>
      <c r="T397" s="222"/>
      <c r="U397" s="222"/>
      <c r="V397" s="222"/>
      <c r="W397" s="222"/>
      <c r="X397" s="222"/>
      <c r="Y397" s="212"/>
      <c r="Z397" s="212"/>
      <c r="AA397" s="212"/>
      <c r="AB397" s="212"/>
      <c r="AC397" s="212"/>
      <c r="AD397" s="212"/>
      <c r="AE397" s="212"/>
      <c r="AF397" s="212"/>
      <c r="AG397" s="212" t="s">
        <v>132</v>
      </c>
      <c r="AH397" s="212"/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12"/>
      <c r="BB397" s="212"/>
      <c r="BC397" s="212"/>
      <c r="BD397" s="212"/>
      <c r="BE397" s="212"/>
      <c r="BF397" s="212"/>
      <c r="BG397" s="212"/>
      <c r="BH397" s="212"/>
    </row>
    <row r="398" spans="1:60" outlineLevel="1" x14ac:dyDescent="0.2">
      <c r="A398" s="233">
        <v>97</v>
      </c>
      <c r="B398" s="234" t="s">
        <v>496</v>
      </c>
      <c r="C398" s="247" t="s">
        <v>497</v>
      </c>
      <c r="D398" s="235" t="s">
        <v>334</v>
      </c>
      <c r="E398" s="236">
        <v>6</v>
      </c>
      <c r="F398" s="237"/>
      <c r="G398" s="238">
        <f>ROUND(E398*F398,2)</f>
        <v>0</v>
      </c>
      <c r="H398" s="237"/>
      <c r="I398" s="238">
        <f>ROUND(E398*H398,2)</f>
        <v>0</v>
      </c>
      <c r="J398" s="237"/>
      <c r="K398" s="238">
        <f>ROUND(E398*J398,2)</f>
        <v>0</v>
      </c>
      <c r="L398" s="238">
        <v>21</v>
      </c>
      <c r="M398" s="238">
        <f>G398*(1+L398/100)</f>
        <v>0</v>
      </c>
      <c r="N398" s="236">
        <v>0</v>
      </c>
      <c r="O398" s="236">
        <f>ROUND(E398*N398,2)</f>
        <v>0</v>
      </c>
      <c r="P398" s="236">
        <v>0</v>
      </c>
      <c r="Q398" s="236">
        <f>ROUND(E398*P398,2)</f>
        <v>0</v>
      </c>
      <c r="R398" s="238"/>
      <c r="S398" s="238" t="s">
        <v>128</v>
      </c>
      <c r="T398" s="239" t="s">
        <v>129</v>
      </c>
      <c r="U398" s="222">
        <v>0</v>
      </c>
      <c r="V398" s="222">
        <f>ROUND(E398*U398,2)</f>
        <v>0</v>
      </c>
      <c r="W398" s="222"/>
      <c r="X398" s="222" t="s">
        <v>130</v>
      </c>
      <c r="Y398" s="212"/>
      <c r="Z398" s="212"/>
      <c r="AA398" s="212"/>
      <c r="AB398" s="212"/>
      <c r="AC398" s="212"/>
      <c r="AD398" s="212"/>
      <c r="AE398" s="212"/>
      <c r="AF398" s="212"/>
      <c r="AG398" s="212" t="s">
        <v>131</v>
      </c>
      <c r="AH398" s="212"/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outlineLevel="1" x14ac:dyDescent="0.2">
      <c r="A399" s="219"/>
      <c r="B399" s="220"/>
      <c r="C399" s="248"/>
      <c r="D399" s="241"/>
      <c r="E399" s="241"/>
      <c r="F399" s="241"/>
      <c r="G399" s="241"/>
      <c r="H399" s="222"/>
      <c r="I399" s="222"/>
      <c r="J399" s="222"/>
      <c r="K399" s="222"/>
      <c r="L399" s="222"/>
      <c r="M399" s="222"/>
      <c r="N399" s="221"/>
      <c r="O399" s="221"/>
      <c r="P399" s="221"/>
      <c r="Q399" s="221"/>
      <c r="R399" s="222"/>
      <c r="S399" s="222"/>
      <c r="T399" s="222"/>
      <c r="U399" s="222"/>
      <c r="V399" s="222"/>
      <c r="W399" s="222"/>
      <c r="X399" s="222"/>
      <c r="Y399" s="212"/>
      <c r="Z399" s="212"/>
      <c r="AA399" s="212"/>
      <c r="AB399" s="212"/>
      <c r="AC399" s="212"/>
      <c r="AD399" s="212"/>
      <c r="AE399" s="212"/>
      <c r="AF399" s="212"/>
      <c r="AG399" s="212" t="s">
        <v>132</v>
      </c>
      <c r="AH399" s="212"/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12"/>
      <c r="BB399" s="212"/>
      <c r="BC399" s="212"/>
      <c r="BD399" s="212"/>
      <c r="BE399" s="212"/>
      <c r="BF399" s="212"/>
      <c r="BG399" s="212"/>
      <c r="BH399" s="212"/>
    </row>
    <row r="400" spans="1:60" outlineLevel="1" x14ac:dyDescent="0.2">
      <c r="A400" s="233">
        <v>98</v>
      </c>
      <c r="B400" s="234" t="s">
        <v>498</v>
      </c>
      <c r="C400" s="247" t="s">
        <v>499</v>
      </c>
      <c r="D400" s="235" t="s">
        <v>176</v>
      </c>
      <c r="E400" s="236">
        <v>1.63</v>
      </c>
      <c r="F400" s="237"/>
      <c r="G400" s="238">
        <f>ROUND(E400*F400,2)</f>
        <v>0</v>
      </c>
      <c r="H400" s="237"/>
      <c r="I400" s="238">
        <f>ROUND(E400*H400,2)</f>
        <v>0</v>
      </c>
      <c r="J400" s="237"/>
      <c r="K400" s="238">
        <f>ROUND(E400*J400,2)</f>
        <v>0</v>
      </c>
      <c r="L400" s="238">
        <v>21</v>
      </c>
      <c r="M400" s="238">
        <f>G400*(1+L400/100)</f>
        <v>0</v>
      </c>
      <c r="N400" s="236">
        <v>0</v>
      </c>
      <c r="O400" s="236">
        <f>ROUND(E400*N400,2)</f>
        <v>0</v>
      </c>
      <c r="P400" s="236">
        <v>0</v>
      </c>
      <c r="Q400" s="236">
        <f>ROUND(E400*P400,2)</f>
        <v>0</v>
      </c>
      <c r="R400" s="238"/>
      <c r="S400" s="238" t="s">
        <v>128</v>
      </c>
      <c r="T400" s="239" t="s">
        <v>129</v>
      </c>
      <c r="U400" s="222">
        <v>0</v>
      </c>
      <c r="V400" s="222">
        <f>ROUND(E400*U400,2)</f>
        <v>0</v>
      </c>
      <c r="W400" s="222"/>
      <c r="X400" s="222" t="s">
        <v>130</v>
      </c>
      <c r="Y400" s="212"/>
      <c r="Z400" s="212"/>
      <c r="AA400" s="212"/>
      <c r="AB400" s="212"/>
      <c r="AC400" s="212"/>
      <c r="AD400" s="212"/>
      <c r="AE400" s="212"/>
      <c r="AF400" s="212"/>
      <c r="AG400" s="212" t="s">
        <v>131</v>
      </c>
      <c r="AH400" s="212"/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outlineLevel="1" x14ac:dyDescent="0.2">
      <c r="A401" s="219"/>
      <c r="B401" s="220"/>
      <c r="C401" s="248"/>
      <c r="D401" s="241"/>
      <c r="E401" s="241"/>
      <c r="F401" s="241"/>
      <c r="G401" s="241"/>
      <c r="H401" s="222"/>
      <c r="I401" s="222"/>
      <c r="J401" s="222"/>
      <c r="K401" s="222"/>
      <c r="L401" s="222"/>
      <c r="M401" s="222"/>
      <c r="N401" s="221"/>
      <c r="O401" s="221"/>
      <c r="P401" s="221"/>
      <c r="Q401" s="221"/>
      <c r="R401" s="222"/>
      <c r="S401" s="222"/>
      <c r="T401" s="222"/>
      <c r="U401" s="222"/>
      <c r="V401" s="222"/>
      <c r="W401" s="222"/>
      <c r="X401" s="222"/>
      <c r="Y401" s="212"/>
      <c r="Z401" s="212"/>
      <c r="AA401" s="212"/>
      <c r="AB401" s="212"/>
      <c r="AC401" s="212"/>
      <c r="AD401" s="212"/>
      <c r="AE401" s="212"/>
      <c r="AF401" s="212"/>
      <c r="AG401" s="212" t="s">
        <v>132</v>
      </c>
      <c r="AH401" s="212"/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ht="22.5" outlineLevel="1" x14ac:dyDescent="0.2">
      <c r="A402" s="233">
        <v>99</v>
      </c>
      <c r="B402" s="234" t="s">
        <v>500</v>
      </c>
      <c r="C402" s="247" t="s">
        <v>501</v>
      </c>
      <c r="D402" s="235" t="s">
        <v>502</v>
      </c>
      <c r="E402" s="236">
        <v>1</v>
      </c>
      <c r="F402" s="237"/>
      <c r="G402" s="238">
        <f>ROUND(E402*F402,2)</f>
        <v>0</v>
      </c>
      <c r="H402" s="237"/>
      <c r="I402" s="238">
        <f>ROUND(E402*H402,2)</f>
        <v>0</v>
      </c>
      <c r="J402" s="237"/>
      <c r="K402" s="238">
        <f>ROUND(E402*J402,2)</f>
        <v>0</v>
      </c>
      <c r="L402" s="238">
        <v>21</v>
      </c>
      <c r="M402" s="238">
        <f>G402*(1+L402/100)</f>
        <v>0</v>
      </c>
      <c r="N402" s="236">
        <v>0</v>
      </c>
      <c r="O402" s="236">
        <f>ROUND(E402*N402,2)</f>
        <v>0</v>
      </c>
      <c r="P402" s="236">
        <v>0</v>
      </c>
      <c r="Q402" s="236">
        <f>ROUND(E402*P402,2)</f>
        <v>0</v>
      </c>
      <c r="R402" s="238"/>
      <c r="S402" s="238" t="s">
        <v>128</v>
      </c>
      <c r="T402" s="239" t="s">
        <v>129</v>
      </c>
      <c r="U402" s="222">
        <v>0</v>
      </c>
      <c r="V402" s="222">
        <f>ROUND(E402*U402,2)</f>
        <v>0</v>
      </c>
      <c r="W402" s="222"/>
      <c r="X402" s="222" t="s">
        <v>130</v>
      </c>
      <c r="Y402" s="212"/>
      <c r="Z402" s="212"/>
      <c r="AA402" s="212"/>
      <c r="AB402" s="212"/>
      <c r="AC402" s="212"/>
      <c r="AD402" s="212"/>
      <c r="AE402" s="212"/>
      <c r="AF402" s="212"/>
      <c r="AG402" s="212" t="s">
        <v>131</v>
      </c>
      <c r="AH402" s="212"/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12"/>
      <c r="BB402" s="212"/>
      <c r="BC402" s="212"/>
      <c r="BD402" s="212"/>
      <c r="BE402" s="212"/>
      <c r="BF402" s="212"/>
      <c r="BG402" s="212"/>
      <c r="BH402" s="212"/>
    </row>
    <row r="403" spans="1:60" outlineLevel="1" x14ac:dyDescent="0.2">
      <c r="A403" s="219"/>
      <c r="B403" s="220"/>
      <c r="C403" s="250" t="s">
        <v>503</v>
      </c>
      <c r="D403" s="223"/>
      <c r="E403" s="224">
        <v>1</v>
      </c>
      <c r="F403" s="222"/>
      <c r="G403" s="222"/>
      <c r="H403" s="222"/>
      <c r="I403" s="222"/>
      <c r="J403" s="222"/>
      <c r="K403" s="222"/>
      <c r="L403" s="222"/>
      <c r="M403" s="222"/>
      <c r="N403" s="221"/>
      <c r="O403" s="221"/>
      <c r="P403" s="221"/>
      <c r="Q403" s="221"/>
      <c r="R403" s="222"/>
      <c r="S403" s="222"/>
      <c r="T403" s="222"/>
      <c r="U403" s="222"/>
      <c r="V403" s="222"/>
      <c r="W403" s="222"/>
      <c r="X403" s="222"/>
      <c r="Y403" s="212"/>
      <c r="Z403" s="212"/>
      <c r="AA403" s="212"/>
      <c r="AB403" s="212"/>
      <c r="AC403" s="212"/>
      <c r="AD403" s="212"/>
      <c r="AE403" s="212"/>
      <c r="AF403" s="212"/>
      <c r="AG403" s="212" t="s">
        <v>173</v>
      </c>
      <c r="AH403" s="212">
        <v>0</v>
      </c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outlineLevel="1" x14ac:dyDescent="0.2">
      <c r="A404" s="219"/>
      <c r="B404" s="220"/>
      <c r="C404" s="251"/>
      <c r="D404" s="240"/>
      <c r="E404" s="240"/>
      <c r="F404" s="240"/>
      <c r="G404" s="240"/>
      <c r="H404" s="222"/>
      <c r="I404" s="222"/>
      <c r="J404" s="222"/>
      <c r="K404" s="222"/>
      <c r="L404" s="222"/>
      <c r="M404" s="222"/>
      <c r="N404" s="221"/>
      <c r="O404" s="221"/>
      <c r="P404" s="221"/>
      <c r="Q404" s="221"/>
      <c r="R404" s="222"/>
      <c r="S404" s="222"/>
      <c r="T404" s="222"/>
      <c r="U404" s="222"/>
      <c r="V404" s="222"/>
      <c r="W404" s="222"/>
      <c r="X404" s="222"/>
      <c r="Y404" s="212"/>
      <c r="Z404" s="212"/>
      <c r="AA404" s="212"/>
      <c r="AB404" s="212"/>
      <c r="AC404" s="212"/>
      <c r="AD404" s="212"/>
      <c r="AE404" s="212"/>
      <c r="AF404" s="212"/>
      <c r="AG404" s="212" t="s">
        <v>132</v>
      </c>
      <c r="AH404" s="212"/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ht="22.5" outlineLevel="1" x14ac:dyDescent="0.2">
      <c r="A405" s="233">
        <v>100</v>
      </c>
      <c r="B405" s="234" t="s">
        <v>504</v>
      </c>
      <c r="C405" s="247" t="s">
        <v>505</v>
      </c>
      <c r="D405" s="235" t="s">
        <v>502</v>
      </c>
      <c r="E405" s="236">
        <v>1</v>
      </c>
      <c r="F405" s="237"/>
      <c r="G405" s="238">
        <f>ROUND(E405*F405,2)</f>
        <v>0</v>
      </c>
      <c r="H405" s="237"/>
      <c r="I405" s="238">
        <f>ROUND(E405*H405,2)</f>
        <v>0</v>
      </c>
      <c r="J405" s="237"/>
      <c r="K405" s="238">
        <f>ROUND(E405*J405,2)</f>
        <v>0</v>
      </c>
      <c r="L405" s="238">
        <v>21</v>
      </c>
      <c r="M405" s="238">
        <f>G405*(1+L405/100)</f>
        <v>0</v>
      </c>
      <c r="N405" s="236">
        <v>0</v>
      </c>
      <c r="O405" s="236">
        <f>ROUND(E405*N405,2)</f>
        <v>0</v>
      </c>
      <c r="P405" s="236">
        <v>0</v>
      </c>
      <c r="Q405" s="236">
        <f>ROUND(E405*P405,2)</f>
        <v>0</v>
      </c>
      <c r="R405" s="238"/>
      <c r="S405" s="238" t="s">
        <v>128</v>
      </c>
      <c r="T405" s="239" t="s">
        <v>129</v>
      </c>
      <c r="U405" s="222">
        <v>0</v>
      </c>
      <c r="V405" s="222">
        <f>ROUND(E405*U405,2)</f>
        <v>0</v>
      </c>
      <c r="W405" s="222"/>
      <c r="X405" s="222" t="s">
        <v>130</v>
      </c>
      <c r="Y405" s="212"/>
      <c r="Z405" s="212"/>
      <c r="AA405" s="212"/>
      <c r="AB405" s="212"/>
      <c r="AC405" s="212"/>
      <c r="AD405" s="212"/>
      <c r="AE405" s="212"/>
      <c r="AF405" s="212"/>
      <c r="AG405" s="212" t="s">
        <v>131</v>
      </c>
      <c r="AH405" s="212"/>
      <c r="AI405" s="212"/>
      <c r="AJ405" s="212"/>
      <c r="AK405" s="212"/>
      <c r="AL405" s="212"/>
      <c r="AM405" s="212"/>
      <c r="AN405" s="212"/>
      <c r="AO405" s="212"/>
      <c r="AP405" s="212"/>
      <c r="AQ405" s="212"/>
      <c r="AR405" s="212"/>
      <c r="AS405" s="212"/>
      <c r="AT405" s="212"/>
      <c r="AU405" s="212"/>
      <c r="AV405" s="212"/>
      <c r="AW405" s="212"/>
      <c r="AX405" s="212"/>
      <c r="AY405" s="212"/>
      <c r="AZ405" s="212"/>
      <c r="BA405" s="212"/>
      <c r="BB405" s="212"/>
      <c r="BC405" s="212"/>
      <c r="BD405" s="212"/>
      <c r="BE405" s="212"/>
      <c r="BF405" s="212"/>
      <c r="BG405" s="212"/>
      <c r="BH405" s="212"/>
    </row>
    <row r="406" spans="1:60" outlineLevel="1" x14ac:dyDescent="0.2">
      <c r="A406" s="219"/>
      <c r="B406" s="220"/>
      <c r="C406" s="250" t="s">
        <v>506</v>
      </c>
      <c r="D406" s="223"/>
      <c r="E406" s="224">
        <v>1</v>
      </c>
      <c r="F406" s="222"/>
      <c r="G406" s="222"/>
      <c r="H406" s="222"/>
      <c r="I406" s="222"/>
      <c r="J406" s="222"/>
      <c r="K406" s="222"/>
      <c r="L406" s="222"/>
      <c r="M406" s="222"/>
      <c r="N406" s="221"/>
      <c r="O406" s="221"/>
      <c r="P406" s="221"/>
      <c r="Q406" s="221"/>
      <c r="R406" s="222"/>
      <c r="S406" s="222"/>
      <c r="T406" s="222"/>
      <c r="U406" s="222"/>
      <c r="V406" s="222"/>
      <c r="W406" s="222"/>
      <c r="X406" s="222"/>
      <c r="Y406" s="212"/>
      <c r="Z406" s="212"/>
      <c r="AA406" s="212"/>
      <c r="AB406" s="212"/>
      <c r="AC406" s="212"/>
      <c r="AD406" s="212"/>
      <c r="AE406" s="212"/>
      <c r="AF406" s="212"/>
      <c r="AG406" s="212" t="s">
        <v>173</v>
      </c>
      <c r="AH406" s="212">
        <v>0</v>
      </c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outlineLevel="1" x14ac:dyDescent="0.2">
      <c r="A407" s="219"/>
      <c r="B407" s="220"/>
      <c r="C407" s="251"/>
      <c r="D407" s="240"/>
      <c r="E407" s="240"/>
      <c r="F407" s="240"/>
      <c r="G407" s="240"/>
      <c r="H407" s="222"/>
      <c r="I407" s="222"/>
      <c r="J407" s="222"/>
      <c r="K407" s="222"/>
      <c r="L407" s="222"/>
      <c r="M407" s="222"/>
      <c r="N407" s="221"/>
      <c r="O407" s="221"/>
      <c r="P407" s="221"/>
      <c r="Q407" s="221"/>
      <c r="R407" s="222"/>
      <c r="S407" s="222"/>
      <c r="T407" s="222"/>
      <c r="U407" s="222"/>
      <c r="V407" s="222"/>
      <c r="W407" s="222"/>
      <c r="X407" s="222"/>
      <c r="Y407" s="212"/>
      <c r="Z407" s="212"/>
      <c r="AA407" s="212"/>
      <c r="AB407" s="212"/>
      <c r="AC407" s="212"/>
      <c r="AD407" s="212"/>
      <c r="AE407" s="212"/>
      <c r="AF407" s="212"/>
      <c r="AG407" s="212" t="s">
        <v>132</v>
      </c>
      <c r="AH407" s="212"/>
      <c r="AI407" s="212"/>
      <c r="AJ407" s="212"/>
      <c r="AK407" s="212"/>
      <c r="AL407" s="212"/>
      <c r="AM407" s="212"/>
      <c r="AN407" s="212"/>
      <c r="AO407" s="212"/>
      <c r="AP407" s="212"/>
      <c r="AQ407" s="212"/>
      <c r="AR407" s="212"/>
      <c r="AS407" s="212"/>
      <c r="AT407" s="212"/>
      <c r="AU407" s="212"/>
      <c r="AV407" s="212"/>
      <c r="AW407" s="212"/>
      <c r="AX407" s="212"/>
      <c r="AY407" s="212"/>
      <c r="AZ407" s="212"/>
      <c r="BA407" s="212"/>
      <c r="BB407" s="212"/>
      <c r="BC407" s="212"/>
      <c r="BD407" s="212"/>
      <c r="BE407" s="212"/>
      <c r="BF407" s="212"/>
      <c r="BG407" s="212"/>
      <c r="BH407" s="212"/>
    </row>
    <row r="408" spans="1:60" outlineLevel="1" x14ac:dyDescent="0.2">
      <c r="A408" s="233">
        <v>101</v>
      </c>
      <c r="B408" s="234" t="s">
        <v>507</v>
      </c>
      <c r="C408" s="247" t="s">
        <v>508</v>
      </c>
      <c r="D408" s="235" t="s">
        <v>334</v>
      </c>
      <c r="E408" s="236">
        <v>10</v>
      </c>
      <c r="F408" s="237"/>
      <c r="G408" s="238">
        <f>ROUND(E408*F408,2)</f>
        <v>0</v>
      </c>
      <c r="H408" s="237"/>
      <c r="I408" s="238">
        <f>ROUND(E408*H408,2)</f>
        <v>0</v>
      </c>
      <c r="J408" s="237"/>
      <c r="K408" s="238">
        <f>ROUND(E408*J408,2)</f>
        <v>0</v>
      </c>
      <c r="L408" s="238">
        <v>21</v>
      </c>
      <c r="M408" s="238">
        <f>G408*(1+L408/100)</f>
        <v>0</v>
      </c>
      <c r="N408" s="236">
        <v>0</v>
      </c>
      <c r="O408" s="236">
        <f>ROUND(E408*N408,2)</f>
        <v>0</v>
      </c>
      <c r="P408" s="236">
        <v>0</v>
      </c>
      <c r="Q408" s="236">
        <f>ROUND(E408*P408,2)</f>
        <v>0</v>
      </c>
      <c r="R408" s="238" t="s">
        <v>260</v>
      </c>
      <c r="S408" s="238" t="s">
        <v>169</v>
      </c>
      <c r="T408" s="239" t="s">
        <v>169</v>
      </c>
      <c r="U408" s="222">
        <v>0</v>
      </c>
      <c r="V408" s="222">
        <f>ROUND(E408*U408,2)</f>
        <v>0</v>
      </c>
      <c r="W408" s="222"/>
      <c r="X408" s="222" t="s">
        <v>163</v>
      </c>
      <c r="Y408" s="212"/>
      <c r="Z408" s="212"/>
      <c r="AA408" s="212"/>
      <c r="AB408" s="212"/>
      <c r="AC408" s="212"/>
      <c r="AD408" s="212"/>
      <c r="AE408" s="212"/>
      <c r="AF408" s="212"/>
      <c r="AG408" s="212" t="s">
        <v>164</v>
      </c>
      <c r="AH408" s="212"/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outlineLevel="1" x14ac:dyDescent="0.2">
      <c r="A409" s="219"/>
      <c r="B409" s="220"/>
      <c r="C409" s="248"/>
      <c r="D409" s="241"/>
      <c r="E409" s="241"/>
      <c r="F409" s="241"/>
      <c r="G409" s="241"/>
      <c r="H409" s="222"/>
      <c r="I409" s="222"/>
      <c r="J409" s="222"/>
      <c r="K409" s="222"/>
      <c r="L409" s="222"/>
      <c r="M409" s="222"/>
      <c r="N409" s="221"/>
      <c r="O409" s="221"/>
      <c r="P409" s="221"/>
      <c r="Q409" s="221"/>
      <c r="R409" s="222"/>
      <c r="S409" s="222"/>
      <c r="T409" s="222"/>
      <c r="U409" s="222"/>
      <c r="V409" s="222"/>
      <c r="W409" s="222"/>
      <c r="X409" s="222"/>
      <c r="Y409" s="212"/>
      <c r="Z409" s="212"/>
      <c r="AA409" s="212"/>
      <c r="AB409" s="212"/>
      <c r="AC409" s="212"/>
      <c r="AD409" s="212"/>
      <c r="AE409" s="212"/>
      <c r="AF409" s="212"/>
      <c r="AG409" s="212" t="s">
        <v>132</v>
      </c>
      <c r="AH409" s="212"/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12"/>
      <c r="BB409" s="212"/>
      <c r="BC409" s="212"/>
      <c r="BD409" s="212"/>
      <c r="BE409" s="212"/>
      <c r="BF409" s="212"/>
      <c r="BG409" s="212"/>
      <c r="BH409" s="212"/>
    </row>
    <row r="410" spans="1:60" x14ac:dyDescent="0.2">
      <c r="A410" s="3"/>
      <c r="B410" s="4"/>
      <c r="C410" s="254"/>
      <c r="D410" s="6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AE410">
        <v>15</v>
      </c>
      <c r="AF410">
        <v>21</v>
      </c>
      <c r="AG410" t="s">
        <v>110</v>
      </c>
    </row>
    <row r="411" spans="1:60" x14ac:dyDescent="0.2">
      <c r="A411" s="215"/>
      <c r="B411" s="216" t="s">
        <v>29</v>
      </c>
      <c r="C411" s="255"/>
      <c r="D411" s="217"/>
      <c r="E411" s="218"/>
      <c r="F411" s="218"/>
      <c r="G411" s="232">
        <f>G8+G35+G141+G176+G211+G256+G288+G293+G350+G354+G380</f>
        <v>0</v>
      </c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AE411">
        <f>SUMIF(L7:L409,AE410,G7:G409)</f>
        <v>0</v>
      </c>
      <c r="AF411">
        <f>SUMIF(L7:L409,AF410,G7:G409)</f>
        <v>0</v>
      </c>
      <c r="AG411" t="s">
        <v>509</v>
      </c>
    </row>
    <row r="412" spans="1:60" x14ac:dyDescent="0.2">
      <c r="C412" s="256"/>
      <c r="D412" s="10"/>
      <c r="AG412" t="s">
        <v>511</v>
      </c>
    </row>
    <row r="413" spans="1:60" x14ac:dyDescent="0.2">
      <c r="D413" s="10"/>
    </row>
    <row r="414" spans="1:60" x14ac:dyDescent="0.2">
      <c r="D414" s="10"/>
    </row>
    <row r="415" spans="1:60" x14ac:dyDescent="0.2">
      <c r="D415" s="10"/>
    </row>
    <row r="416" spans="1:60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918B" sheet="1"/>
  <mergeCells count="170">
    <mergeCell ref="C407:G407"/>
    <mergeCell ref="C409:G409"/>
    <mergeCell ref="C393:G393"/>
    <mergeCell ref="C395:G395"/>
    <mergeCell ref="C397:G397"/>
    <mergeCell ref="C399:G399"/>
    <mergeCell ref="C401:G401"/>
    <mergeCell ref="C404:G404"/>
    <mergeCell ref="C382:G382"/>
    <mergeCell ref="C384:G384"/>
    <mergeCell ref="C385:G385"/>
    <mergeCell ref="C387:G387"/>
    <mergeCell ref="C389:G389"/>
    <mergeCell ref="C391:G391"/>
    <mergeCell ref="C362:G362"/>
    <mergeCell ref="C365:G365"/>
    <mergeCell ref="C370:G370"/>
    <mergeCell ref="C372:G372"/>
    <mergeCell ref="C374:G374"/>
    <mergeCell ref="C379:G379"/>
    <mergeCell ref="C342:G342"/>
    <mergeCell ref="C346:G346"/>
    <mergeCell ref="C349:G349"/>
    <mergeCell ref="C352:G352"/>
    <mergeCell ref="C353:G353"/>
    <mergeCell ref="C358:G358"/>
    <mergeCell ref="C310:G310"/>
    <mergeCell ref="C314:G314"/>
    <mergeCell ref="C317:G317"/>
    <mergeCell ref="C319:G319"/>
    <mergeCell ref="C326:G326"/>
    <mergeCell ref="C334:G334"/>
    <mergeCell ref="C298:G298"/>
    <mergeCell ref="C300:G300"/>
    <mergeCell ref="C302:G302"/>
    <mergeCell ref="C303:G303"/>
    <mergeCell ref="C306:G306"/>
    <mergeCell ref="C308:G308"/>
    <mergeCell ref="C284:G284"/>
    <mergeCell ref="C286:G286"/>
    <mergeCell ref="C287:G287"/>
    <mergeCell ref="C290:G290"/>
    <mergeCell ref="C292:G292"/>
    <mergeCell ref="C296:G296"/>
    <mergeCell ref="C274:G274"/>
    <mergeCell ref="C276:G276"/>
    <mergeCell ref="C278:G278"/>
    <mergeCell ref="C280:G280"/>
    <mergeCell ref="C281:G281"/>
    <mergeCell ref="C283:G283"/>
    <mergeCell ref="C258:G258"/>
    <mergeCell ref="C260:G260"/>
    <mergeCell ref="C263:G263"/>
    <mergeCell ref="C267:G267"/>
    <mergeCell ref="C269:G269"/>
    <mergeCell ref="C271:G271"/>
    <mergeCell ref="C244:G244"/>
    <mergeCell ref="C246:G246"/>
    <mergeCell ref="C248:G248"/>
    <mergeCell ref="C251:G251"/>
    <mergeCell ref="C253:G253"/>
    <mergeCell ref="C255:G255"/>
    <mergeCell ref="C233:G233"/>
    <mergeCell ref="C234:G234"/>
    <mergeCell ref="C235:G235"/>
    <mergeCell ref="C236:G236"/>
    <mergeCell ref="C239:G239"/>
    <mergeCell ref="C242:G242"/>
    <mergeCell ref="C219:G219"/>
    <mergeCell ref="C223:G223"/>
    <mergeCell ref="C225:G225"/>
    <mergeCell ref="C227:G227"/>
    <mergeCell ref="C229:G229"/>
    <mergeCell ref="C231:G231"/>
    <mergeCell ref="C206:G206"/>
    <mergeCell ref="C208:G208"/>
    <mergeCell ref="C210:G210"/>
    <mergeCell ref="C213:G213"/>
    <mergeCell ref="C215:G215"/>
    <mergeCell ref="C217:G217"/>
    <mergeCell ref="C191:G191"/>
    <mergeCell ref="C194:G194"/>
    <mergeCell ref="C196:G196"/>
    <mergeCell ref="C198:G198"/>
    <mergeCell ref="C200:G200"/>
    <mergeCell ref="C204:G204"/>
    <mergeCell ref="C178:G178"/>
    <mergeCell ref="C180:G180"/>
    <mergeCell ref="C183:G183"/>
    <mergeCell ref="C185:G185"/>
    <mergeCell ref="C187:G187"/>
    <mergeCell ref="C189:G189"/>
    <mergeCell ref="C160:G160"/>
    <mergeCell ref="C162:G162"/>
    <mergeCell ref="C164:G164"/>
    <mergeCell ref="C169:G169"/>
    <mergeCell ref="C172:G172"/>
    <mergeCell ref="C175:G175"/>
    <mergeCell ref="C148:G148"/>
    <mergeCell ref="C150:G150"/>
    <mergeCell ref="C152:G152"/>
    <mergeCell ref="C154:G154"/>
    <mergeCell ref="C156:G156"/>
    <mergeCell ref="C158:G158"/>
    <mergeCell ref="C131:G131"/>
    <mergeCell ref="C138:G138"/>
    <mergeCell ref="C140:G140"/>
    <mergeCell ref="C143:G143"/>
    <mergeCell ref="C145:G145"/>
    <mergeCell ref="C147:G147"/>
    <mergeCell ref="C123:G123"/>
    <mergeCell ref="C125:G125"/>
    <mergeCell ref="C127:G127"/>
    <mergeCell ref="C128:G128"/>
    <mergeCell ref="C129:G129"/>
    <mergeCell ref="C130:G130"/>
    <mergeCell ref="C115:G115"/>
    <mergeCell ref="C116:G116"/>
    <mergeCell ref="C117:G117"/>
    <mergeCell ref="C118:G118"/>
    <mergeCell ref="C120:G120"/>
    <mergeCell ref="C122:G122"/>
    <mergeCell ref="C104:G104"/>
    <mergeCell ref="C105:G105"/>
    <mergeCell ref="C107:G107"/>
    <mergeCell ref="C109:G109"/>
    <mergeCell ref="C111:G111"/>
    <mergeCell ref="C113:G113"/>
    <mergeCell ref="C93:G93"/>
    <mergeCell ref="C95:G95"/>
    <mergeCell ref="C97:G97"/>
    <mergeCell ref="C99:G99"/>
    <mergeCell ref="C100:G100"/>
    <mergeCell ref="C102:G102"/>
    <mergeCell ref="C67:G67"/>
    <mergeCell ref="C69:G69"/>
    <mergeCell ref="C75:G75"/>
    <mergeCell ref="C77:G77"/>
    <mergeCell ref="C83:G83"/>
    <mergeCell ref="C90:G90"/>
    <mergeCell ref="C48:G48"/>
    <mergeCell ref="C50:G50"/>
    <mergeCell ref="C56:G56"/>
    <mergeCell ref="C58:G58"/>
    <mergeCell ref="C60:G60"/>
    <mergeCell ref="C62:G62"/>
    <mergeCell ref="C39:G39"/>
    <mergeCell ref="C41:G41"/>
    <mergeCell ref="C42:G42"/>
    <mergeCell ref="C44:G44"/>
    <mergeCell ref="C45:G45"/>
    <mergeCell ref="C47:G47"/>
    <mergeCell ref="C26:G26"/>
    <mergeCell ref="C28:G28"/>
    <mergeCell ref="C30:G30"/>
    <mergeCell ref="C32:G32"/>
    <mergeCell ref="C34:G34"/>
    <mergeCell ref="C37:G37"/>
    <mergeCell ref="C14:G14"/>
    <mergeCell ref="C16:G16"/>
    <mergeCell ref="C18:G18"/>
    <mergeCell ref="C20:G20"/>
    <mergeCell ref="C22:G22"/>
    <mergeCell ref="C24:G24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2021_Temenice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2021_Temenice Pol'!Názvy_tisku</vt:lpstr>
      <vt:lpstr>oadresa</vt:lpstr>
      <vt:lpstr>Stavba!Objednatel</vt:lpstr>
      <vt:lpstr>Stavba!Objekt</vt:lpstr>
      <vt:lpstr>'01 2021_Temenice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schon</dc:creator>
  <cp:lastModifiedBy>schon</cp:lastModifiedBy>
  <cp:lastPrinted>2019-03-19T12:27:02Z</cp:lastPrinted>
  <dcterms:created xsi:type="dcterms:W3CDTF">2009-04-08T07:15:50Z</dcterms:created>
  <dcterms:modified xsi:type="dcterms:W3CDTF">2022-06-23T11:38:30Z</dcterms:modified>
</cp:coreProperties>
</file>