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codeName="ThisWorkbook" defaultThemeVersion="166925"/>
  <xr:revisionPtr revIDLastSave="0" documentId="13_ncr:1_{C55BEC09-DE4D-421B-841A-ADB9D501F4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ZEL_bio_sumarizace_svazitost_" sheetId="1" r:id="rId1"/>
  </sheets>
  <definedNames>
    <definedName name="JR_PAGE_ANCHOR_0_1">PAZEL_bio_sumarizace_svazitost_!$B$4</definedName>
  </definedNames>
  <calcPr calcId="181029"/>
</workbook>
</file>

<file path=xl/calcChain.xml><?xml version="1.0" encoding="utf-8"?>
<calcChain xmlns="http://schemas.openxmlformats.org/spreadsheetml/2006/main">
  <c r="F53" i="1" l="1"/>
  <c r="F37" i="1" l="1"/>
  <c r="F24" i="1"/>
  <c r="L51" i="1"/>
  <c r="L50" i="1"/>
  <c r="L47" i="1"/>
  <c r="L46" i="1"/>
  <c r="L40" i="1"/>
  <c r="L39" i="1" s="1"/>
  <c r="L42" i="1" s="1"/>
  <c r="L35" i="1"/>
  <c r="L34" i="1" s="1"/>
  <c r="L32" i="1"/>
  <c r="L31" i="1" s="1"/>
  <c r="L29" i="1"/>
  <c r="L28" i="1"/>
  <c r="L27" i="1" s="1"/>
  <c r="L22" i="1"/>
  <c r="L21" i="1"/>
  <c r="L14" i="1"/>
  <c r="L15" i="1"/>
  <c r="L16" i="1"/>
  <c r="L17" i="1"/>
  <c r="L18" i="1"/>
  <c r="L13" i="1"/>
  <c r="L8" i="1"/>
  <c r="L9" i="1"/>
  <c r="L10" i="1"/>
  <c r="L7" i="1"/>
  <c r="L45" i="1" l="1"/>
  <c r="L49" i="1"/>
  <c r="L6" i="1"/>
  <c r="L12" i="1"/>
  <c r="L20" i="1"/>
  <c r="L53" i="1"/>
  <c r="L37" i="1"/>
  <c r="L24" i="1" l="1"/>
  <c r="L58" i="1"/>
  <c r="L59" i="1" s="1"/>
  <c r="L60" i="1" s="1"/>
</calcChain>
</file>

<file path=xl/sharedStrings.xml><?xml version="1.0" encoding="utf-8"?>
<sst xmlns="http://schemas.openxmlformats.org/spreadsheetml/2006/main" count="86" uniqueCount="46">
  <si>
    <t>Ruderalní porost, m2</t>
  </si>
  <si>
    <t>Druh biologického prvku / Svažitost</t>
  </si>
  <si>
    <t>rovina
(množství - m²/ks/m)</t>
  </si>
  <si>
    <t>sklon do 25 stupňů
(množství - m²/ks/m)</t>
  </si>
  <si>
    <t>sklon do 45 stupňů
(množství - m²/ks/m)</t>
  </si>
  <si>
    <t>Celkem
(množství - m²/ks/m)</t>
  </si>
  <si>
    <t xml:space="preserve">Jarní vyhrabání </t>
  </si>
  <si>
    <t xml:space="preserve">Podzimní vyhrabání </t>
  </si>
  <si>
    <t>Pokos trávníku se sběrem + úklid odpadků</t>
  </si>
  <si>
    <t>Jarní vyhrabání + úklid odpadků</t>
  </si>
  <si>
    <t>Podzimní vyhrabání + úklid odpadků</t>
  </si>
  <si>
    <t xml:space="preserve">Pokos trávníku se sběrem </t>
  </si>
  <si>
    <t>Skupina stromů  s podrostem jiným, m2</t>
  </si>
  <si>
    <t>opakování</t>
  </si>
  <si>
    <t>Pokos podrostu se sběrem + úklid odpadků</t>
  </si>
  <si>
    <t>chemické odstranění nežádoucí zeleně, včetně mechanického odstranění</t>
  </si>
  <si>
    <t>Cesty v parcích, m2</t>
  </si>
  <si>
    <t>CELKEM VEGETAČNÍ PLOŠNÉ PRVKY, m2</t>
  </si>
  <si>
    <t>VEGETAČNÍ PLOŠNÉ PRVKY, m2</t>
  </si>
  <si>
    <t>Kašna, m2</t>
  </si>
  <si>
    <t>úklid odpadků, listí a jiných nečistot (letní údržba)</t>
  </si>
  <si>
    <t>úklid odpadků a jiných nečistot (zimní údržba)</t>
  </si>
  <si>
    <t>Celková cena</t>
  </si>
  <si>
    <t>TRÁVNÍKY, m2</t>
  </si>
  <si>
    <t>CELKEM TRÁVNÍKY, m2</t>
  </si>
  <si>
    <t>TECHNICKÉ PLOŠNÉ PRVKY, m2</t>
  </si>
  <si>
    <t>úklid sněhu a zmrazků včetně posypu inertním materiálem a jeho uklizení (zimní údržba) - na hlavních tazích</t>
  </si>
  <si>
    <t>CELKEM TECHNICKÉ PLOŠNÉ PRVKY, m2</t>
  </si>
  <si>
    <t>DPH 21%</t>
  </si>
  <si>
    <t>CELKEM  VČETNĚ DPH - ZA 1 ROK</t>
  </si>
  <si>
    <t>CELKEM BEZ DPH - ZA 1 ROK</t>
  </si>
  <si>
    <t>Skupiny stromů s podrostem - bylinným, m2</t>
  </si>
  <si>
    <t>Mj.</t>
  </si>
  <si>
    <t>m2</t>
  </si>
  <si>
    <t>Pokos porostu se sběrem + úklid odpadků</t>
  </si>
  <si>
    <t xml:space="preserve">Parkový trávník, m2 </t>
  </si>
  <si>
    <t>Pokosení trávníku s mulčováním</t>
  </si>
  <si>
    <t>Hřiště dětská (2x pokos navíc)</t>
  </si>
  <si>
    <t>Luční trávník, m2  (včetně travnatých hřišť)</t>
  </si>
  <si>
    <t>Hřiště pro neorg. tělovýchovu (2x pokos navíc)</t>
  </si>
  <si>
    <t>ROZPOČET ZELEŇ - TRÁVNÍKY, ÚKLIDY - Šumperk 2025 - 2027</t>
  </si>
  <si>
    <t>Nestandardní trávník, m2 - III.intenzita</t>
  </si>
  <si>
    <t>Pravidelný úklid parkových ploch, včetně úklidu parkových cest</t>
  </si>
  <si>
    <t>hod</t>
  </si>
  <si>
    <t>Sady 1. máje, B. Martinů, Jiráskovy sady, Na hradbách, Smetanovy sady, Dvořákovy sady</t>
  </si>
  <si>
    <t>CELKEM ÚKLIDY PARKŮ, 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</si>
</sst>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[$Kč-405]_-;\-* #,##0.00\ [$Kč-405]_-;_-* &quot;-&quot;??\ [$Kč-405]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double">
        <color indexed="64"/>
      </bottom>
      <diagonal/>
    </border>
    <border>
      <left/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double">
        <color indexed="64"/>
      </bottom>
      <diagonal/>
    </border>
    <border>
      <left style="thin">
        <color rgb="FF000000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/>
      <bottom style="thin">
        <color rgb="FF000000"/>
      </bottom>
      <diagonal/>
    </border>
    <border>
      <left style="double">
        <color indexed="64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double">
        <color rgb="FF000000"/>
      </right>
      <top/>
      <bottom/>
      <diagonal/>
    </border>
    <border>
      <left style="double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000000"/>
      </right>
      <top style="thin">
        <color rgb="FF000000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rgb="FF000000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85">
    <xf numFmtId="0" fontId="0" fillId="0" borderId="0" xfId="0"/>
    <xf numFmtId="0" fontId="2" fillId="7" borderId="16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165" fontId="1" fillId="5" borderId="3" xfId="1" applyNumberFormat="1" applyFont="1" applyFill="1" applyBorder="1" applyAlignment="1" applyProtection="1">
      <alignment horizontal="right" vertical="center" wrapText="1"/>
    </xf>
    <xf numFmtId="165" fontId="1" fillId="5" borderId="1" xfId="1" applyNumberFormat="1" applyFont="1" applyFill="1" applyBorder="1" applyAlignment="1" applyProtection="1">
      <alignment horizontal="right" vertical="center" wrapText="1"/>
    </xf>
    <xf numFmtId="165" fontId="1" fillId="9" borderId="5" xfId="1" applyNumberFormat="1" applyFont="1" applyFill="1" applyBorder="1" applyAlignment="1" applyProtection="1">
      <alignment horizontal="right" vertical="center" wrapText="1"/>
    </xf>
    <xf numFmtId="165" fontId="3" fillId="5" borderId="3" xfId="1" applyNumberFormat="1" applyFont="1" applyFill="1" applyBorder="1" applyAlignment="1" applyProtection="1">
      <alignment horizontal="right" vertical="center" wrapText="1"/>
    </xf>
    <xf numFmtId="165" fontId="3" fillId="5" borderId="1" xfId="1" applyNumberFormat="1" applyFont="1" applyFill="1" applyBorder="1" applyAlignment="1" applyProtection="1">
      <alignment horizontal="right" vertical="center" wrapText="1"/>
    </xf>
    <xf numFmtId="165" fontId="3" fillId="9" borderId="5" xfId="1" applyNumberFormat="1" applyFont="1" applyFill="1" applyBorder="1" applyAlignment="1" applyProtection="1">
      <alignment horizontal="right" vertical="center" wrapText="1"/>
    </xf>
    <xf numFmtId="165" fontId="4" fillId="6" borderId="1" xfId="1" applyNumberFormat="1" applyFont="1" applyFill="1" applyBorder="1" applyAlignment="1" applyProtection="1">
      <alignment wrapText="1"/>
    </xf>
    <xf numFmtId="165" fontId="1" fillId="9" borderId="7" xfId="1" applyNumberFormat="1" applyFont="1" applyFill="1" applyBorder="1" applyAlignment="1" applyProtection="1">
      <alignment horizontal="right" vertical="center" wrapText="1"/>
    </xf>
    <xf numFmtId="165" fontId="5" fillId="6" borderId="1" xfId="1" applyNumberFormat="1" applyFont="1" applyFill="1" applyBorder="1" applyAlignment="1" applyProtection="1">
      <alignment wrapText="1"/>
    </xf>
    <xf numFmtId="165" fontId="4" fillId="7" borderId="11" xfId="1" applyNumberFormat="1" applyFont="1" applyFill="1" applyBorder="1" applyProtection="1"/>
    <xf numFmtId="165" fontId="5" fillId="7" borderId="2" xfId="1" applyNumberFormat="1" applyFont="1" applyFill="1" applyBorder="1" applyProtection="1"/>
    <xf numFmtId="165" fontId="4" fillId="9" borderId="8" xfId="1" applyNumberFormat="1" applyFont="1" applyFill="1" applyBorder="1" applyProtection="1"/>
    <xf numFmtId="165" fontId="3" fillId="7" borderId="11" xfId="1" applyNumberFormat="1" applyFont="1" applyFill="1" applyBorder="1" applyAlignment="1" applyProtection="1">
      <alignment horizontal="right" vertical="center" wrapText="1"/>
    </xf>
    <xf numFmtId="165" fontId="3" fillId="9" borderId="8" xfId="1" applyNumberFormat="1" applyFont="1" applyFill="1" applyBorder="1" applyAlignment="1" applyProtection="1">
      <alignment horizontal="right" vertical="center" wrapText="1"/>
    </xf>
    <xf numFmtId="165" fontId="5" fillId="7" borderId="11" xfId="1" applyNumberFormat="1" applyFont="1" applyFill="1" applyBorder="1" applyProtection="1"/>
    <xf numFmtId="165" fontId="5" fillId="9" borderId="8" xfId="1" applyNumberFormat="1" applyFont="1" applyFill="1" applyBorder="1" applyProtection="1"/>
    <xf numFmtId="165" fontId="5" fillId="0" borderId="11" xfId="1" applyNumberFormat="1" applyFont="1" applyBorder="1" applyProtection="1"/>
    <xf numFmtId="165" fontId="5" fillId="0" borderId="2" xfId="1" applyNumberFormat="1" applyFont="1" applyBorder="1" applyProtection="1"/>
    <xf numFmtId="165" fontId="4" fillId="0" borderId="11" xfId="1" applyNumberFormat="1" applyFont="1" applyBorder="1" applyProtection="1"/>
    <xf numFmtId="165" fontId="9" fillId="5" borderId="3" xfId="1" applyNumberFormat="1" applyFont="1" applyFill="1" applyBorder="1" applyAlignment="1" applyProtection="1">
      <alignment horizontal="right" vertical="center" wrapText="1"/>
    </xf>
    <xf numFmtId="165" fontId="9" fillId="5" borderId="1" xfId="1" applyNumberFormat="1" applyFont="1" applyFill="1" applyBorder="1" applyAlignment="1" applyProtection="1">
      <alignment horizontal="right" vertical="center" wrapText="1"/>
    </xf>
    <xf numFmtId="165" fontId="12" fillId="5" borderId="3" xfId="1" applyNumberFormat="1" applyFont="1" applyFill="1" applyBorder="1" applyAlignment="1" applyProtection="1">
      <alignment horizontal="right" vertical="center" wrapText="1"/>
    </xf>
    <xf numFmtId="165" fontId="12" fillId="5" borderId="1" xfId="1" applyNumberFormat="1" applyFont="1" applyFill="1" applyBorder="1" applyAlignment="1" applyProtection="1">
      <alignment horizontal="right" vertical="center" wrapText="1"/>
    </xf>
    <xf numFmtId="165" fontId="12" fillId="9" borderId="5" xfId="1" applyNumberFormat="1" applyFont="1" applyFill="1" applyBorder="1" applyAlignment="1" applyProtection="1">
      <alignment horizontal="right" vertical="center" wrapText="1"/>
    </xf>
    <xf numFmtId="165" fontId="9" fillId="9" borderId="5" xfId="1" applyNumberFormat="1" applyFont="1" applyFill="1" applyBorder="1" applyAlignment="1" applyProtection="1">
      <alignment horizontal="right" vertical="center" wrapText="1"/>
    </xf>
    <xf numFmtId="165" fontId="12" fillId="5" borderId="20" xfId="1" applyNumberFormat="1" applyFont="1" applyFill="1" applyBorder="1" applyAlignment="1" applyProtection="1">
      <alignment horizontal="right" vertical="center" wrapText="1"/>
    </xf>
    <xf numFmtId="165" fontId="12" fillId="5" borderId="6" xfId="1" applyNumberFormat="1" applyFont="1" applyFill="1" applyBorder="1" applyAlignment="1" applyProtection="1">
      <alignment horizontal="right" vertical="center" wrapText="1"/>
    </xf>
    <xf numFmtId="165" fontId="12" fillId="9" borderId="7" xfId="1" applyNumberFormat="1" applyFont="1" applyFill="1" applyBorder="1" applyAlignment="1" applyProtection="1">
      <alignment horizontal="right" vertical="center" wrapText="1"/>
    </xf>
    <xf numFmtId="165" fontId="9" fillId="5" borderId="20" xfId="1" applyNumberFormat="1" applyFont="1" applyFill="1" applyBorder="1" applyAlignment="1" applyProtection="1">
      <alignment horizontal="right" vertical="center" wrapText="1"/>
    </xf>
    <xf numFmtId="165" fontId="9" fillId="5" borderId="6" xfId="1" applyNumberFormat="1" applyFont="1" applyFill="1" applyBorder="1" applyAlignment="1" applyProtection="1">
      <alignment horizontal="right" vertical="center" wrapText="1"/>
    </xf>
    <xf numFmtId="165" fontId="9" fillId="9" borderId="7" xfId="1" applyNumberFormat="1" applyFont="1" applyFill="1" applyBorder="1" applyAlignment="1" applyProtection="1">
      <alignment horizontal="right" vertical="center" wrapText="1"/>
    </xf>
    <xf numFmtId="165" fontId="12" fillId="9" borderId="8" xfId="1" applyNumberFormat="1" applyFont="1" applyFill="1" applyBorder="1" applyAlignment="1" applyProtection="1">
      <alignment horizontal="right" vertical="center" wrapText="1"/>
    </xf>
    <xf numFmtId="165" fontId="12" fillId="5" borderId="14" xfId="1" applyNumberFormat="1" applyFont="1" applyFill="1" applyBorder="1" applyAlignment="1" applyProtection="1">
      <alignment horizontal="right" vertical="center" wrapText="1"/>
    </xf>
    <xf numFmtId="165" fontId="9" fillId="6" borderId="1" xfId="1" applyNumberFormat="1" applyFont="1" applyFill="1" applyBorder="1" applyAlignment="1" applyProtection="1">
      <alignment wrapText="1"/>
    </xf>
    <xf numFmtId="165" fontId="12" fillId="9" borderId="9" xfId="1" applyNumberFormat="1" applyFont="1" applyFill="1" applyBorder="1" applyAlignment="1" applyProtection="1">
      <alignment horizontal="right" vertical="center" wrapText="1"/>
    </xf>
    <xf numFmtId="165" fontId="9" fillId="5" borderId="14" xfId="1" applyNumberFormat="1" applyFont="1" applyFill="1" applyBorder="1" applyAlignment="1" applyProtection="1">
      <alignment horizontal="right" vertical="center" wrapText="1"/>
    </xf>
    <xf numFmtId="165" fontId="9" fillId="9" borderId="9" xfId="1" applyNumberFormat="1" applyFont="1" applyFill="1" applyBorder="1" applyAlignment="1" applyProtection="1">
      <alignment horizontal="right" vertical="center" wrapText="1"/>
    </xf>
    <xf numFmtId="0" fontId="2" fillId="7" borderId="11" xfId="0" applyFont="1" applyFill="1" applyBorder="1" applyProtection="1">
      <protection locked="0"/>
    </xf>
    <xf numFmtId="165" fontId="1" fillId="9" borderId="3" xfId="1" applyNumberFormat="1" applyFont="1" applyFill="1" applyBorder="1" applyAlignment="1" applyProtection="1">
      <alignment horizontal="right" vertical="center" wrapText="1"/>
    </xf>
    <xf numFmtId="165" fontId="3" fillId="9" borderId="3" xfId="1" applyNumberFormat="1" applyFont="1" applyFill="1" applyBorder="1" applyAlignment="1" applyProtection="1">
      <alignment horizontal="right" vertical="center" wrapText="1"/>
    </xf>
    <xf numFmtId="165" fontId="9" fillId="9" borderId="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37" xfId="0" applyBorder="1" applyProtection="1"/>
    <xf numFmtId="0" fontId="1" fillId="2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7" borderId="28" xfId="0" applyFont="1" applyFill="1" applyBorder="1" applyAlignment="1" applyProtection="1">
      <alignment horizontal="left" vertical="center" wrapText="1"/>
    </xf>
    <xf numFmtId="0" fontId="1" fillId="7" borderId="14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 applyProtection="1">
      <alignment horizontal="center" vertical="center" wrapText="1"/>
    </xf>
    <xf numFmtId="0" fontId="1" fillId="7" borderId="9" xfId="0" applyFont="1" applyFill="1" applyBorder="1" applyAlignment="1" applyProtection="1">
      <alignment horizontal="center" vertical="center" wrapText="1"/>
    </xf>
    <xf numFmtId="0" fontId="1" fillId="7" borderId="13" xfId="0" applyFont="1" applyFill="1" applyBorder="1" applyAlignment="1" applyProtection="1">
      <alignment horizontal="center" vertical="center" wrapText="1"/>
    </xf>
    <xf numFmtId="0" fontId="1" fillId="7" borderId="15" xfId="0" applyFont="1" applyFill="1" applyBorder="1" applyAlignment="1" applyProtection="1">
      <alignment horizontal="center" vertical="center" wrapText="1"/>
    </xf>
    <xf numFmtId="0" fontId="2" fillId="7" borderId="15" xfId="0" applyFont="1" applyFill="1" applyBorder="1" applyProtection="1"/>
    <xf numFmtId="0" fontId="0" fillId="7" borderId="0" xfId="0" applyFill="1" applyProtection="1"/>
    <xf numFmtId="0" fontId="1" fillId="4" borderId="29" xfId="0" applyFont="1" applyFill="1" applyBorder="1" applyAlignment="1" applyProtection="1">
      <alignment horizontal="left" vertical="center" wrapText="1"/>
    </xf>
    <xf numFmtId="0" fontId="6" fillId="9" borderId="2" xfId="0" applyFont="1" applyFill="1" applyBorder="1" applyAlignment="1" applyProtection="1">
      <alignment horizontal="right" vertical="center" wrapText="1"/>
    </xf>
    <xf numFmtId="0" fontId="2" fillId="9" borderId="10" xfId="0" applyFont="1" applyFill="1" applyBorder="1" applyAlignment="1" applyProtection="1">
      <alignment horizontal="center"/>
    </xf>
    <xf numFmtId="164" fontId="2" fillId="8" borderId="10" xfId="0" applyNumberFormat="1" applyFont="1" applyFill="1" applyBorder="1" applyProtection="1"/>
    <xf numFmtId="0" fontId="3" fillId="0" borderId="30" xfId="0" applyFont="1" applyBorder="1" applyAlignment="1" applyProtection="1">
      <alignment horizontal="left" vertical="center"/>
    </xf>
    <xf numFmtId="0" fontId="3" fillId="9" borderId="10" xfId="0" applyFont="1" applyFill="1" applyBorder="1" applyAlignment="1" applyProtection="1">
      <alignment horizontal="center" vertical="center" wrapText="1"/>
    </xf>
    <xf numFmtId="164" fontId="2" fillId="8" borderId="1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3" fillId="0" borderId="31" xfId="0" applyFont="1" applyBorder="1" applyAlignment="1" applyProtection="1">
      <alignment vertical="center" wrapText="1"/>
    </xf>
    <xf numFmtId="0" fontId="9" fillId="0" borderId="31" xfId="0" applyFont="1" applyBorder="1" applyAlignment="1" applyProtection="1">
      <alignment vertical="center" wrapText="1"/>
    </xf>
    <xf numFmtId="0" fontId="10" fillId="9" borderId="2" xfId="0" applyFont="1" applyFill="1" applyBorder="1" applyAlignment="1" applyProtection="1">
      <alignment horizontal="right" vertical="center" wrapText="1"/>
    </xf>
    <xf numFmtId="0" fontId="9" fillId="9" borderId="10" xfId="0" applyFont="1" applyFill="1" applyBorder="1" applyAlignment="1" applyProtection="1">
      <alignment horizontal="center" vertical="center" wrapText="1"/>
    </xf>
    <xf numFmtId="0" fontId="9" fillId="7" borderId="28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9" fillId="7" borderId="2" xfId="0" applyFont="1" applyFill="1" applyBorder="1" applyAlignment="1" applyProtection="1">
      <alignment horizontal="center" vertical="center" wrapText="1"/>
    </xf>
    <xf numFmtId="0" fontId="11" fillId="7" borderId="10" xfId="0" applyFont="1" applyFill="1" applyBorder="1" applyAlignment="1" applyProtection="1">
      <alignment horizontal="center"/>
    </xf>
    <xf numFmtId="0" fontId="2" fillId="0" borderId="10" xfId="0" applyFont="1" applyBorder="1" applyProtection="1"/>
    <xf numFmtId="0" fontId="12" fillId="4" borderId="32" xfId="0" applyFont="1" applyFill="1" applyBorder="1" applyAlignment="1" applyProtection="1">
      <alignment horizontal="left" vertical="center" wrapText="1"/>
    </xf>
    <xf numFmtId="0" fontId="11" fillId="9" borderId="10" xfId="0" applyFont="1" applyFill="1" applyBorder="1" applyAlignment="1" applyProtection="1">
      <alignment horizontal="center"/>
    </xf>
    <xf numFmtId="0" fontId="9" fillId="0" borderId="31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4" borderId="28" xfId="0" applyFont="1" applyFill="1" applyBorder="1" applyAlignment="1" applyProtection="1">
      <alignment horizontal="left" vertical="center" wrapText="1"/>
    </xf>
    <xf numFmtId="0" fontId="9" fillId="5" borderId="3" xfId="0" applyFont="1" applyFill="1" applyBorder="1" applyAlignment="1" applyProtection="1">
      <alignment horizontal="right" vertical="center" wrapText="1"/>
    </xf>
    <xf numFmtId="0" fontId="9" fillId="5" borderId="1" xfId="0" applyFont="1" applyFill="1" applyBorder="1" applyAlignment="1" applyProtection="1">
      <alignment horizontal="right" vertical="center" wrapText="1"/>
    </xf>
    <xf numFmtId="0" fontId="9" fillId="7" borderId="5" xfId="0" applyFont="1" applyFill="1" applyBorder="1" applyAlignment="1" applyProtection="1">
      <alignment horizontal="right" vertical="center" wrapText="1"/>
    </xf>
    <xf numFmtId="0" fontId="9" fillId="7" borderId="2" xfId="0" applyFont="1" applyFill="1" applyBorder="1" applyAlignment="1" applyProtection="1">
      <alignment horizontal="right" vertical="center" wrapText="1"/>
    </xf>
    <xf numFmtId="0" fontId="9" fillId="0" borderId="33" xfId="0" applyFont="1" applyBorder="1" applyAlignment="1" applyProtection="1">
      <alignment vertical="center" wrapText="1"/>
    </xf>
    <xf numFmtId="0" fontId="9" fillId="5" borderId="11" xfId="0" applyFont="1" applyFill="1" applyBorder="1" applyAlignment="1" applyProtection="1">
      <alignment horizontal="right" vertical="center" wrapText="1"/>
    </xf>
    <xf numFmtId="0" fontId="9" fillId="5" borderId="2" xfId="0" applyFont="1" applyFill="1" applyBorder="1" applyAlignment="1" applyProtection="1">
      <alignment horizontal="right" vertical="center" wrapText="1"/>
    </xf>
    <xf numFmtId="0" fontId="9" fillId="7" borderId="8" xfId="0" applyFont="1" applyFill="1" applyBorder="1" applyAlignment="1" applyProtection="1">
      <alignment horizontal="right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12" fillId="9" borderId="33" xfId="0" applyFont="1" applyFill="1" applyBorder="1" applyAlignment="1" applyProtection="1">
      <alignment vertical="center" wrapText="1"/>
    </xf>
    <xf numFmtId="164" fontId="2" fillId="9" borderId="10" xfId="0" applyNumberFormat="1" applyFont="1" applyFill="1" applyBorder="1" applyProtection="1"/>
    <xf numFmtId="0" fontId="12" fillId="0" borderId="33" xfId="0" applyFont="1" applyBorder="1" applyAlignment="1" applyProtection="1">
      <alignment vertical="center" wrapText="1"/>
    </xf>
    <xf numFmtId="0" fontId="12" fillId="7" borderId="8" xfId="0" applyFont="1" applyFill="1" applyBorder="1" applyAlignment="1" applyProtection="1">
      <alignment horizontal="right" vertical="center" wrapText="1"/>
    </xf>
    <xf numFmtId="0" fontId="12" fillId="7" borderId="2" xfId="0" applyFont="1" applyFill="1" applyBorder="1" applyAlignment="1" applyProtection="1">
      <alignment horizontal="right" vertical="center" wrapText="1"/>
    </xf>
    <xf numFmtId="0" fontId="12" fillId="0" borderId="33" xfId="0" applyFont="1" applyBorder="1" applyProtection="1"/>
    <xf numFmtId="0" fontId="11" fillId="0" borderId="11" xfId="0" applyFont="1" applyBorder="1" applyProtection="1"/>
    <xf numFmtId="0" fontId="11" fillId="0" borderId="2" xfId="0" applyFont="1" applyBorder="1" applyProtection="1"/>
    <xf numFmtId="0" fontId="11" fillId="7" borderId="8" xfId="0" applyFont="1" applyFill="1" applyBorder="1" applyProtection="1"/>
    <xf numFmtId="0" fontId="11" fillId="7" borderId="2" xfId="0" applyFont="1" applyFill="1" applyBorder="1" applyProtection="1"/>
    <xf numFmtId="0" fontId="2" fillId="7" borderId="10" xfId="0" applyFont="1" applyFill="1" applyBorder="1" applyProtection="1"/>
    <xf numFmtId="0" fontId="12" fillId="4" borderId="28" xfId="0" applyFont="1" applyFill="1" applyBorder="1" applyAlignment="1" applyProtection="1">
      <alignment horizontal="left" vertical="center" wrapText="1"/>
    </xf>
    <xf numFmtId="0" fontId="9" fillId="4" borderId="29" xfId="0" applyFont="1" applyFill="1" applyBorder="1" applyAlignment="1" applyProtection="1">
      <alignment horizontal="left" vertical="center" wrapText="1"/>
    </xf>
    <xf numFmtId="0" fontId="9" fillId="5" borderId="14" xfId="0" applyFont="1" applyFill="1" applyBorder="1" applyAlignment="1" applyProtection="1">
      <alignment horizontal="right" vertical="center" wrapText="1"/>
    </xf>
    <xf numFmtId="0" fontId="9" fillId="6" borderId="4" xfId="0" applyFont="1" applyFill="1" applyBorder="1" applyAlignment="1" applyProtection="1">
      <alignment wrapText="1"/>
    </xf>
    <xf numFmtId="0" fontId="9" fillId="9" borderId="9" xfId="0" applyFont="1" applyFill="1" applyBorder="1" applyAlignment="1" applyProtection="1">
      <alignment horizontal="right" vertical="center" wrapText="1"/>
    </xf>
    <xf numFmtId="0" fontId="9" fillId="9" borderId="2" xfId="0" applyFont="1" applyFill="1" applyBorder="1" applyAlignment="1" applyProtection="1">
      <alignment horizontal="right" vertical="center" wrapText="1"/>
    </xf>
    <xf numFmtId="0" fontId="3" fillId="4" borderId="29" xfId="0" applyFont="1" applyFill="1" applyBorder="1" applyAlignment="1" applyProtection="1">
      <alignment horizontal="left" vertical="center" wrapText="1"/>
    </xf>
    <xf numFmtId="0" fontId="3" fillId="5" borderId="3" xfId="0" applyFont="1" applyFill="1" applyBorder="1" applyAlignment="1" applyProtection="1">
      <alignment horizontal="right" vertical="center" wrapText="1"/>
    </xf>
    <xf numFmtId="0" fontId="5" fillId="6" borderId="1" xfId="0" applyFont="1" applyFill="1" applyBorder="1" applyAlignment="1" applyProtection="1">
      <alignment wrapText="1"/>
    </xf>
    <xf numFmtId="0" fontId="3" fillId="9" borderId="5" xfId="0" applyFont="1" applyFill="1" applyBorder="1" applyAlignment="1" applyProtection="1">
      <alignment horizontal="right" vertical="center" wrapText="1"/>
    </xf>
    <xf numFmtId="0" fontId="3" fillId="9" borderId="2" xfId="0" applyFont="1" applyFill="1" applyBorder="1" applyAlignment="1" applyProtection="1">
      <alignment horizontal="right" vertical="center" wrapText="1"/>
    </xf>
    <xf numFmtId="0" fontId="2" fillId="9" borderId="10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vertical="center" wrapText="1"/>
    </xf>
    <xf numFmtId="0" fontId="3" fillId="5" borderId="20" xfId="0" applyFont="1" applyFill="1" applyBorder="1" applyAlignment="1" applyProtection="1">
      <alignment horizontal="right" vertical="center" wrapText="1"/>
    </xf>
    <xf numFmtId="0" fontId="5" fillId="6" borderId="6" xfId="0" applyFont="1" applyFill="1" applyBorder="1" applyAlignment="1" applyProtection="1">
      <alignment wrapText="1"/>
    </xf>
    <xf numFmtId="0" fontId="3" fillId="7" borderId="7" xfId="0" applyFont="1" applyFill="1" applyBorder="1" applyAlignment="1" applyProtection="1">
      <alignment horizontal="right" vertical="center" wrapText="1"/>
    </xf>
    <xf numFmtId="0" fontId="3" fillId="7" borderId="2" xfId="0" applyFont="1" applyFill="1" applyBorder="1" applyAlignment="1" applyProtection="1">
      <alignment horizontal="right" vertical="center" wrapText="1"/>
    </xf>
    <xf numFmtId="0" fontId="2" fillId="7" borderId="12" xfId="0" applyFont="1" applyFill="1" applyBorder="1" applyAlignment="1" applyProtection="1">
      <alignment horizontal="center" vertical="center"/>
    </xf>
    <xf numFmtId="0" fontId="1" fillId="9" borderId="33" xfId="0" applyFont="1" applyFill="1" applyBorder="1" applyAlignment="1" applyProtection="1">
      <alignment vertical="center" wrapText="1"/>
    </xf>
    <xf numFmtId="0" fontId="2" fillId="9" borderId="12" xfId="0" applyFont="1" applyFill="1" applyBorder="1" applyAlignment="1" applyProtection="1">
      <alignment horizontal="center" vertical="center"/>
    </xf>
    <xf numFmtId="0" fontId="3" fillId="4" borderId="30" xfId="0" applyFont="1" applyFill="1" applyBorder="1" applyAlignment="1" applyProtection="1">
      <alignment horizontal="left" vertical="center" wrapText="1"/>
    </xf>
    <xf numFmtId="0" fontId="2" fillId="7" borderId="12" xfId="0" applyFont="1" applyFill="1" applyBorder="1" applyAlignment="1" applyProtection="1">
      <alignment horizontal="center"/>
    </xf>
    <xf numFmtId="0" fontId="4" fillId="7" borderId="31" xfId="0" applyFont="1" applyFill="1" applyBorder="1" applyAlignment="1" applyProtection="1">
      <alignment horizontal="left" vertical="center" wrapText="1"/>
    </xf>
    <xf numFmtId="0" fontId="5" fillId="9" borderId="10" xfId="0" applyFont="1" applyFill="1" applyBorder="1" applyAlignment="1" applyProtection="1">
      <alignment horizontal="center"/>
    </xf>
    <xf numFmtId="0" fontId="5" fillId="7" borderId="31" xfId="0" applyFont="1" applyFill="1" applyBorder="1" applyAlignment="1" applyProtection="1">
      <alignment wrapText="1"/>
    </xf>
    <xf numFmtId="0" fontId="2" fillId="7" borderId="31" xfId="0" applyFont="1" applyFill="1" applyBorder="1" applyProtection="1"/>
    <xf numFmtId="0" fontId="5" fillId="7" borderId="11" xfId="0" applyFont="1" applyFill="1" applyBorder="1" applyProtection="1"/>
    <xf numFmtId="0" fontId="5" fillId="7" borderId="2" xfId="0" applyFont="1" applyFill="1" applyBorder="1" applyProtection="1"/>
    <xf numFmtId="0" fontId="5" fillId="7" borderId="8" xfId="0" applyFont="1" applyFill="1" applyBorder="1" applyProtection="1"/>
    <xf numFmtId="0" fontId="5" fillId="7" borderId="10" xfId="0" applyFont="1" applyFill="1" applyBorder="1" applyAlignment="1" applyProtection="1">
      <alignment horizontal="center"/>
    </xf>
    <xf numFmtId="0" fontId="4" fillId="9" borderId="31" xfId="0" applyFont="1" applyFill="1" applyBorder="1" applyProtection="1"/>
    <xf numFmtId="165" fontId="4" fillId="9" borderId="8" xfId="0" applyNumberFormat="1" applyFont="1" applyFill="1" applyBorder="1" applyProtection="1"/>
    <xf numFmtId="0" fontId="4" fillId="7" borderId="31" xfId="0" applyFont="1" applyFill="1" applyBorder="1" applyProtection="1"/>
    <xf numFmtId="0" fontId="4" fillId="9" borderId="10" xfId="0" applyFont="1" applyFill="1" applyBorder="1" applyAlignment="1" applyProtection="1">
      <alignment horizontal="center"/>
    </xf>
    <xf numFmtId="0" fontId="5" fillId="0" borderId="31" xfId="0" applyFont="1" applyBorder="1" applyProtection="1"/>
    <xf numFmtId="0" fontId="5" fillId="0" borderId="31" xfId="0" applyFont="1" applyBorder="1" applyAlignment="1" applyProtection="1">
      <alignment wrapText="1"/>
    </xf>
    <xf numFmtId="0" fontId="5" fillId="9" borderId="2" xfId="0" applyFont="1" applyFill="1" applyBorder="1" applyProtection="1"/>
    <xf numFmtId="0" fontId="4" fillId="0" borderId="31" xfId="0" applyFont="1" applyBorder="1" applyProtection="1"/>
    <xf numFmtId="0" fontId="5" fillId="0" borderId="11" xfId="0" applyFont="1" applyBorder="1" applyProtection="1"/>
    <xf numFmtId="0" fontId="5" fillId="0" borderId="2" xfId="0" applyFont="1" applyBorder="1" applyProtection="1"/>
    <xf numFmtId="0" fontId="5" fillId="9" borderId="8" xfId="0" applyFont="1" applyFill="1" applyBorder="1" applyProtection="1"/>
    <xf numFmtId="0" fontId="4" fillId="0" borderId="34" xfId="0" applyFont="1" applyBorder="1" applyProtection="1"/>
    <xf numFmtId="0" fontId="5" fillId="0" borderId="18" xfId="0" applyFont="1" applyBorder="1" applyProtection="1"/>
    <xf numFmtId="0" fontId="5" fillId="0" borderId="19" xfId="0" applyFont="1" applyBorder="1" applyProtection="1"/>
    <xf numFmtId="0" fontId="5" fillId="9" borderId="35" xfId="0" applyFont="1" applyFill="1" applyBorder="1" applyProtection="1"/>
    <xf numFmtId="0" fontId="5" fillId="9" borderId="19" xfId="0" applyFont="1" applyFill="1" applyBorder="1" applyProtection="1"/>
    <xf numFmtId="0" fontId="5" fillId="9" borderId="17" xfId="0" applyFont="1" applyFill="1" applyBorder="1" applyAlignment="1" applyProtection="1">
      <alignment horizontal="center"/>
    </xf>
    <xf numFmtId="0" fontId="2" fillId="0" borderId="17" xfId="0" applyFont="1" applyBorder="1" applyProtection="1"/>
    <xf numFmtId="0" fontId="4" fillId="0" borderId="0" xfId="0" applyFont="1" applyProtection="1"/>
    <xf numFmtId="0" fontId="5" fillId="0" borderId="0" xfId="0" applyFo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4" fillId="0" borderId="37" xfId="0" applyFont="1" applyBorder="1" applyProtection="1"/>
    <xf numFmtId="0" fontId="5" fillId="0" borderId="37" xfId="0" applyFont="1" applyBorder="1" applyProtection="1"/>
    <xf numFmtId="0" fontId="5" fillId="0" borderId="37" xfId="0" applyFont="1" applyBorder="1" applyAlignment="1" applyProtection="1">
      <alignment horizontal="center"/>
    </xf>
    <xf numFmtId="0" fontId="2" fillId="0" borderId="37" xfId="0" applyFont="1" applyBorder="1" applyProtection="1"/>
    <xf numFmtId="0" fontId="4" fillId="0" borderId="45" xfId="0" applyFont="1" applyBorder="1" applyProtection="1"/>
    <xf numFmtId="0" fontId="5" fillId="0" borderId="40" xfId="0" applyFont="1" applyBorder="1" applyAlignment="1" applyProtection="1">
      <alignment horizontal="center"/>
    </xf>
    <xf numFmtId="0" fontId="5" fillId="0" borderId="41" xfId="0" applyFont="1" applyBorder="1" applyAlignment="1" applyProtection="1">
      <alignment horizontal="center"/>
    </xf>
    <xf numFmtId="0" fontId="5" fillId="0" borderId="42" xfId="0" applyFont="1" applyBorder="1" applyAlignment="1" applyProtection="1">
      <alignment horizontal="center"/>
    </xf>
    <xf numFmtId="164" fontId="2" fillId="9" borderId="46" xfId="0" applyNumberFormat="1" applyFont="1" applyFill="1" applyBorder="1" applyProtection="1"/>
    <xf numFmtId="0" fontId="5" fillId="0" borderId="39" xfId="0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38" xfId="0" applyFont="1" applyBorder="1" applyAlignment="1" applyProtection="1">
      <alignment horizontal="center"/>
    </xf>
    <xf numFmtId="164" fontId="2" fillId="0" borderId="2" xfId="0" applyNumberFormat="1" applyFont="1" applyBorder="1" applyProtection="1"/>
    <xf numFmtId="0" fontId="5" fillId="0" borderId="43" xfId="0" applyFont="1" applyBorder="1" applyAlignment="1" applyProtection="1">
      <alignment horizontal="center"/>
    </xf>
    <xf numFmtId="0" fontId="5" fillId="0" borderId="37" xfId="0" applyFont="1" applyBorder="1" applyAlignment="1" applyProtection="1">
      <alignment horizontal="center"/>
    </xf>
    <xf numFmtId="0" fontId="5" fillId="0" borderId="44" xfId="0" applyFont="1" applyBorder="1" applyAlignment="1" applyProtection="1">
      <alignment horizontal="center"/>
    </xf>
    <xf numFmtId="164" fontId="2" fillId="7" borderId="19" xfId="0" applyNumberFormat="1" applyFont="1" applyFill="1" applyBorder="1" applyProtection="1"/>
    <xf numFmtId="0" fontId="2" fillId="7" borderId="0" xfId="0" applyFont="1" applyFill="1" applyProtection="1"/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B2:L64"/>
  <sheetViews>
    <sheetView tabSelected="1" topLeftCell="A25" workbookViewId="0">
      <selection activeCell="S39" sqref="S39"/>
    </sheetView>
  </sheetViews>
  <sheetFormatPr defaultRowHeight="15" x14ac:dyDescent="0.25"/>
  <cols>
    <col min="1" max="1" width="7.140625" style="52" customWidth="1"/>
    <col min="2" max="2" width="39.28515625" style="52" customWidth="1"/>
    <col min="3" max="6" width="12.7109375" style="52" customWidth="1"/>
    <col min="7" max="7" width="6" style="52" customWidth="1"/>
    <col min="8" max="8" width="9.140625" style="53"/>
    <col min="9" max="10" width="12.7109375" style="52" customWidth="1"/>
    <col min="11" max="11" width="12.5703125" style="52" customWidth="1"/>
    <col min="12" max="12" width="17.28515625" style="52" customWidth="1"/>
    <col min="13" max="16384" width="9.140625" style="52"/>
  </cols>
  <sheetData>
    <row r="2" spans="2:12" x14ac:dyDescent="0.25">
      <c r="B2" s="52" t="s">
        <v>40</v>
      </c>
    </row>
    <row r="3" spans="2:12" ht="15.75" thickBot="1" x14ac:dyDescent="0.3">
      <c r="G3" s="54"/>
    </row>
    <row r="4" spans="2:12" ht="60.75" customHeight="1" thickTop="1" thickBot="1" x14ac:dyDescent="0.3">
      <c r="B4" s="55" t="s">
        <v>1</v>
      </c>
      <c r="C4" s="56" t="s">
        <v>2</v>
      </c>
      <c r="D4" s="57" t="s">
        <v>3</v>
      </c>
      <c r="E4" s="57" t="s">
        <v>4</v>
      </c>
      <c r="F4" s="58" t="s">
        <v>5</v>
      </c>
      <c r="G4" s="59" t="s">
        <v>32</v>
      </c>
      <c r="H4" s="60" t="s">
        <v>13</v>
      </c>
      <c r="I4" s="61" t="s">
        <v>2</v>
      </c>
      <c r="J4" s="62" t="s">
        <v>3</v>
      </c>
      <c r="K4" s="62" t="s">
        <v>4</v>
      </c>
      <c r="L4" s="60" t="s">
        <v>22</v>
      </c>
    </row>
    <row r="5" spans="2:12" s="70" customFormat="1" ht="19.5" customHeight="1" thickTop="1" x14ac:dyDescent="0.25">
      <c r="B5" s="63" t="s">
        <v>23</v>
      </c>
      <c r="C5" s="64"/>
      <c r="D5" s="64"/>
      <c r="E5" s="65"/>
      <c r="F5" s="66"/>
      <c r="G5" s="67"/>
      <c r="H5" s="68"/>
      <c r="I5" s="1"/>
      <c r="J5" s="2"/>
      <c r="K5" s="2"/>
      <c r="L5" s="69"/>
    </row>
    <row r="6" spans="2:12" ht="19.5" customHeight="1" x14ac:dyDescent="0.25">
      <c r="B6" s="71" t="s">
        <v>35</v>
      </c>
      <c r="C6" s="11">
        <v>69539</v>
      </c>
      <c r="D6" s="12">
        <v>4028</v>
      </c>
      <c r="E6" s="12">
        <v>364</v>
      </c>
      <c r="F6" s="49">
        <v>73931</v>
      </c>
      <c r="G6" s="72" t="s">
        <v>33</v>
      </c>
      <c r="H6" s="73"/>
      <c r="I6" s="3"/>
      <c r="J6" s="4"/>
      <c r="K6" s="4"/>
      <c r="L6" s="74">
        <f>SUM(L7:L10)</f>
        <v>0</v>
      </c>
    </row>
    <row r="7" spans="2:12" s="78" customFormat="1" ht="19.5" customHeight="1" x14ac:dyDescent="0.25">
      <c r="B7" s="75" t="s">
        <v>6</v>
      </c>
      <c r="C7" s="14">
        <v>69539</v>
      </c>
      <c r="D7" s="15">
        <v>4028</v>
      </c>
      <c r="E7" s="15">
        <v>364</v>
      </c>
      <c r="F7" s="50">
        <v>73931</v>
      </c>
      <c r="G7" s="72" t="s">
        <v>33</v>
      </c>
      <c r="H7" s="76">
        <v>1</v>
      </c>
      <c r="I7" s="5"/>
      <c r="J7" s="6"/>
      <c r="K7" s="6"/>
      <c r="L7" s="77">
        <f>(C7*H7*I7)+(D7*H7*J7)+(E7*H7*K7)</f>
        <v>0</v>
      </c>
    </row>
    <row r="8" spans="2:12" ht="19.5" customHeight="1" x14ac:dyDescent="0.25">
      <c r="B8" s="79" t="s">
        <v>11</v>
      </c>
      <c r="C8" s="14">
        <v>69539</v>
      </c>
      <c r="D8" s="15">
        <v>4028</v>
      </c>
      <c r="E8" s="15">
        <v>364</v>
      </c>
      <c r="F8" s="50">
        <v>73931</v>
      </c>
      <c r="G8" s="72" t="s">
        <v>33</v>
      </c>
      <c r="H8" s="76">
        <v>7</v>
      </c>
      <c r="I8" s="3"/>
      <c r="J8" s="4"/>
      <c r="K8" s="4"/>
      <c r="L8" s="77">
        <f t="shared" ref="L8:L10" si="0">(C8*H8*I8)+(D8*H8*J8)+(E8*H8*K8)</f>
        <v>0</v>
      </c>
    </row>
    <row r="9" spans="2:12" ht="19.5" customHeight="1" x14ac:dyDescent="0.25">
      <c r="B9" s="80" t="s">
        <v>36</v>
      </c>
      <c r="C9" s="30">
        <v>69539</v>
      </c>
      <c r="D9" s="31">
        <v>4028</v>
      </c>
      <c r="E9" s="31">
        <v>364</v>
      </c>
      <c r="F9" s="51">
        <v>73931</v>
      </c>
      <c r="G9" s="81" t="s">
        <v>33</v>
      </c>
      <c r="H9" s="82">
        <v>2</v>
      </c>
      <c r="I9" s="3"/>
      <c r="J9" s="4"/>
      <c r="K9" s="4"/>
      <c r="L9" s="77">
        <f t="shared" si="0"/>
        <v>0</v>
      </c>
    </row>
    <row r="10" spans="2:12" ht="19.5" customHeight="1" x14ac:dyDescent="0.25">
      <c r="B10" s="80" t="s">
        <v>7</v>
      </c>
      <c r="C10" s="30">
        <v>69539</v>
      </c>
      <c r="D10" s="31">
        <v>4028</v>
      </c>
      <c r="E10" s="31">
        <v>364</v>
      </c>
      <c r="F10" s="51">
        <v>73931</v>
      </c>
      <c r="G10" s="81" t="s">
        <v>33</v>
      </c>
      <c r="H10" s="82">
        <v>2</v>
      </c>
      <c r="I10" s="3"/>
      <c r="J10" s="4"/>
      <c r="K10" s="4"/>
      <c r="L10" s="77">
        <f t="shared" si="0"/>
        <v>0</v>
      </c>
    </row>
    <row r="11" spans="2:12" ht="18" customHeight="1" x14ac:dyDescent="0.25">
      <c r="B11" s="83"/>
      <c r="C11" s="84"/>
      <c r="D11" s="84"/>
      <c r="E11" s="85"/>
      <c r="F11" s="86"/>
      <c r="G11" s="87"/>
      <c r="H11" s="88"/>
      <c r="I11" s="3"/>
      <c r="J11" s="4"/>
      <c r="K11" s="4"/>
      <c r="L11" s="89"/>
    </row>
    <row r="12" spans="2:12" ht="20.100000000000001" customHeight="1" x14ac:dyDescent="0.25">
      <c r="B12" s="90" t="s">
        <v>38</v>
      </c>
      <c r="C12" s="32">
        <v>529091</v>
      </c>
      <c r="D12" s="33">
        <v>34312</v>
      </c>
      <c r="E12" s="33">
        <v>7011</v>
      </c>
      <c r="F12" s="34">
        <v>570414</v>
      </c>
      <c r="G12" s="81" t="s">
        <v>33</v>
      </c>
      <c r="H12" s="91"/>
      <c r="I12" s="3"/>
      <c r="J12" s="4"/>
      <c r="K12" s="4"/>
      <c r="L12" s="74">
        <f>SUM(L13:L18)</f>
        <v>0</v>
      </c>
    </row>
    <row r="13" spans="2:12" s="93" customFormat="1" ht="20.100000000000001" customHeight="1" x14ac:dyDescent="0.25">
      <c r="B13" s="92" t="s">
        <v>9</v>
      </c>
      <c r="C13" s="30">
        <v>529091</v>
      </c>
      <c r="D13" s="31">
        <v>34312</v>
      </c>
      <c r="E13" s="31">
        <v>7011</v>
      </c>
      <c r="F13" s="35">
        <v>570414</v>
      </c>
      <c r="G13" s="81" t="s">
        <v>33</v>
      </c>
      <c r="H13" s="82">
        <v>1</v>
      </c>
      <c r="I13" s="7"/>
      <c r="J13" s="8"/>
      <c r="K13" s="8"/>
      <c r="L13" s="77">
        <f>(C13*H13*I13)+(D13*H13*J13)+(E13*H13*K13)</f>
        <v>0</v>
      </c>
    </row>
    <row r="14" spans="2:12" ht="20.100000000000001" customHeight="1" x14ac:dyDescent="0.25">
      <c r="B14" s="80" t="s">
        <v>8</v>
      </c>
      <c r="C14" s="30">
        <v>529091</v>
      </c>
      <c r="D14" s="31">
        <v>34312</v>
      </c>
      <c r="E14" s="31">
        <v>7011</v>
      </c>
      <c r="F14" s="35">
        <v>570414</v>
      </c>
      <c r="G14" s="81" t="s">
        <v>33</v>
      </c>
      <c r="H14" s="82">
        <v>6</v>
      </c>
      <c r="I14" s="3"/>
      <c r="J14" s="4"/>
      <c r="K14" s="4"/>
      <c r="L14" s="77">
        <f t="shared" ref="L14:L18" si="1">(C14*H14*I14)+(D14*H14*J14)+(E14*H14*K14)</f>
        <v>0</v>
      </c>
    </row>
    <row r="15" spans="2:12" ht="20.100000000000001" customHeight="1" x14ac:dyDescent="0.25">
      <c r="B15" s="80" t="s">
        <v>36</v>
      </c>
      <c r="C15" s="30">
        <v>529091</v>
      </c>
      <c r="D15" s="31">
        <v>34312</v>
      </c>
      <c r="E15" s="31">
        <v>7011</v>
      </c>
      <c r="F15" s="35">
        <v>570414</v>
      </c>
      <c r="G15" s="81" t="s">
        <v>33</v>
      </c>
      <c r="H15" s="82">
        <v>2</v>
      </c>
      <c r="I15" s="3"/>
      <c r="J15" s="4"/>
      <c r="K15" s="4"/>
      <c r="L15" s="77">
        <f t="shared" si="1"/>
        <v>0</v>
      </c>
    </row>
    <row r="16" spans="2:12" ht="20.100000000000001" customHeight="1" x14ac:dyDescent="0.25">
      <c r="B16" s="80" t="s">
        <v>10</v>
      </c>
      <c r="C16" s="30">
        <v>529091</v>
      </c>
      <c r="D16" s="31">
        <v>34312</v>
      </c>
      <c r="E16" s="31">
        <v>7011</v>
      </c>
      <c r="F16" s="35">
        <v>570414</v>
      </c>
      <c r="G16" s="81" t="s">
        <v>33</v>
      </c>
      <c r="H16" s="82">
        <v>1</v>
      </c>
      <c r="I16" s="3"/>
      <c r="J16" s="4"/>
      <c r="K16" s="4"/>
      <c r="L16" s="77">
        <f t="shared" si="1"/>
        <v>0</v>
      </c>
    </row>
    <row r="17" spans="2:12" ht="20.100000000000001" customHeight="1" x14ac:dyDescent="0.25">
      <c r="B17" s="80" t="s">
        <v>39</v>
      </c>
      <c r="C17" s="30">
        <v>5135</v>
      </c>
      <c r="D17" s="31">
        <v>0</v>
      </c>
      <c r="E17" s="31">
        <v>0</v>
      </c>
      <c r="F17" s="35">
        <v>5135</v>
      </c>
      <c r="G17" s="81" t="s">
        <v>33</v>
      </c>
      <c r="H17" s="82">
        <v>2</v>
      </c>
      <c r="I17" s="3"/>
      <c r="J17" s="4"/>
      <c r="K17" s="4"/>
      <c r="L17" s="77">
        <f t="shared" si="1"/>
        <v>0</v>
      </c>
    </row>
    <row r="18" spans="2:12" ht="20.100000000000001" customHeight="1" x14ac:dyDescent="0.25">
      <c r="B18" s="80" t="s">
        <v>37</v>
      </c>
      <c r="C18" s="30">
        <v>4143</v>
      </c>
      <c r="D18" s="31">
        <v>0</v>
      </c>
      <c r="E18" s="31">
        <v>0</v>
      </c>
      <c r="F18" s="35">
        <v>4143</v>
      </c>
      <c r="G18" s="81" t="s">
        <v>33</v>
      </c>
      <c r="H18" s="82">
        <v>2</v>
      </c>
      <c r="I18" s="3"/>
      <c r="J18" s="4"/>
      <c r="K18" s="4"/>
      <c r="L18" s="77">
        <f t="shared" si="1"/>
        <v>0</v>
      </c>
    </row>
    <row r="19" spans="2:12" ht="20.100000000000001" customHeight="1" x14ac:dyDescent="0.25">
      <c r="B19" s="94"/>
      <c r="C19" s="95"/>
      <c r="D19" s="96"/>
      <c r="E19" s="96"/>
      <c r="F19" s="97"/>
      <c r="G19" s="98"/>
      <c r="H19" s="88"/>
      <c r="I19" s="3"/>
      <c r="J19" s="4"/>
      <c r="K19" s="4"/>
      <c r="L19" s="89"/>
    </row>
    <row r="20" spans="2:12" ht="20.100000000000001" customHeight="1" x14ac:dyDescent="0.25">
      <c r="B20" s="90" t="s">
        <v>41</v>
      </c>
      <c r="C20" s="36">
        <v>19437</v>
      </c>
      <c r="D20" s="37">
        <v>6212</v>
      </c>
      <c r="E20" s="37">
        <v>716</v>
      </c>
      <c r="F20" s="38">
        <v>26365</v>
      </c>
      <c r="G20" s="81" t="s">
        <v>33</v>
      </c>
      <c r="H20" s="91"/>
      <c r="I20" s="3"/>
      <c r="J20" s="4"/>
      <c r="K20" s="4"/>
      <c r="L20" s="74">
        <f>SUM(L21:L22)</f>
        <v>0</v>
      </c>
    </row>
    <row r="21" spans="2:12" ht="20.100000000000001" customHeight="1" x14ac:dyDescent="0.25">
      <c r="B21" s="80" t="s">
        <v>8</v>
      </c>
      <c r="C21" s="39">
        <v>19437</v>
      </c>
      <c r="D21" s="40">
        <v>6212</v>
      </c>
      <c r="E21" s="40">
        <v>716</v>
      </c>
      <c r="F21" s="41">
        <v>26365</v>
      </c>
      <c r="G21" s="81" t="s">
        <v>33</v>
      </c>
      <c r="H21" s="82">
        <v>4</v>
      </c>
      <c r="I21" s="3"/>
      <c r="J21" s="4"/>
      <c r="K21" s="4"/>
      <c r="L21" s="77">
        <f t="shared" ref="L21:L22" si="2">(C21*H21*I21)+(D21*H21*J21)+(E21*H21*K21)</f>
        <v>0</v>
      </c>
    </row>
    <row r="22" spans="2:12" ht="20.100000000000001" customHeight="1" x14ac:dyDescent="0.25">
      <c r="B22" s="80" t="s">
        <v>10</v>
      </c>
      <c r="C22" s="39">
        <v>19437</v>
      </c>
      <c r="D22" s="40">
        <v>6212</v>
      </c>
      <c r="E22" s="40">
        <v>716</v>
      </c>
      <c r="F22" s="41">
        <v>26365</v>
      </c>
      <c r="G22" s="81" t="s">
        <v>33</v>
      </c>
      <c r="H22" s="82">
        <v>1</v>
      </c>
      <c r="I22" s="3"/>
      <c r="J22" s="4"/>
      <c r="K22" s="4"/>
      <c r="L22" s="77">
        <f t="shared" si="2"/>
        <v>0</v>
      </c>
    </row>
    <row r="23" spans="2:12" ht="20.100000000000001" customHeight="1" x14ac:dyDescent="0.25">
      <c r="B23" s="99"/>
      <c r="C23" s="100"/>
      <c r="D23" s="101"/>
      <c r="E23" s="101"/>
      <c r="F23" s="102"/>
      <c r="G23" s="98"/>
      <c r="H23" s="103"/>
      <c r="I23" s="3"/>
      <c r="J23" s="4"/>
      <c r="K23" s="4"/>
      <c r="L23" s="89"/>
    </row>
    <row r="24" spans="2:12" ht="20.100000000000001" customHeight="1" x14ac:dyDescent="0.25">
      <c r="B24" s="104" t="s">
        <v>24</v>
      </c>
      <c r="C24" s="100"/>
      <c r="D24" s="101"/>
      <c r="E24" s="101"/>
      <c r="F24" s="42">
        <f>SUM(F6+F12+F20)</f>
        <v>670710</v>
      </c>
      <c r="G24" s="81" t="s">
        <v>33</v>
      </c>
      <c r="H24" s="82"/>
      <c r="I24" s="3"/>
      <c r="J24" s="4"/>
      <c r="K24" s="4"/>
      <c r="L24" s="105">
        <f>SUM(L6+L12+L20)</f>
        <v>0</v>
      </c>
    </row>
    <row r="25" spans="2:12" ht="20.100000000000001" customHeight="1" x14ac:dyDescent="0.25">
      <c r="B25" s="106"/>
      <c r="C25" s="100"/>
      <c r="D25" s="101"/>
      <c r="E25" s="101"/>
      <c r="F25" s="107"/>
      <c r="G25" s="108"/>
      <c r="H25" s="103"/>
      <c r="I25" s="3"/>
      <c r="J25" s="4"/>
      <c r="K25" s="4"/>
      <c r="L25" s="89"/>
    </row>
    <row r="26" spans="2:12" ht="20.100000000000001" customHeight="1" x14ac:dyDescent="0.25">
      <c r="B26" s="109" t="s">
        <v>18</v>
      </c>
      <c r="C26" s="110"/>
      <c r="D26" s="111"/>
      <c r="E26" s="111"/>
      <c r="F26" s="112"/>
      <c r="G26" s="113"/>
      <c r="H26" s="88"/>
      <c r="I26" s="3"/>
      <c r="J26" s="4"/>
      <c r="K26" s="4"/>
      <c r="L26" s="114"/>
    </row>
    <row r="27" spans="2:12" ht="20.100000000000001" customHeight="1" x14ac:dyDescent="0.25">
      <c r="B27" s="115" t="s">
        <v>0</v>
      </c>
      <c r="C27" s="43">
        <v>3677</v>
      </c>
      <c r="D27" s="44">
        <v>0</v>
      </c>
      <c r="E27" s="44">
        <v>0</v>
      </c>
      <c r="F27" s="45">
        <v>3677</v>
      </c>
      <c r="G27" s="81" t="s">
        <v>33</v>
      </c>
      <c r="H27" s="91"/>
      <c r="I27" s="3"/>
      <c r="J27" s="4"/>
      <c r="K27" s="4"/>
      <c r="L27" s="74">
        <f>SUM(L28:L29)</f>
        <v>0</v>
      </c>
    </row>
    <row r="28" spans="2:12" ht="20.100000000000001" customHeight="1" x14ac:dyDescent="0.25">
      <c r="B28" s="80" t="s">
        <v>34</v>
      </c>
      <c r="C28" s="46">
        <v>3677</v>
      </c>
      <c r="D28" s="44">
        <v>0</v>
      </c>
      <c r="E28" s="44">
        <v>0</v>
      </c>
      <c r="F28" s="47">
        <v>3677</v>
      </c>
      <c r="G28" s="81" t="s">
        <v>33</v>
      </c>
      <c r="H28" s="82">
        <v>3</v>
      </c>
      <c r="I28" s="3"/>
      <c r="J28" s="4"/>
      <c r="K28" s="4"/>
      <c r="L28" s="77">
        <f t="shared" ref="L28:L29" si="3">(C28*H28*I28)+(D28*H28*J28)+(E28*H28*K28)</f>
        <v>0</v>
      </c>
    </row>
    <row r="29" spans="2:12" ht="20.100000000000001" customHeight="1" x14ac:dyDescent="0.25">
      <c r="B29" s="80" t="s">
        <v>10</v>
      </c>
      <c r="C29" s="46">
        <v>3677</v>
      </c>
      <c r="D29" s="44">
        <v>0</v>
      </c>
      <c r="E29" s="44">
        <v>0</v>
      </c>
      <c r="F29" s="47">
        <v>3677</v>
      </c>
      <c r="G29" s="81" t="s">
        <v>33</v>
      </c>
      <c r="H29" s="82">
        <v>1</v>
      </c>
      <c r="I29" s="3"/>
      <c r="J29" s="4"/>
      <c r="K29" s="4"/>
      <c r="L29" s="77">
        <f t="shared" si="3"/>
        <v>0</v>
      </c>
    </row>
    <row r="30" spans="2:12" ht="20.100000000000001" customHeight="1" x14ac:dyDescent="0.25">
      <c r="B30" s="116"/>
      <c r="C30" s="117"/>
      <c r="D30" s="118"/>
      <c r="E30" s="118"/>
      <c r="F30" s="119"/>
      <c r="G30" s="120"/>
      <c r="H30" s="91"/>
      <c r="I30" s="3"/>
      <c r="J30" s="4"/>
      <c r="K30" s="4"/>
      <c r="L30" s="89"/>
    </row>
    <row r="31" spans="2:12" ht="20.100000000000001" customHeight="1" x14ac:dyDescent="0.25">
      <c r="B31" s="71" t="s">
        <v>12</v>
      </c>
      <c r="C31" s="11">
        <v>13572</v>
      </c>
      <c r="D31" s="17">
        <v>0</v>
      </c>
      <c r="E31" s="17">
        <v>0</v>
      </c>
      <c r="F31" s="13">
        <v>13572</v>
      </c>
      <c r="G31" s="72" t="s">
        <v>33</v>
      </c>
      <c r="H31" s="73"/>
      <c r="I31" s="3"/>
      <c r="J31" s="4"/>
      <c r="K31" s="4"/>
      <c r="L31" s="74">
        <f>SUM(L32)</f>
        <v>0</v>
      </c>
    </row>
    <row r="32" spans="2:12" ht="20.100000000000001" customHeight="1" x14ac:dyDescent="0.25">
      <c r="B32" s="79" t="s">
        <v>14</v>
      </c>
      <c r="C32" s="14">
        <v>13572</v>
      </c>
      <c r="D32" s="19">
        <v>0</v>
      </c>
      <c r="E32" s="19">
        <v>0</v>
      </c>
      <c r="F32" s="16">
        <v>13572</v>
      </c>
      <c r="G32" s="72" t="s">
        <v>33</v>
      </c>
      <c r="H32" s="76">
        <v>3</v>
      </c>
      <c r="I32" s="3"/>
      <c r="J32" s="4"/>
      <c r="K32" s="4"/>
      <c r="L32" s="77">
        <f t="shared" ref="L32" si="4">(C32*H32*I32)+(D32*H32*J32)+(E32*H32*K32)</f>
        <v>0</v>
      </c>
    </row>
    <row r="33" spans="2:12" ht="20.100000000000001" customHeight="1" x14ac:dyDescent="0.25">
      <c r="B33" s="121"/>
      <c r="C33" s="122"/>
      <c r="D33" s="123"/>
      <c r="E33" s="123"/>
      <c r="F33" s="124"/>
      <c r="G33" s="125"/>
      <c r="H33" s="73"/>
      <c r="I33" s="3"/>
      <c r="J33" s="4"/>
      <c r="K33" s="4"/>
      <c r="L33" s="89"/>
    </row>
    <row r="34" spans="2:12" ht="30" customHeight="1" x14ac:dyDescent="0.25">
      <c r="B34" s="71" t="s">
        <v>31</v>
      </c>
      <c r="C34" s="11">
        <v>23584</v>
      </c>
      <c r="D34" s="19">
        <v>0</v>
      </c>
      <c r="E34" s="19">
        <v>0</v>
      </c>
      <c r="F34" s="13">
        <v>23584</v>
      </c>
      <c r="G34" s="72" t="s">
        <v>33</v>
      </c>
      <c r="H34" s="73"/>
      <c r="I34" s="3"/>
      <c r="J34" s="4"/>
      <c r="K34" s="4"/>
      <c r="L34" s="74">
        <f>SUM(L35)</f>
        <v>0</v>
      </c>
    </row>
    <row r="35" spans="2:12" ht="20.100000000000001" customHeight="1" x14ac:dyDescent="0.25">
      <c r="B35" s="79" t="s">
        <v>14</v>
      </c>
      <c r="C35" s="14">
        <v>23584</v>
      </c>
      <c r="D35" s="19">
        <v>0</v>
      </c>
      <c r="E35" s="19">
        <v>0</v>
      </c>
      <c r="F35" s="16">
        <v>23584</v>
      </c>
      <c r="G35" s="72" t="s">
        <v>33</v>
      </c>
      <c r="H35" s="126">
        <v>3</v>
      </c>
      <c r="I35" s="3"/>
      <c r="J35" s="4"/>
      <c r="K35" s="4"/>
      <c r="L35" s="77">
        <f t="shared" ref="L35" si="5">(C35*H35*I35)+(D35*H35*J35)+(E35*H35*K35)</f>
        <v>0</v>
      </c>
    </row>
    <row r="36" spans="2:12" ht="20.100000000000001" customHeight="1" x14ac:dyDescent="0.25">
      <c r="B36" s="127"/>
      <c r="C36" s="128"/>
      <c r="D36" s="129"/>
      <c r="E36" s="129"/>
      <c r="F36" s="130"/>
      <c r="G36" s="131"/>
      <c r="H36" s="132"/>
      <c r="I36" s="3"/>
      <c r="J36" s="4"/>
      <c r="K36" s="4"/>
      <c r="L36" s="89"/>
    </row>
    <row r="37" spans="2:12" ht="20.100000000000001" customHeight="1" x14ac:dyDescent="0.25">
      <c r="B37" s="133" t="s">
        <v>17</v>
      </c>
      <c r="C37" s="128"/>
      <c r="D37" s="129"/>
      <c r="E37" s="129"/>
      <c r="F37" s="18">
        <f>SUM(F27+F31+F34)</f>
        <v>40833</v>
      </c>
      <c r="G37" s="72" t="s">
        <v>33</v>
      </c>
      <c r="H37" s="134"/>
      <c r="I37" s="3"/>
      <c r="J37" s="4"/>
      <c r="K37" s="4"/>
      <c r="L37" s="105">
        <f>SUM(L27+L31+L34)</f>
        <v>0</v>
      </c>
    </row>
    <row r="38" spans="2:12" ht="20.100000000000001" customHeight="1" x14ac:dyDescent="0.25">
      <c r="B38" s="135"/>
      <c r="C38" s="128"/>
      <c r="D38" s="129"/>
      <c r="E38" s="129"/>
      <c r="F38" s="130"/>
      <c r="G38" s="131"/>
      <c r="H38" s="136"/>
      <c r="I38" s="3"/>
      <c r="J38" s="4"/>
      <c r="K38" s="4"/>
      <c r="L38" s="114"/>
    </row>
    <row r="39" spans="2:12" ht="40.5" customHeight="1" x14ac:dyDescent="0.25">
      <c r="B39" s="137" t="s">
        <v>42</v>
      </c>
      <c r="C39" s="20">
        <v>1000</v>
      </c>
      <c r="D39" s="21">
        <v>0</v>
      </c>
      <c r="E39" s="21">
        <v>0</v>
      </c>
      <c r="F39" s="22">
        <v>1000</v>
      </c>
      <c r="G39" s="72" t="s">
        <v>43</v>
      </c>
      <c r="H39" s="138"/>
      <c r="I39" s="3"/>
      <c r="J39" s="4"/>
      <c r="K39" s="4"/>
      <c r="L39" s="74">
        <f>SUM(L40)</f>
        <v>0</v>
      </c>
    </row>
    <row r="40" spans="2:12" ht="27.75" customHeight="1" x14ac:dyDescent="0.25">
      <c r="B40" s="139" t="s">
        <v>44</v>
      </c>
      <c r="C40" s="23">
        <v>1000</v>
      </c>
      <c r="D40" s="21">
        <v>0</v>
      </c>
      <c r="E40" s="21">
        <v>0</v>
      </c>
      <c r="F40" s="24">
        <v>1000</v>
      </c>
      <c r="G40" s="72" t="s">
        <v>43</v>
      </c>
      <c r="H40" s="138">
        <v>1</v>
      </c>
      <c r="I40" s="3"/>
      <c r="J40" s="4"/>
      <c r="K40" s="4"/>
      <c r="L40" s="77">
        <f t="shared" ref="L40" si="6">(C40*H40*I40)+(D40*H40*J40)+(E40*H40*K40)</f>
        <v>0</v>
      </c>
    </row>
    <row r="41" spans="2:12" ht="19.5" customHeight="1" x14ac:dyDescent="0.25">
      <c r="B41" s="140"/>
      <c r="C41" s="141"/>
      <c r="D41" s="142"/>
      <c r="E41" s="142"/>
      <c r="F41" s="143"/>
      <c r="G41" s="142"/>
      <c r="H41" s="144"/>
      <c r="I41" s="3"/>
      <c r="J41" s="4"/>
      <c r="K41" s="4"/>
      <c r="L41" s="89"/>
    </row>
    <row r="42" spans="2:12" ht="19.5" customHeight="1" x14ac:dyDescent="0.25">
      <c r="B42" s="145" t="s">
        <v>45</v>
      </c>
      <c r="C42" s="141"/>
      <c r="D42" s="142"/>
      <c r="E42" s="142"/>
      <c r="F42" s="146">
        <v>1000</v>
      </c>
      <c r="G42" s="72" t="s">
        <v>43</v>
      </c>
      <c r="H42" s="138"/>
      <c r="I42" s="3"/>
      <c r="J42" s="4"/>
      <c r="K42" s="4"/>
      <c r="L42" s="105">
        <f>SUM(L39)</f>
        <v>0</v>
      </c>
    </row>
    <row r="43" spans="2:12" ht="19.5" customHeight="1" x14ac:dyDescent="0.25">
      <c r="B43" s="147"/>
      <c r="C43" s="141"/>
      <c r="D43" s="142"/>
      <c r="E43" s="142"/>
      <c r="F43" s="143"/>
      <c r="G43" s="142"/>
      <c r="H43" s="144"/>
      <c r="I43" s="3"/>
      <c r="J43" s="4"/>
      <c r="K43" s="4"/>
      <c r="L43" s="89"/>
    </row>
    <row r="44" spans="2:12" ht="19.5" customHeight="1" x14ac:dyDescent="0.25">
      <c r="B44" s="147" t="s">
        <v>25</v>
      </c>
      <c r="C44" s="141"/>
      <c r="D44" s="142"/>
      <c r="E44" s="142"/>
      <c r="F44" s="143"/>
      <c r="G44" s="142"/>
      <c r="H44" s="144"/>
      <c r="I44" s="3"/>
      <c r="J44" s="4"/>
      <c r="K44" s="4"/>
      <c r="L44" s="114"/>
    </row>
    <row r="45" spans="2:12" ht="19.5" customHeight="1" x14ac:dyDescent="0.25">
      <c r="B45" s="147" t="s">
        <v>19</v>
      </c>
      <c r="C45" s="20">
        <v>448</v>
      </c>
      <c r="D45" s="21">
        <v>0</v>
      </c>
      <c r="E45" s="21">
        <v>0</v>
      </c>
      <c r="F45" s="22">
        <v>448</v>
      </c>
      <c r="G45" s="72" t="s">
        <v>33</v>
      </c>
      <c r="H45" s="148"/>
      <c r="I45" s="3"/>
      <c r="J45" s="4"/>
      <c r="K45" s="4"/>
      <c r="L45" s="74">
        <f>SUM(L46:L47)</f>
        <v>0</v>
      </c>
    </row>
    <row r="46" spans="2:12" ht="26.25" x14ac:dyDescent="0.25">
      <c r="B46" s="139" t="s">
        <v>20</v>
      </c>
      <c r="C46" s="25">
        <v>448</v>
      </c>
      <c r="D46" s="21">
        <v>0</v>
      </c>
      <c r="E46" s="21">
        <v>0</v>
      </c>
      <c r="F46" s="26">
        <v>448</v>
      </c>
      <c r="G46" s="72" t="s">
        <v>33</v>
      </c>
      <c r="H46" s="138">
        <v>81</v>
      </c>
      <c r="I46" s="3"/>
      <c r="J46" s="4"/>
      <c r="K46" s="4"/>
      <c r="L46" s="77">
        <f t="shared" ref="L46:L47" si="7">(C46*H46*I46)+(D46*H46*J46)+(E46*H46*K46)</f>
        <v>0</v>
      </c>
    </row>
    <row r="47" spans="2:12" ht="19.5" customHeight="1" x14ac:dyDescent="0.25">
      <c r="B47" s="149" t="s">
        <v>21</v>
      </c>
      <c r="C47" s="27">
        <v>448</v>
      </c>
      <c r="D47" s="21">
        <v>0</v>
      </c>
      <c r="E47" s="21">
        <v>0</v>
      </c>
      <c r="F47" s="26">
        <v>448</v>
      </c>
      <c r="G47" s="72" t="s">
        <v>33</v>
      </c>
      <c r="H47" s="138">
        <v>12</v>
      </c>
      <c r="I47" s="3"/>
      <c r="J47" s="4"/>
      <c r="K47" s="4"/>
      <c r="L47" s="77">
        <f t="shared" si="7"/>
        <v>0</v>
      </c>
    </row>
    <row r="48" spans="2:12" ht="19.5" customHeight="1" x14ac:dyDescent="0.25">
      <c r="B48" s="150"/>
      <c r="C48" s="27"/>
      <c r="D48" s="28"/>
      <c r="E48" s="28"/>
      <c r="F48" s="26"/>
      <c r="G48" s="151"/>
      <c r="H48" s="138"/>
      <c r="I48" s="3"/>
      <c r="J48" s="4"/>
      <c r="K48" s="4"/>
      <c r="L48" s="89"/>
    </row>
    <row r="49" spans="2:12" ht="19.5" customHeight="1" x14ac:dyDescent="0.25">
      <c r="B49" s="152" t="s">
        <v>16</v>
      </c>
      <c r="C49" s="29">
        <v>8000</v>
      </c>
      <c r="D49" s="28">
        <v>0</v>
      </c>
      <c r="E49" s="28">
        <v>0</v>
      </c>
      <c r="F49" s="22">
        <v>8000</v>
      </c>
      <c r="G49" s="72" t="s">
        <v>33</v>
      </c>
      <c r="H49" s="138"/>
      <c r="I49" s="3"/>
      <c r="J49" s="4"/>
      <c r="K49" s="4"/>
      <c r="L49" s="74">
        <f>SUM(L50:L51)</f>
        <v>0</v>
      </c>
    </row>
    <row r="50" spans="2:12" ht="30" customHeight="1" x14ac:dyDescent="0.25">
      <c r="B50" s="150" t="s">
        <v>15</v>
      </c>
      <c r="C50" s="27">
        <v>8000</v>
      </c>
      <c r="D50" s="28">
        <v>0</v>
      </c>
      <c r="E50" s="28">
        <v>0</v>
      </c>
      <c r="F50" s="26">
        <v>8000</v>
      </c>
      <c r="G50" s="72" t="s">
        <v>33</v>
      </c>
      <c r="H50" s="138">
        <v>2</v>
      </c>
      <c r="I50" s="3"/>
      <c r="J50" s="4"/>
      <c r="K50" s="4"/>
      <c r="L50" s="77">
        <f t="shared" ref="L50:L51" si="8">(C50*H50*I50)+(D50*H50*J50)+(E50*H50*K50)</f>
        <v>0</v>
      </c>
    </row>
    <row r="51" spans="2:12" ht="40.5" customHeight="1" x14ac:dyDescent="0.25">
      <c r="B51" s="150" t="s">
        <v>26</v>
      </c>
      <c r="C51" s="27">
        <v>3700</v>
      </c>
      <c r="D51" s="28">
        <v>0</v>
      </c>
      <c r="E51" s="28">
        <v>0</v>
      </c>
      <c r="F51" s="26">
        <v>3700</v>
      </c>
      <c r="G51" s="72" t="s">
        <v>33</v>
      </c>
      <c r="H51" s="138">
        <v>8</v>
      </c>
      <c r="I51" s="3"/>
      <c r="J51" s="4"/>
      <c r="K51" s="4"/>
      <c r="L51" s="77">
        <f t="shared" si="8"/>
        <v>0</v>
      </c>
    </row>
    <row r="52" spans="2:12" ht="19.5" customHeight="1" x14ac:dyDescent="0.25">
      <c r="B52" s="149"/>
      <c r="C52" s="153"/>
      <c r="D52" s="154"/>
      <c r="E52" s="154"/>
      <c r="F52" s="143"/>
      <c r="G52" s="142"/>
      <c r="H52" s="144"/>
      <c r="I52" s="48"/>
      <c r="J52" s="4"/>
      <c r="K52" s="4"/>
      <c r="L52" s="89"/>
    </row>
    <row r="53" spans="2:12" ht="19.5" customHeight="1" x14ac:dyDescent="0.25">
      <c r="B53" s="145" t="s">
        <v>27</v>
      </c>
      <c r="C53" s="153"/>
      <c r="D53" s="154"/>
      <c r="E53" s="154"/>
      <c r="F53" s="146">
        <f>SUM(F45+F49)</f>
        <v>8448</v>
      </c>
      <c r="G53" s="72" t="s">
        <v>33</v>
      </c>
      <c r="H53" s="138"/>
      <c r="I53" s="3"/>
      <c r="J53" s="4"/>
      <c r="K53" s="4"/>
      <c r="L53" s="105">
        <f>SUM(L45+L49)</f>
        <v>0</v>
      </c>
    </row>
    <row r="54" spans="2:12" ht="19.5" customHeight="1" x14ac:dyDescent="0.25">
      <c r="B54" s="149"/>
      <c r="C54" s="153"/>
      <c r="D54" s="154"/>
      <c r="E54" s="154"/>
      <c r="F54" s="155"/>
      <c r="G54" s="151"/>
      <c r="H54" s="138"/>
      <c r="I54" s="3"/>
      <c r="J54" s="4"/>
      <c r="K54" s="4"/>
      <c r="L54" s="89"/>
    </row>
    <row r="55" spans="2:12" ht="19.5" customHeight="1" thickBot="1" x14ac:dyDescent="0.3">
      <c r="B55" s="156"/>
      <c r="C55" s="157"/>
      <c r="D55" s="158"/>
      <c r="E55" s="158"/>
      <c r="F55" s="159"/>
      <c r="G55" s="160"/>
      <c r="H55" s="161"/>
      <c r="I55" s="9"/>
      <c r="J55" s="10"/>
      <c r="K55" s="10"/>
      <c r="L55" s="162"/>
    </row>
    <row r="56" spans="2:12" ht="19.5" customHeight="1" thickTop="1" x14ac:dyDescent="0.25">
      <c r="B56" s="163"/>
      <c r="C56" s="164"/>
      <c r="D56" s="164"/>
      <c r="E56" s="164"/>
      <c r="F56" s="164"/>
      <c r="G56" s="164"/>
      <c r="H56" s="165"/>
      <c r="I56" s="166"/>
      <c r="J56" s="166"/>
      <c r="K56" s="166"/>
      <c r="L56" s="166"/>
    </row>
    <row r="57" spans="2:12" ht="19.5" customHeight="1" thickBot="1" x14ac:dyDescent="0.3">
      <c r="B57" s="167"/>
      <c r="C57" s="168"/>
      <c r="D57" s="168"/>
      <c r="E57" s="168"/>
      <c r="F57" s="168"/>
      <c r="G57" s="168"/>
      <c r="H57" s="169"/>
      <c r="I57" s="170"/>
      <c r="J57" s="170"/>
      <c r="K57" s="170"/>
      <c r="L57" s="170"/>
    </row>
    <row r="58" spans="2:12" ht="19.5" customHeight="1" thickTop="1" x14ac:dyDescent="0.25">
      <c r="B58" s="171" t="s">
        <v>30</v>
      </c>
      <c r="C58" s="172"/>
      <c r="D58" s="173"/>
      <c r="E58" s="173"/>
      <c r="F58" s="173"/>
      <c r="G58" s="173"/>
      <c r="H58" s="173"/>
      <c r="I58" s="173"/>
      <c r="J58" s="173"/>
      <c r="K58" s="174"/>
      <c r="L58" s="175">
        <f>SUM(L24+L37+L42+L53)</f>
        <v>0</v>
      </c>
    </row>
    <row r="59" spans="2:12" ht="19.5" customHeight="1" x14ac:dyDescent="0.25">
      <c r="B59" s="149" t="s">
        <v>28</v>
      </c>
      <c r="C59" s="176"/>
      <c r="D59" s="177"/>
      <c r="E59" s="177"/>
      <c r="F59" s="177"/>
      <c r="G59" s="177"/>
      <c r="H59" s="177"/>
      <c r="I59" s="177"/>
      <c r="J59" s="177"/>
      <c r="K59" s="178"/>
      <c r="L59" s="179">
        <f>L58*0.21</f>
        <v>0</v>
      </c>
    </row>
    <row r="60" spans="2:12" ht="19.5" customHeight="1" thickBot="1" x14ac:dyDescent="0.3">
      <c r="B60" s="156" t="s">
        <v>29</v>
      </c>
      <c r="C60" s="180"/>
      <c r="D60" s="181"/>
      <c r="E60" s="181"/>
      <c r="F60" s="181"/>
      <c r="G60" s="181"/>
      <c r="H60" s="181"/>
      <c r="I60" s="181"/>
      <c r="J60" s="181"/>
      <c r="K60" s="182"/>
      <c r="L60" s="183">
        <f>SUM(L58:L59)</f>
        <v>0</v>
      </c>
    </row>
    <row r="61" spans="2:12" ht="19.5" customHeight="1" thickTop="1" x14ac:dyDescent="0.25">
      <c r="B61" s="164"/>
      <c r="C61" s="164"/>
      <c r="D61" s="164"/>
      <c r="E61" s="164"/>
      <c r="F61" s="164"/>
      <c r="G61" s="164"/>
      <c r="H61" s="165"/>
      <c r="I61" s="166"/>
      <c r="J61" s="166"/>
      <c r="K61" s="166"/>
      <c r="L61" s="166"/>
    </row>
    <row r="62" spans="2:12" ht="19.5" customHeight="1" x14ac:dyDescent="0.25">
      <c r="B62" s="163"/>
      <c r="C62" s="177"/>
      <c r="D62" s="177"/>
      <c r="E62" s="177"/>
      <c r="F62" s="177"/>
      <c r="G62" s="177"/>
      <c r="H62" s="177"/>
      <c r="I62" s="177"/>
      <c r="J62" s="177"/>
      <c r="K62" s="177"/>
      <c r="L62" s="184"/>
    </row>
    <row r="63" spans="2:12" ht="19.5" customHeight="1" x14ac:dyDescent="0.25">
      <c r="B63" s="164"/>
      <c r="C63" s="177"/>
      <c r="D63" s="177"/>
      <c r="E63" s="177"/>
      <c r="F63" s="177"/>
      <c r="G63" s="177"/>
      <c r="H63" s="177"/>
      <c r="I63" s="177"/>
      <c r="J63" s="177"/>
      <c r="K63" s="177"/>
      <c r="L63" s="166"/>
    </row>
    <row r="64" spans="2:12" ht="19.5" customHeight="1" x14ac:dyDescent="0.25">
      <c r="B64" s="163"/>
      <c r="C64" s="177"/>
      <c r="D64" s="177"/>
      <c r="E64" s="177"/>
      <c r="F64" s="177"/>
      <c r="G64" s="177"/>
      <c r="H64" s="177"/>
      <c r="I64" s="177"/>
      <c r="J64" s="177"/>
      <c r="K64" s="177"/>
      <c r="L64" s="184"/>
    </row>
  </sheetData>
  <sheetProtection algorithmName="SHA-512" hashValue="L7VgRMr64E/VZJH01aWOH2pQj5kC5kdncAhAj+G+QT6BmOSnoiH1GvsgNsDFbfJUQWHcTJaNsNxZutQc1qbPyw==" saltValue="N+RQcpurRvhNqkSOR4s5EQ==" spinCount="100000" sheet="1" objects="1" scenarios="1"/>
  <mergeCells count="2">
    <mergeCell ref="C58:K60"/>
    <mergeCell ref="C62:K64"/>
  </mergeCells>
  <phoneticPr fontId="7" type="noConversion"/>
  <pageMargins left="0" right="0" top="0" bottom="0" header="0" footer="0"/>
  <pageSetup scale="7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PAZEL_bio_sumarizace_svazitost_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2024-01-24T15:25:40Z</dcterms:created>
  <dcterms:modified xsi:type="dcterms:W3CDTF">2024-08-21T08:30:15Z</dcterms:modified>
</cp:coreProperties>
</file>