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OMG081 - Stavební část" sheetId="2" r:id="rId2"/>
    <sheet name="OMG082 - Elektroinstalace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'OMG081 - Stavební část'!$C$99:$K$841</definedName>
    <definedName name="_xlnm.Print_Area" localSheetId="1">'OMG081 - Stavební část'!$C$4:$J$39,'OMG081 - Stavební část'!$C$45:$J$81,'OMG081 - Stavební část'!$C$87:$K$841</definedName>
    <definedName name="_xlnm.Print_Titles" localSheetId="1">'OMG081 - Stavební část'!$99:$99</definedName>
    <definedName name="_xlnm._FilterDatabase" localSheetId="2" hidden="1">'OMG082 - Elektroinstalace'!$C$80:$K$84</definedName>
    <definedName name="_xlnm.Print_Area" localSheetId="2">'OMG082 - Elektroinstalace'!$C$4:$J$39,'OMG082 - Elektroinstalace'!$C$45:$J$62,'OMG082 - Elektroinstalace'!$C$68:$K$84</definedName>
    <definedName name="_xlnm.Print_Titles" localSheetId="2">'OMG082 - Elektroinstalace'!$80:$80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8"/>
  <c r="J77"/>
  <c r="F77"/>
  <c r="F75"/>
  <c r="E73"/>
  <c r="J55"/>
  <c r="J54"/>
  <c r="F54"/>
  <c r="F52"/>
  <c r="E50"/>
  <c r="J18"/>
  <c r="E18"/>
  <c r="F55"/>
  <c r="J17"/>
  <c r="J12"/>
  <c r="J52"/>
  <c r="E7"/>
  <c r="E71"/>
  <c i="2" r="J37"/>
  <c r="J36"/>
  <c i="1" r="AY55"/>
  <c i="2" r="J35"/>
  <c i="1" r="AX55"/>
  <c i="2" r="BI840"/>
  <c r="BH840"/>
  <c r="BG840"/>
  <c r="BF840"/>
  <c r="T840"/>
  <c r="R840"/>
  <c r="P840"/>
  <c r="BI809"/>
  <c r="BH809"/>
  <c r="BG809"/>
  <c r="BF809"/>
  <c r="T809"/>
  <c r="R809"/>
  <c r="P809"/>
  <c r="BI807"/>
  <c r="BH807"/>
  <c r="BG807"/>
  <c r="BF807"/>
  <c r="T807"/>
  <c r="R807"/>
  <c r="P807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5"/>
  <c r="BH765"/>
  <c r="BG765"/>
  <c r="BF765"/>
  <c r="T765"/>
  <c r="R765"/>
  <c r="P765"/>
  <c r="BI760"/>
  <c r="BH760"/>
  <c r="BG760"/>
  <c r="BF760"/>
  <c r="T760"/>
  <c r="R760"/>
  <c r="P760"/>
  <c r="BI750"/>
  <c r="BH750"/>
  <c r="BG750"/>
  <c r="BF750"/>
  <c r="T750"/>
  <c r="R750"/>
  <c r="P750"/>
  <c r="BI739"/>
  <c r="BH739"/>
  <c r="BG739"/>
  <c r="BF739"/>
  <c r="T739"/>
  <c r="R739"/>
  <c r="P739"/>
  <c r="BI737"/>
  <c r="BH737"/>
  <c r="BG737"/>
  <c r="BF737"/>
  <c r="T737"/>
  <c r="R737"/>
  <c r="P737"/>
  <c r="BI729"/>
  <c r="BH729"/>
  <c r="BG729"/>
  <c r="BF729"/>
  <c r="T729"/>
  <c r="R729"/>
  <c r="P729"/>
  <c r="BI714"/>
  <c r="BH714"/>
  <c r="BG714"/>
  <c r="BF714"/>
  <c r="T714"/>
  <c r="R714"/>
  <c r="P714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5"/>
  <c r="BH705"/>
  <c r="BG705"/>
  <c r="BF705"/>
  <c r="T705"/>
  <c r="R705"/>
  <c r="P705"/>
  <c r="BI703"/>
  <c r="BH703"/>
  <c r="BG703"/>
  <c r="BF703"/>
  <c r="T703"/>
  <c r="R703"/>
  <c r="P703"/>
  <c r="BI699"/>
  <c r="BH699"/>
  <c r="BG699"/>
  <c r="BF699"/>
  <c r="T699"/>
  <c r="R699"/>
  <c r="P699"/>
  <c r="BI695"/>
  <c r="BH695"/>
  <c r="BG695"/>
  <c r="BF695"/>
  <c r="T695"/>
  <c r="R695"/>
  <c r="P695"/>
  <c r="BI692"/>
  <c r="BH692"/>
  <c r="BG692"/>
  <c r="BF692"/>
  <c r="T692"/>
  <c r="R692"/>
  <c r="P692"/>
  <c r="BI690"/>
  <c r="BH690"/>
  <c r="BG690"/>
  <c r="BF690"/>
  <c r="T690"/>
  <c r="R690"/>
  <c r="P690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2"/>
  <c r="BH672"/>
  <c r="BG672"/>
  <c r="BF672"/>
  <c r="T672"/>
  <c r="R672"/>
  <c r="P672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58"/>
  <c r="BH658"/>
  <c r="BG658"/>
  <c r="BF658"/>
  <c r="T658"/>
  <c r="R658"/>
  <c r="P658"/>
  <c r="BI655"/>
  <c r="BH655"/>
  <c r="BG655"/>
  <c r="BF655"/>
  <c r="T655"/>
  <c r="R655"/>
  <c r="P655"/>
  <c r="BI642"/>
  <c r="BH642"/>
  <c r="BG642"/>
  <c r="BF642"/>
  <c r="T642"/>
  <c r="R642"/>
  <c r="P642"/>
  <c r="BI638"/>
  <c r="BH638"/>
  <c r="BG638"/>
  <c r="BF638"/>
  <c r="T638"/>
  <c r="R638"/>
  <c r="P638"/>
  <c r="BI636"/>
  <c r="BH636"/>
  <c r="BG636"/>
  <c r="BF636"/>
  <c r="T636"/>
  <c r="R636"/>
  <c r="P636"/>
  <c r="BI632"/>
  <c r="BH632"/>
  <c r="BG632"/>
  <c r="BF632"/>
  <c r="T632"/>
  <c r="R632"/>
  <c r="P632"/>
  <c r="BI630"/>
  <c r="BH630"/>
  <c r="BG630"/>
  <c r="BF630"/>
  <c r="T630"/>
  <c r="R630"/>
  <c r="P630"/>
  <c r="BI626"/>
  <c r="BH626"/>
  <c r="BG626"/>
  <c r="BF626"/>
  <c r="T626"/>
  <c r="R626"/>
  <c r="P626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0"/>
  <c r="BH610"/>
  <c r="BG610"/>
  <c r="BF610"/>
  <c r="T610"/>
  <c r="R610"/>
  <c r="P610"/>
  <c r="BI606"/>
  <c r="BH606"/>
  <c r="BG606"/>
  <c r="BF606"/>
  <c r="T606"/>
  <c r="R606"/>
  <c r="P606"/>
  <c r="BI605"/>
  <c r="BH605"/>
  <c r="BG605"/>
  <c r="BF605"/>
  <c r="T605"/>
  <c r="R605"/>
  <c r="P605"/>
  <c r="BI601"/>
  <c r="BH601"/>
  <c r="BG601"/>
  <c r="BF601"/>
  <c r="T601"/>
  <c r="R601"/>
  <c r="P601"/>
  <c r="BI600"/>
  <c r="BH600"/>
  <c r="BG600"/>
  <c r="BF600"/>
  <c r="T600"/>
  <c r="R600"/>
  <c r="P600"/>
  <c r="BI596"/>
  <c r="BH596"/>
  <c r="BG596"/>
  <c r="BF596"/>
  <c r="T596"/>
  <c r="R596"/>
  <c r="P596"/>
  <c r="BI595"/>
  <c r="BH595"/>
  <c r="BG595"/>
  <c r="BF595"/>
  <c r="T595"/>
  <c r="R595"/>
  <c r="P595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5"/>
  <c r="BH585"/>
  <c r="BG585"/>
  <c r="BF585"/>
  <c r="T585"/>
  <c r="R585"/>
  <c r="P585"/>
  <c r="BI584"/>
  <c r="BH584"/>
  <c r="BG584"/>
  <c r="BF584"/>
  <c r="T584"/>
  <c r="R584"/>
  <c r="P584"/>
  <c r="BI582"/>
  <c r="BH582"/>
  <c r="BG582"/>
  <c r="BF582"/>
  <c r="T582"/>
  <c r="R582"/>
  <c r="P582"/>
  <c r="BI581"/>
  <c r="BH581"/>
  <c r="BG581"/>
  <c r="BF581"/>
  <c r="T581"/>
  <c r="R581"/>
  <c r="P581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59"/>
  <c r="BH559"/>
  <c r="BG559"/>
  <c r="BF559"/>
  <c r="T559"/>
  <c r="R559"/>
  <c r="P559"/>
  <c r="BI558"/>
  <c r="BH558"/>
  <c r="BG558"/>
  <c r="BF558"/>
  <c r="T558"/>
  <c r="R558"/>
  <c r="P558"/>
  <c r="BI556"/>
  <c r="BH556"/>
  <c r="BG556"/>
  <c r="BF556"/>
  <c r="T556"/>
  <c r="R556"/>
  <c r="P556"/>
  <c r="BI555"/>
  <c r="BH555"/>
  <c r="BG555"/>
  <c r="BF555"/>
  <c r="T555"/>
  <c r="R555"/>
  <c r="P555"/>
  <c r="BI553"/>
  <c r="BH553"/>
  <c r="BG553"/>
  <c r="BF553"/>
  <c r="T553"/>
  <c r="R553"/>
  <c r="P553"/>
  <c r="BI549"/>
  <c r="BH549"/>
  <c r="BG549"/>
  <c r="BF549"/>
  <c r="T549"/>
  <c r="R549"/>
  <c r="P549"/>
  <c r="BI542"/>
  <c r="BH542"/>
  <c r="BG542"/>
  <c r="BF542"/>
  <c r="T542"/>
  <c r="R542"/>
  <c r="P542"/>
  <c r="BI538"/>
  <c r="BH538"/>
  <c r="BG538"/>
  <c r="BF538"/>
  <c r="T538"/>
  <c r="R538"/>
  <c r="P538"/>
  <c r="BI527"/>
  <c r="BH527"/>
  <c r="BG527"/>
  <c r="BF527"/>
  <c r="T527"/>
  <c r="R527"/>
  <c r="P527"/>
  <c r="BI516"/>
  <c r="BH516"/>
  <c r="BG516"/>
  <c r="BF516"/>
  <c r="T516"/>
  <c r="R516"/>
  <c r="P516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7"/>
  <c r="BH467"/>
  <c r="BG467"/>
  <c r="BF467"/>
  <c r="T467"/>
  <c r="R467"/>
  <c r="P467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T256"/>
  <c r="R257"/>
  <c r="R256"/>
  <c r="P257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3"/>
  <c r="BH193"/>
  <c r="BG193"/>
  <c r="BF193"/>
  <c r="T193"/>
  <c r="R193"/>
  <c r="P193"/>
  <c r="BI180"/>
  <c r="BH180"/>
  <c r="BG180"/>
  <c r="BF180"/>
  <c r="T180"/>
  <c r="R180"/>
  <c r="P180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97"/>
  <c r="J17"/>
  <c r="J12"/>
  <c r="J94"/>
  <c r="E7"/>
  <c r="E48"/>
  <c i="1" r="L50"/>
  <c r="AM50"/>
  <c r="AM49"/>
  <c r="L49"/>
  <c r="AM47"/>
  <c r="L47"/>
  <c r="L45"/>
  <c r="L44"/>
  <c i="2" r="BK711"/>
  <c r="BK626"/>
  <c r="J564"/>
  <c r="J410"/>
  <c r="BK124"/>
  <c r="BK616"/>
  <c r="BK447"/>
  <c r="BK330"/>
  <c r="J261"/>
  <c r="J695"/>
  <c r="BK553"/>
  <c r="BK356"/>
  <c r="BK200"/>
  <c r="BK665"/>
  <c r="J581"/>
  <c r="BK500"/>
  <c r="J395"/>
  <c r="J305"/>
  <c r="J116"/>
  <c r="BK294"/>
  <c r="J107"/>
  <c r="BK667"/>
  <c r="BK562"/>
  <c r="BK472"/>
  <c r="BK406"/>
  <c r="J321"/>
  <c r="J267"/>
  <c r="BK112"/>
  <c r="J692"/>
  <c r="BK582"/>
  <c r="BK475"/>
  <c r="BK359"/>
  <c r="BK299"/>
  <c i="1" r="AS54"/>
  <c i="2" r="J574"/>
  <c r="J447"/>
  <c r="J377"/>
  <c r="BK281"/>
  <c r="J772"/>
  <c r="BK737"/>
  <c r="BK690"/>
  <c r="BK621"/>
  <c r="BK572"/>
  <c r="BK419"/>
  <c r="J292"/>
  <c r="BK750"/>
  <c r="BK632"/>
  <c r="J556"/>
  <c r="BK444"/>
  <c r="J380"/>
  <c r="J301"/>
  <c r="J222"/>
  <c r="J765"/>
  <c r="BK618"/>
  <c r="J488"/>
  <c r="J387"/>
  <c r="J309"/>
  <c r="BK226"/>
  <c r="BK681"/>
  <c r="J616"/>
  <c r="J569"/>
  <c r="J448"/>
  <c r="BK378"/>
  <c r="J307"/>
  <c r="J203"/>
  <c i="3" r="F36"/>
  <c i="1" r="BC56"/>
  <c i="2" r="BK575"/>
  <c r="J353"/>
  <c r="BK103"/>
  <c r="J626"/>
  <c r="J538"/>
  <c r="J378"/>
  <c r="BK284"/>
  <c r="BK760"/>
  <c r="J571"/>
  <c r="J374"/>
  <c r="BK236"/>
  <c r="J768"/>
  <c r="J575"/>
  <c r="BK467"/>
  <c r="BK343"/>
  <c r="BK270"/>
  <c r="J103"/>
  <c r="BK703"/>
  <c r="J610"/>
  <c r="BK448"/>
  <c r="J333"/>
  <c r="BK768"/>
  <c r="J555"/>
  <c r="J438"/>
  <c r="J313"/>
  <c r="BK170"/>
  <c r="BK600"/>
  <c r="J381"/>
  <c r="J296"/>
  <c r="BK107"/>
  <c r="J595"/>
  <c r="J475"/>
  <c r="BK380"/>
  <c r="BK277"/>
  <c i="3" r="F35"/>
  <c i="1" r="BB56"/>
  <c i="2" r="BK622"/>
  <c r="BK498"/>
  <c r="BK439"/>
  <c r="J365"/>
  <c r="BK305"/>
  <c r="J228"/>
  <c r="BK710"/>
  <c r="BK610"/>
  <c r="BK558"/>
  <c r="J379"/>
  <c r="J315"/>
  <c r="J173"/>
  <c r="BK614"/>
  <c r="BK555"/>
  <c r="J472"/>
  <c r="J413"/>
  <c r="BK315"/>
  <c r="BK193"/>
  <c i="3" r="J84"/>
  <c i="2" r="BK709"/>
  <c r="BK636"/>
  <c r="BK590"/>
  <c r="BK452"/>
  <c r="J349"/>
  <c r="J161"/>
  <c r="J681"/>
  <c r="J596"/>
  <c r="J456"/>
  <c r="J419"/>
  <c r="BK340"/>
  <c r="BK265"/>
  <c r="BK116"/>
  <c r="BK683"/>
  <c r="BK559"/>
  <c r="BK399"/>
  <c r="J330"/>
  <c r="BK247"/>
  <c r="BK776"/>
  <c r="J638"/>
  <c r="BK585"/>
  <c r="J559"/>
  <c r="BK456"/>
  <c r="BK422"/>
  <c r="J279"/>
  <c r="J180"/>
  <c r="J807"/>
  <c r="J667"/>
  <c r="BK556"/>
  <c r="J318"/>
  <c r="J665"/>
  <c r="J558"/>
  <c r="BK433"/>
  <c r="J317"/>
  <c r="J171"/>
  <c r="BK638"/>
  <c r="J426"/>
  <c r="J303"/>
  <c r="J809"/>
  <c r="J621"/>
  <c r="J562"/>
  <c r="J399"/>
  <c r="J284"/>
  <c i="3" r="F37"/>
  <c i="1" r="BD56"/>
  <c i="2" r="BK840"/>
  <c r="J672"/>
  <c r="J615"/>
  <c r="J549"/>
  <c r="J443"/>
  <c r="J288"/>
  <c r="J710"/>
  <c r="BK630"/>
  <c r="J500"/>
  <c r="J422"/>
  <c r="J359"/>
  <c r="BK288"/>
  <c r="J774"/>
  <c r="J669"/>
  <c r="BK568"/>
  <c r="J406"/>
  <c r="BK327"/>
  <c r="BK251"/>
  <c r="BK807"/>
  <c r="BK623"/>
  <c r="BK573"/>
  <c r="J542"/>
  <c r="J439"/>
  <c r="J362"/>
  <c r="J286"/>
  <c r="J200"/>
  <c i="3" r="BK84"/>
  <c i="2" r="J327"/>
  <c r="J270"/>
  <c r="BK765"/>
  <c r="BK692"/>
  <c r="J601"/>
  <c r="J553"/>
  <c r="J445"/>
  <c r="BK427"/>
  <c r="J371"/>
  <c r="J343"/>
  <c r="BK290"/>
  <c r="BK207"/>
  <c r="BK770"/>
  <c r="BK574"/>
  <c r="BK569"/>
  <c r="BK410"/>
  <c r="BK333"/>
  <c r="J249"/>
  <c r="J207"/>
  <c r="J617"/>
  <c r="J590"/>
  <c r="J570"/>
  <c r="BK516"/>
  <c r="J452"/>
  <c r="J427"/>
  <c r="J368"/>
  <c r="BK303"/>
  <c r="BK261"/>
  <c r="BK165"/>
  <c i="3" r="F34"/>
  <c i="1" r="BA56"/>
  <c i="2" r="J699"/>
  <c r="J623"/>
  <c r="BK606"/>
  <c r="BK563"/>
  <c r="BK445"/>
  <c r="J384"/>
  <c r="J277"/>
  <c r="BK705"/>
  <c r="BK617"/>
  <c r="J573"/>
  <c r="J496"/>
  <c r="J440"/>
  <c r="BK426"/>
  <c r="BK349"/>
  <c r="BK324"/>
  <c r="J294"/>
  <c r="J193"/>
  <c r="J737"/>
  <c r="J703"/>
  <c r="J589"/>
  <c r="BK570"/>
  <c r="BK443"/>
  <c r="BK395"/>
  <c r="J340"/>
  <c r="J297"/>
  <c r="BK203"/>
  <c r="J840"/>
  <c r="BK672"/>
  <c r="J605"/>
  <c r="J576"/>
  <c r="BK538"/>
  <c r="BK478"/>
  <c r="J433"/>
  <c r="BK365"/>
  <c r="BK336"/>
  <c r="BK292"/>
  <c r="BK228"/>
  <c r="J112"/>
  <c r="BK729"/>
  <c r="BK695"/>
  <c r="J618"/>
  <c r="J582"/>
  <c r="J449"/>
  <c r="J403"/>
  <c r="BK180"/>
  <c r="BK699"/>
  <c r="J585"/>
  <c r="J467"/>
  <c r="BK416"/>
  <c r="J346"/>
  <c r="J251"/>
  <c r="BK809"/>
  <c r="J690"/>
  <c r="BK564"/>
  <c r="BK403"/>
  <c r="BK318"/>
  <c r="BK211"/>
  <c r="J679"/>
  <c r="BK601"/>
  <c r="BK571"/>
  <c r="J481"/>
  <c r="J430"/>
  <c r="BK374"/>
  <c r="BK301"/>
  <c r="J211"/>
  <c r="BK739"/>
  <c r="BK655"/>
  <c r="BK584"/>
  <c r="BK496"/>
  <c r="BK381"/>
  <c r="J254"/>
  <c r="BK669"/>
  <c r="J584"/>
  <c r="BK481"/>
  <c r="BK379"/>
  <c r="BK297"/>
  <c r="J215"/>
  <c r="BK714"/>
  <c r="BK577"/>
  <c r="J444"/>
  <c r="BK311"/>
  <c r="J232"/>
  <c r="J683"/>
  <c r="BK615"/>
  <c r="J568"/>
  <c r="BK449"/>
  <c r="BK425"/>
  <c r="J324"/>
  <c r="BK249"/>
  <c r="J170"/>
  <c r="BK377"/>
  <c r="J281"/>
  <c r="BK171"/>
  <c r="J729"/>
  <c r="J655"/>
  <c r="BK595"/>
  <c r="BK488"/>
  <c r="J441"/>
  <c r="J425"/>
  <c r="BK353"/>
  <c r="BK296"/>
  <c r="BK254"/>
  <c r="J120"/>
  <c r="J750"/>
  <c r="BK679"/>
  <c r="J642"/>
  <c r="J436"/>
  <c r="J391"/>
  <c r="BK321"/>
  <c r="J257"/>
  <c r="BK215"/>
  <c r="J630"/>
  <c r="J600"/>
  <c r="J577"/>
  <c r="J563"/>
  <c r="BK492"/>
  <c r="BK436"/>
  <c r="BK387"/>
  <c r="BK346"/>
  <c r="J290"/>
  <c r="BK222"/>
  <c r="BK120"/>
  <c r="J770"/>
  <c r="J714"/>
  <c r="BK642"/>
  <c r="J614"/>
  <c r="BK581"/>
  <c r="J527"/>
  <c r="J416"/>
  <c r="BK307"/>
  <c r="BK232"/>
  <c r="BK772"/>
  <c r="BK658"/>
  <c r="J606"/>
  <c r="BK549"/>
  <c r="J478"/>
  <c r="BK430"/>
  <c r="BK368"/>
  <c r="J311"/>
  <c r="BK286"/>
  <c r="J247"/>
  <c r="J776"/>
  <c r="J709"/>
  <c r="J658"/>
  <c r="BK576"/>
  <c r="BK413"/>
  <c r="BK371"/>
  <c r="BK317"/>
  <c r="J265"/>
  <c r="J165"/>
  <c r="BK774"/>
  <c r="J622"/>
  <c r="J591"/>
  <c r="J572"/>
  <c r="J498"/>
  <c r="BK440"/>
  <c r="BK391"/>
  <c r="J356"/>
  <c r="BK309"/>
  <c r="BK257"/>
  <c r="J124"/>
  <c r="J760"/>
  <c r="J705"/>
  <c r="J632"/>
  <c r="BK596"/>
  <c r="J516"/>
  <c r="BK438"/>
  <c r="BK279"/>
  <c r="J739"/>
  <c r="BK605"/>
  <c r="J492"/>
  <c r="BK362"/>
  <c r="J299"/>
  <c r="J226"/>
  <c r="J711"/>
  <c r="BK591"/>
  <c r="BK542"/>
  <c r="J336"/>
  <c r="BK267"/>
  <c r="BK161"/>
  <c r="J636"/>
  <c r="BK589"/>
  <c r="BK527"/>
  <c r="BK441"/>
  <c r="BK384"/>
  <c r="BK313"/>
  <c r="J236"/>
  <c r="BK173"/>
  <c l="1" r="P102"/>
  <c r="BK111"/>
  <c r="J111"/>
  <c r="J62"/>
  <c r="BK169"/>
  <c r="J169"/>
  <c r="J63"/>
  <c r="R169"/>
  <c r="BK269"/>
  <c r="J269"/>
  <c r="J68"/>
  <c r="T269"/>
  <c r="T283"/>
  <c r="R376"/>
  <c r="T376"/>
  <c r="T383"/>
  <c r="T437"/>
  <c r="P451"/>
  <c r="BK561"/>
  <c r="J561"/>
  <c r="J74"/>
  <c r="BK625"/>
  <c r="J625"/>
  <c r="J76"/>
  <c r="R625"/>
  <c r="T671"/>
  <c r="R713"/>
  <c r="R767"/>
  <c r="P775"/>
  <c r="BK102"/>
  <c r="J102"/>
  <c r="J61"/>
  <c r="T102"/>
  <c r="P111"/>
  <c r="T111"/>
  <c r="T169"/>
  <c r="P246"/>
  <c r="P260"/>
  <c r="T260"/>
  <c r="R269"/>
  <c r="R283"/>
  <c r="P376"/>
  <c r="BK383"/>
  <c r="J383"/>
  <c r="J71"/>
  <c r="BK437"/>
  <c r="J437"/>
  <c r="J72"/>
  <c r="R437"/>
  <c r="T451"/>
  <c r="T561"/>
  <c r="P620"/>
  <c r="T620"/>
  <c r="T625"/>
  <c r="R671"/>
  <c r="P713"/>
  <c r="BK767"/>
  <c r="J767"/>
  <c r="J79"/>
  <c r="T767"/>
  <c r="R775"/>
  <c r="R102"/>
  <c r="R111"/>
  <c r="P169"/>
  <c r="BK246"/>
  <c r="J246"/>
  <c r="J64"/>
  <c r="R246"/>
  <c r="R260"/>
  <c r="BK283"/>
  <c r="J283"/>
  <c r="J69"/>
  <c r="BK376"/>
  <c r="J376"/>
  <c r="J70"/>
  <c r="R383"/>
  <c r="BK451"/>
  <c r="J451"/>
  <c r="J73"/>
  <c r="P561"/>
  <c r="BK620"/>
  <c r="J620"/>
  <c r="J75"/>
  <c r="R620"/>
  <c r="BK671"/>
  <c r="J671"/>
  <c r="J77"/>
  <c r="BK713"/>
  <c r="J713"/>
  <c r="J78"/>
  <c r="P767"/>
  <c r="BK775"/>
  <c r="J775"/>
  <c r="J80"/>
  <c r="T246"/>
  <c r="BK260"/>
  <c r="J260"/>
  <c r="J67"/>
  <c r="P269"/>
  <c r="P283"/>
  <c r="P383"/>
  <c r="P437"/>
  <c r="R451"/>
  <c r="R561"/>
  <c r="P625"/>
  <c r="P671"/>
  <c r="T713"/>
  <c r="T775"/>
  <c r="BK256"/>
  <c r="J256"/>
  <c r="J65"/>
  <c i="3" r="BK83"/>
  <c r="BK82"/>
  <c r="J82"/>
  <c r="J60"/>
  <c r="J75"/>
  <c r="BE84"/>
  <c r="E48"/>
  <c r="F78"/>
  <c i="2" r="F55"/>
  <c r="BE103"/>
  <c r="BE203"/>
  <c r="BE211"/>
  <c r="BE222"/>
  <c r="BE236"/>
  <c r="BE251"/>
  <c r="BE254"/>
  <c r="BE265"/>
  <c r="BE267"/>
  <c r="BE286"/>
  <c r="BE294"/>
  <c r="BE297"/>
  <c r="BE311"/>
  <c r="BE315"/>
  <c r="BE318"/>
  <c r="BE321"/>
  <c r="BE327"/>
  <c r="BE330"/>
  <c r="BE340"/>
  <c r="BE349"/>
  <c r="BE353"/>
  <c r="BE356"/>
  <c r="BE368"/>
  <c r="BE379"/>
  <c r="BE403"/>
  <c r="BE410"/>
  <c r="BE419"/>
  <c r="BE443"/>
  <c r="BE444"/>
  <c r="BE475"/>
  <c r="BE488"/>
  <c r="BE549"/>
  <c r="BE582"/>
  <c r="BE605"/>
  <c r="BE617"/>
  <c r="BE630"/>
  <c r="BE636"/>
  <c r="BE642"/>
  <c r="BE655"/>
  <c r="BE667"/>
  <c r="BE669"/>
  <c r="E90"/>
  <c r="BE116"/>
  <c r="BE124"/>
  <c r="BE171"/>
  <c r="BE180"/>
  <c r="BE277"/>
  <c r="BE284"/>
  <c r="BE288"/>
  <c r="BE292"/>
  <c r="BE301"/>
  <c r="BE305"/>
  <c r="BE324"/>
  <c r="BE346"/>
  <c r="BE362"/>
  <c r="BE377"/>
  <c r="BE416"/>
  <c r="BE425"/>
  <c r="BE427"/>
  <c r="BE430"/>
  <c r="BE438"/>
  <c r="BE440"/>
  <c r="BE441"/>
  <c r="BE445"/>
  <c r="BE448"/>
  <c r="BE452"/>
  <c r="BE467"/>
  <c r="BE498"/>
  <c r="BE516"/>
  <c r="BE556"/>
  <c r="BE562"/>
  <c r="BE572"/>
  <c r="BE573"/>
  <c r="BE581"/>
  <c r="BE584"/>
  <c r="BE601"/>
  <c r="BE606"/>
  <c r="BE615"/>
  <c r="BE622"/>
  <c r="BE626"/>
  <c r="BE632"/>
  <c r="BE665"/>
  <c r="BE681"/>
  <c r="BE705"/>
  <c r="BE710"/>
  <c r="BE711"/>
  <c r="BE714"/>
  <c r="BE729"/>
  <c r="BE760"/>
  <c r="BE772"/>
  <c r="BE776"/>
  <c r="BE807"/>
  <c r="J52"/>
  <c r="BE107"/>
  <c r="BE120"/>
  <c r="BE161"/>
  <c r="BE170"/>
  <c r="BE173"/>
  <c r="BE193"/>
  <c r="BE200"/>
  <c r="BE228"/>
  <c r="BE232"/>
  <c r="BE247"/>
  <c r="BE257"/>
  <c r="BE270"/>
  <c r="BE279"/>
  <c r="BE281"/>
  <c r="BE307"/>
  <c r="BE309"/>
  <c r="BE317"/>
  <c r="BE333"/>
  <c r="BE374"/>
  <c r="BE381"/>
  <c r="BE384"/>
  <c r="BE391"/>
  <c r="BE395"/>
  <c r="BE399"/>
  <c r="BE406"/>
  <c r="BE436"/>
  <c r="BE447"/>
  <c r="BE449"/>
  <c r="BE492"/>
  <c r="BE496"/>
  <c r="BE527"/>
  <c r="BE542"/>
  <c r="BE559"/>
  <c r="BE563"/>
  <c r="BE564"/>
  <c r="BE569"/>
  <c r="BE570"/>
  <c r="BE571"/>
  <c r="BE575"/>
  <c r="BE576"/>
  <c r="BE577"/>
  <c r="BE585"/>
  <c r="BE589"/>
  <c r="BE590"/>
  <c r="BE591"/>
  <c r="BE596"/>
  <c r="BE610"/>
  <c r="BE614"/>
  <c r="BE616"/>
  <c r="BE618"/>
  <c r="BE621"/>
  <c r="BE623"/>
  <c r="BE638"/>
  <c r="BE672"/>
  <c r="BE690"/>
  <c r="BE695"/>
  <c r="BE703"/>
  <c r="BE709"/>
  <c r="BE737"/>
  <c r="BE739"/>
  <c r="BE768"/>
  <c r="BE774"/>
  <c r="BE112"/>
  <c r="BE165"/>
  <c r="BE207"/>
  <c r="BE215"/>
  <c r="BE226"/>
  <c r="BE249"/>
  <c r="BE261"/>
  <c r="BE290"/>
  <c r="BE296"/>
  <c r="BE299"/>
  <c r="BE303"/>
  <c r="BE313"/>
  <c r="BE336"/>
  <c r="BE343"/>
  <c r="BE359"/>
  <c r="BE365"/>
  <c r="BE371"/>
  <c r="BE378"/>
  <c r="BE380"/>
  <c r="BE387"/>
  <c r="BE413"/>
  <c r="BE422"/>
  <c r="BE426"/>
  <c r="BE433"/>
  <c r="BE439"/>
  <c r="BE456"/>
  <c r="BE472"/>
  <c r="BE478"/>
  <c r="BE481"/>
  <c r="BE500"/>
  <c r="BE538"/>
  <c r="BE553"/>
  <c r="BE555"/>
  <c r="BE558"/>
  <c r="BE568"/>
  <c r="BE574"/>
  <c r="BE595"/>
  <c r="BE600"/>
  <c r="BE658"/>
  <c r="BE679"/>
  <c r="BE683"/>
  <c r="BE692"/>
  <c r="BE699"/>
  <c r="BE750"/>
  <c r="BE765"/>
  <c r="BE770"/>
  <c r="BE809"/>
  <c r="BE840"/>
  <c r="F36"/>
  <c i="1" r="BC55"/>
  <c r="BC54"/>
  <c r="W32"/>
  <c i="2" r="F37"/>
  <c i="1" r="BD55"/>
  <c r="BD54"/>
  <c r="W33"/>
  <c i="2" r="F34"/>
  <c i="1" r="BA55"/>
  <c r="BA54"/>
  <c r="W30"/>
  <c i="3" r="J34"/>
  <c i="1" r="AW56"/>
  <c i="2" r="F35"/>
  <c i="1" r="BB55"/>
  <c r="BB54"/>
  <c r="AX54"/>
  <c i="3" r="J33"/>
  <c i="1" r="AV56"/>
  <c i="2" r="J34"/>
  <c i="1" r="AW55"/>
  <c i="2" l="1" r="R101"/>
  <c r="T101"/>
  <c r="T259"/>
  <c r="R259"/>
  <c r="P259"/>
  <c r="P101"/>
  <c r="BK101"/>
  <c r="J101"/>
  <c r="J60"/>
  <c i="3" r="BK81"/>
  <c r="J81"/>
  <c r="J83"/>
  <c r="J61"/>
  <c i="2" r="BK259"/>
  <c r="J259"/>
  <c r="J66"/>
  <c r="F33"/>
  <c i="1" r="AZ55"/>
  <c r="W31"/>
  <c r="AY54"/>
  <c i="3" r="J30"/>
  <c i="1" r="AG56"/>
  <c r="AT56"/>
  <c r="AN56"/>
  <c r="AW54"/>
  <c r="AK30"/>
  <c i="3" r="F33"/>
  <c i="1" r="AZ56"/>
  <c i="2" r="J33"/>
  <c i="1" r="AV55"/>
  <c r="AT55"/>
  <c i="2" l="1" r="P100"/>
  <c i="1" r="AU55"/>
  <c i="2" r="T100"/>
  <c r="R100"/>
  <c i="3" r="J39"/>
  <c i="2" r="BK100"/>
  <c r="J100"/>
  <c r="J59"/>
  <c i="3" r="J59"/>
  <c i="1" r="AZ54"/>
  <c r="AV54"/>
  <c r="AK29"/>
  <c r="AU54"/>
  <c i="2" l="1" r="J30"/>
  <c i="1" r="AG55"/>
  <c r="AG54"/>
  <c r="AK26"/>
  <c r="W29"/>
  <c r="AT54"/>
  <c i="2" l="1" r="J39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<sst xmlns="http://schemas.openxmlformats.org/spreadsheetml/2006/main">
  <si>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</si>
  <si>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</si>
  <si>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</si>
  <si>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</si>
  <si>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</si>
  <si>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{2f136a26-7f8d-4d40-baf9-de120f8f9570}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</si>
  <si>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</si>
  <si>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</si>
  <si>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</si>
  <si>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</si>
  <si>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</si>
  <si>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</si>
  <si>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</si>
  <si>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</si>
  <si>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</si>
  <si>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OMG08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</si>
  <si>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</si>
  <si>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</si>
  <si>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COWORK Šumperk</t>
  </si>
  <si>
    <t>KSO:</t>
  </si>
  <si>
    <t>CC-CZ:</t>
  </si>
  <si>
    <t>Místo:</t>
  </si>
  <si>
    <t xml:space="preserve"> </t>
  </si>
  <si>
    <t>Datum:</t>
  </si>
  <si>
    <t>9. 11. 2024</t>
  </si>
  <si>
    <t>Zadavatel:</t>
  </si>
  <si>
    <t>IČ:</t>
  </si>
  <si>
    <t>Město Šumperk</t>
  </si>
  <si>
    <t>DIČ:</t>
  </si>
  <si>
    <t>Účastník:</t>
  </si>
  <si>
    <t>Vyplň údaj</t>
  </si>
  <si>
    <t>Projektant:</t>
  </si>
  <si>
    <t>OMG architekti Olomouc</t>
  </si>
  <si>
    <t>True</t>
  </si>
  <si>
    <t>Zpracovatel:</t>
  </si>
  <si>
    <t>Puhačová Marie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</si>
  <si>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</si>
  <si>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</si>
  <si>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</si>
  <si>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</si>
  <si>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</si>
  <si>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</si>
  <si>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</si>
  <si>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</si>
  <si>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</si>
  <si>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</si>
  <si>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</si>
  <si>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</si>
  <si>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</si>
  <si>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</si>
  <si>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</si>
  <si>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</si>
  <si>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</si>
  <si>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</si>
  <si>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</si>
  <si>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</si>
  <si>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</si>
  <si>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</si>
  <si>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</si>
  <si>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</si>
  <si>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</si>
  <si>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</si>
  <si>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</si>
  <si>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</si>
  <si>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</si>
  <si>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</si>
  <si>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</si>
  <si>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</si>
  <si>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</si>
  <si>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</si>
  <si>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</si>
  <si>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</si>
  <si>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</si>
  <si>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</si>
  <si>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</si>
  <si>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</si>
  <si>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</si>
  <si>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OMG081</t>
  </si>
  <si>
    <t>Stavební část</t>
  </si>
  <si>
    <t>STA</t>
  </si>
  <si>
    <t>1</t>
  </si>
  <si>
    <t>{6a6c4f68-c2f9-4a1d-93bb-69fb993e95ef}</t>
  </si>
  <si>
    <t>2</t>
  </si>
  <si>
    <t>OMG082</t>
  </si>
  <si>
    <t>Elektroinstalace</t>
  </si>
  <si>
    <t>{aefa4aee-096a-4c5c-82ed-027be03cbf45}</t>
  </si>
  <si>
    <t>KRYCÍ LIST SOUPISU PRACÍ</t>
  </si>
  <si>
    <t>Objekt:</t>
  </si>
  <si>
    <t>OMG081 -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</si>
  <si>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</si>
  <si>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</si>
  <si>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</si>
  <si>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</si>
  <si>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</si>
  <si>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</si>
  <si>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</si>
  <si>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</si>
  <si>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</si>
  <si>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</si>
  <si>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</si>
  <si>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</si>
  <si>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</si>
  <si>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</si>
  <si>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</si>
  <si>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748 - Elektromontáže - osvětlovací zařízení a svítidla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</si>
  <si>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</si>
  <si>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</si>
  <si>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</si>
  <si>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</si>
  <si>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</si>
  <si>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</si>
  <si>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</si>
  <si>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</si>
  <si>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</si>
  <si>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</si>
  <si>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</si>
  <si>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</si>
  <si>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</si>
  <si>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</si>
  <si>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</si>
  <si>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</si>
  <si>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</si>
  <si>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</si>
  <si>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</si>
  <si>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</si>
  <si>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</si>
  <si>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</si>
  <si>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</si>
  <si>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</si>
  <si>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</si>
  <si>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</si>
  <si>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</si>
  <si>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</si>
  <si>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</si>
  <si>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ve zdivu nadzákladovém cihlami pálenými plochy přes 0,25 m2 do 1 m2 na maltu vápenocementovou</t>
  </si>
  <si>
    <t>m3</t>
  </si>
  <si>
    <t>CS ÚRS 2024 02</t>
  </si>
  <si>
    <t>4</t>
  </si>
  <si>
    <t>759855023</t>
  </si>
  <si>
    <t>Online PSC</t>
  </si>
  <si>
    <t>https://podminky.urs.cz/item/CS_URS_2024_02/310238211</t>
  </si>
  <si>
    <t>VV</t>
  </si>
  <si>
    <t>" D 1.1.2 - m.č.115 "</t>
  </si>
  <si>
    <t>0,6*0,6*0,5</t>
  </si>
  <si>
    <t>317168052</t>
  </si>
  <si>
    <t>Překlady keramické vysoké osazené do maltového lože, šířky překladu 70 mm výšky 238 mm, délky 1250 mm</t>
  </si>
  <si>
    <t>kus</t>
  </si>
  <si>
    <t>1618104139</t>
  </si>
  <si>
    <t>https://podminky.urs.cz/item/CS_URS_2024_02/317168052</t>
  </si>
  <si>
    <t>" rozšíření dveřního otvoru v m.č.101 - D1.1.2 "</t>
  </si>
  <si>
    <t>6</t>
  </si>
  <si>
    <t>Úpravy povrchů, podlahy a osazování výplní</t>
  </si>
  <si>
    <t>611325417</t>
  </si>
  <si>
    <t>Oprava vápenocementové omítky vnitřních ploch hladké, tl. do 20 mm, s celoplošným přeštukováním, tl. štuku do 3 mm stropů, v rozsahu opravované plochy přes 10 do 30%</t>
  </si>
  <si>
    <t>m2</t>
  </si>
  <si>
    <t>783842384</t>
  </si>
  <si>
    <t>https://podminky.urs.cz/item/CS_URS_2024_02/611325417</t>
  </si>
  <si>
    <t>" viz legenda D1.1.2 "</t>
  </si>
  <si>
    <t>174,23</t>
  </si>
  <si>
    <t>612131101</t>
  </si>
  <si>
    <t>Podkladní a spojovací vrstva vnitřních omítaných ploch cementový postřik nanášený ručně celoplošně stěn</t>
  </si>
  <si>
    <t>346498637</t>
  </si>
  <si>
    <t>https://podminky.urs.cz/item/CS_URS_2024_02/612131101</t>
  </si>
  <si>
    <t xml:space="preserve">" pod obklad  - viz díl 781 "</t>
  </si>
  <si>
    <t>87</t>
  </si>
  <si>
    <t>5</t>
  </si>
  <si>
    <t>612135101</t>
  </si>
  <si>
    <t>Hrubá výplň rýh maltou jakékoli šířky rýhy ve stěnách</t>
  </si>
  <si>
    <t>1500816852</t>
  </si>
  <si>
    <t>https://podminky.urs.cz/item/CS_URS_2024_02/612135101</t>
  </si>
  <si>
    <t>" zapravení drážek ZTI "</t>
  </si>
  <si>
    <t>0,1*35</t>
  </si>
  <si>
    <t>612325419</t>
  </si>
  <si>
    <t>Oprava vápenocementové omítky vnitřních ploch hladké, tl. do 20 mm, s celoplošným přeštukováním, tl. štuku do 3 mm stěn, v rozsahu opravované plochy přes 30 do 50%</t>
  </si>
  <si>
    <t>-703527613</t>
  </si>
  <si>
    <t>https://podminky.urs.cz/item/CS_URS_2024_02/612325419</t>
  </si>
  <si>
    <t>" D 1.1.2 - stáv. stěny "</t>
  </si>
  <si>
    <t>" m.č.101 "</t>
  </si>
  <si>
    <t>(2,75+2,35)*2*2,87</t>
  </si>
  <si>
    <t>-0,8*2*2+(2+0,8+2)*0,5</t>
  </si>
  <si>
    <t>-1,17*2,56+(2,56+117+2,56)*0,3</t>
  </si>
  <si>
    <t>" m.č.102 "</t>
  </si>
  <si>
    <t>(7,4+5,1)*2*3,04</t>
  </si>
  <si>
    <t>-(0,8*2+0,7)*2</t>
  </si>
  <si>
    <t>-1,3*2*2+(2+1,3+2)*0,48</t>
  </si>
  <si>
    <t>(2+1,4+2)*0,18</t>
  </si>
  <si>
    <t>" m.č.103 "</t>
  </si>
  <si>
    <t>(3,75+4,9)*2*3,01</t>
  </si>
  <si>
    <t>-0,8*2+(2+0,8+2)*0,5</t>
  </si>
  <si>
    <t>" m.č.104,105 "</t>
  </si>
  <si>
    <t>(1,49*2+1,42+0,88)*2*(3,04-1,8)</t>
  </si>
  <si>
    <t>-(0,7+0,6*2)*0,2</t>
  </si>
  <si>
    <t>" m.č.106 "</t>
  </si>
  <si>
    <t>(2,16+3)*3,32-1,4*2</t>
  </si>
  <si>
    <t>" m.č.107 "</t>
  </si>
  <si>
    <t>(11,16+5,54+11,16)*3,32</t>
  </si>
  <si>
    <t>" m.č.108,109 "</t>
  </si>
  <si>
    <t>(4,57+1,5*2+0,18+0,7+0,18)*3,32</t>
  </si>
  <si>
    <t>" m.č.110 "</t>
  </si>
  <si>
    <t>(4,4+1,59+0,38+2,77+2,26+3,9)*3,32</t>
  </si>
  <si>
    <t>-0,8*2*2</t>
  </si>
  <si>
    <t>-1,55*2,38*2+(2,38+1,55+2,38)*0,35</t>
  </si>
  <si>
    <t>" m.č.111 "</t>
  </si>
  <si>
    <t>(4,15+2,27)*2*3,34-0,8*2</t>
  </si>
  <si>
    <t>" m.č.112 "</t>
  </si>
  <si>
    <t>(2,21+2,5)*2*3,35</t>
  </si>
  <si>
    <t>-0,8*2+(2+0,8+2)*0,35</t>
  </si>
  <si>
    <t>" m.č.113 "</t>
  </si>
  <si>
    <t>(2,26+2,5)*2*3,35</t>
  </si>
  <si>
    <t>-1,3*2,2+(2,2+1,6+2,2)*0,3</t>
  </si>
  <si>
    <t>Součet</t>
  </si>
  <si>
    <t>7</t>
  </si>
  <si>
    <t>612331111</t>
  </si>
  <si>
    <t>Omítka cementová vnitřních ploch nanášená ručně jednovrstvá, tloušťky do 10 mm hrubá zatřená svislých konstrukcí stěn</t>
  </si>
  <si>
    <t>-2141507922</t>
  </si>
  <si>
    <t>https://podminky.urs.cz/item/CS_URS_2024_02/612331111</t>
  </si>
  <si>
    <t>8</t>
  </si>
  <si>
    <t>631311121</t>
  </si>
  <si>
    <t>Doplnění dosavadních mazanin prostým betonem s dodáním hmot, bez potěru, plochy jednotlivě do 1 m2 a tl. do 80 mm</t>
  </si>
  <si>
    <t>-441609156</t>
  </si>
  <si>
    <t>https://podminky.urs.cz/item/CS_URS_2024_02/631311121</t>
  </si>
  <si>
    <t>" D1.1.1. m.č.104 "</t>
  </si>
  <si>
    <t>2*0,07*0,2</t>
  </si>
  <si>
    <t>9</t>
  </si>
  <si>
    <t>Ostatní konstrukce a práce, bourání</t>
  </si>
  <si>
    <t>901(R)</t>
  </si>
  <si>
    <t>prostup datového připojení stropem vč. zapravení</t>
  </si>
  <si>
    <t>ks</t>
  </si>
  <si>
    <t>-1698698572</t>
  </si>
  <si>
    <t>10</t>
  </si>
  <si>
    <t>949101111</t>
  </si>
  <si>
    <t>Lešení pomocné pracovní pro objekty pozemních staveb pro zatížení do 150 kg/m2, o výšce lešeňové podlahy do 1,9 m</t>
  </si>
  <si>
    <t>1294187931</t>
  </si>
  <si>
    <t>https://podminky.urs.cz/item/CS_URS_2024_02/949101111</t>
  </si>
  <si>
    <t>11</t>
  </si>
  <si>
    <t>962031132</t>
  </si>
  <si>
    <t>Bourání příček nebo přizdívek z cihel pálených plných nebo dutých, tl. do 100 mm</t>
  </si>
  <si>
    <t>-1213657159</t>
  </si>
  <si>
    <t>https://podminky.urs.cz/item/CS_URS_2024_02/962031132</t>
  </si>
  <si>
    <t>" viz D1.1.1. m.č. 103-105 "</t>
  </si>
  <si>
    <t>2,26*3,32-0,8*2</t>
  </si>
  <si>
    <t>" m.č.109 "</t>
  </si>
  <si>
    <t>1,92*3,32-0,6*2*2</t>
  </si>
  <si>
    <t>962031133</t>
  </si>
  <si>
    <t>Bourání příček nebo přizdívek z cihel pálených plných nebo dutých, tl. přes 100 do 150 mm</t>
  </si>
  <si>
    <t>1638008381</t>
  </si>
  <si>
    <t>https://podminky.urs.cz/item/CS_URS_2024_02/962031133</t>
  </si>
  <si>
    <t>" viz D1.1.1. m.č. 110-111 "</t>
  </si>
  <si>
    <t>1,3*3,32</t>
  </si>
  <si>
    <t>" m.č. 101 - bar "</t>
  </si>
  <si>
    <t>1,12*(3,83+1,9)</t>
  </si>
  <si>
    <t>" zídka rampy "</t>
  </si>
  <si>
    <t>1,28*(1,05+0,15)+1,12*(0,9+0,15)+0,95*(1,05+0,15)</t>
  </si>
  <si>
    <t>" m.č.101-103 "</t>
  </si>
  <si>
    <t>1,4*1</t>
  </si>
  <si>
    <t>" m.č.104 "</t>
  </si>
  <si>
    <t>1,81*(3,32-2,38)</t>
  </si>
  <si>
    <t>13</t>
  </si>
  <si>
    <t>965046111</t>
  </si>
  <si>
    <t>Broušení stávajících betonových podlah úběr do 3 mm</t>
  </si>
  <si>
    <t>498975776</t>
  </si>
  <si>
    <t>https://podminky.urs.cz/item/CS_URS_2024_02/965046111</t>
  </si>
  <si>
    <t>" viz legenda D.1.1.1 - m.č.101-114 "</t>
  </si>
  <si>
    <t>169,12</t>
  </si>
  <si>
    <t>" vstup "</t>
  </si>
  <si>
    <t>2,75*2,35</t>
  </si>
  <si>
    <t>14</t>
  </si>
  <si>
    <t>965046119</t>
  </si>
  <si>
    <t>Broušení stávajících betonových podlah Příplatek k ceně za každý další 1 mm úběru</t>
  </si>
  <si>
    <t>-71369427</t>
  </si>
  <si>
    <t>https://podminky.urs.cz/item/CS_URS_2024_02/965046119</t>
  </si>
  <si>
    <t>176*2</t>
  </si>
  <si>
    <t>15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</si>
  <si>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</si>
  <si>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</si>
  <si>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523251089</t>
  </si>
  <si>
    <t>https://podminky.urs.cz/item/CS_URS_2024_02/967031732</t>
  </si>
  <si>
    <t>" D1.1.1. m.č.113 "</t>
  </si>
  <si>
    <t>0,1*2</t>
  </si>
  <si>
    <t>16</t>
  </si>
  <si>
    <t>968062244</t>
  </si>
  <si>
    <t>Vybourání dřevěných rámů oken s křídly, dveřních zárubní, vrat, stěn, ostění nebo obkladů rámů oken s křídly jednoduchých, plochy do 1 m2</t>
  </si>
  <si>
    <t>-1955575139</t>
  </si>
  <si>
    <t>https://podminky.urs.cz/item/CS_URS_2024_02/968062244</t>
  </si>
  <si>
    <t>" D.1.1.1 - m.č.110,111 "</t>
  </si>
  <si>
    <t>0,58*0,58*2</t>
  </si>
  <si>
    <t>17</t>
  </si>
  <si>
    <t>968062245</t>
  </si>
  <si>
    <t>Vybourání dřevěných rámů oken s křídly, dveřních zárubní, vrat, stěn, ostění nebo obkladů rámů oken s křídly jednoduchých, plochy do 2 m2</t>
  </si>
  <si>
    <t>-1200606785</t>
  </si>
  <si>
    <t>https://podminky.urs.cz/item/CS_URS_2024_02/968062245</t>
  </si>
  <si>
    <t>" D1.1.1 - m.č.101-103 "</t>
  </si>
  <si>
    <t>18</t>
  </si>
  <si>
    <t>968072455</t>
  </si>
  <si>
    <t>Vybourání kovových rámů oken s křídly, dveřních zárubní, vrat, stěn, ostění nebo obkladů dveřních zárubní, plochy do 2 m2</t>
  </si>
  <si>
    <t>294282419</t>
  </si>
  <si>
    <t>https://podminky.urs.cz/item/CS_URS_2024_02/968072455</t>
  </si>
  <si>
    <t>" viz D1.1.1 - m.č.113,114,109 "</t>
  </si>
  <si>
    <t>0,7*2*4</t>
  </si>
  <si>
    <t>" m.č.107,108,109,112,101 "</t>
  </si>
  <si>
    <t>0,8*2*5</t>
  </si>
  <si>
    <t>19</t>
  </si>
  <si>
    <t>968072456</t>
  </si>
  <si>
    <t>Vybourání kovových rámů oken s křídly, dveřních zárubní, vrat, stěn, ostění nebo obkladů dveřních zárubní, plochy přes 2 m2</t>
  </si>
  <si>
    <t>-861499860</t>
  </si>
  <si>
    <t>https://podminky.urs.cz/item/CS_URS_2024_02/968072456</t>
  </si>
  <si>
    <t>" D1.1.1 m.č.106 "</t>
  </si>
  <si>
    <t>1,520*2,135</t>
  </si>
  <si>
    <t>20</t>
  </si>
  <si>
    <t>974031153</t>
  </si>
  <si>
    <t>Vysekání rýh ve zdivu cihelném na maltu vápennou nebo vápenocementovou do hl. 100 mm a šířky do 100 mm</t>
  </si>
  <si>
    <t>m</t>
  </si>
  <si>
    <t>966794313</t>
  </si>
  <si>
    <t>https://podminky.urs.cz/item/CS_URS_2024_02/974031153</t>
  </si>
  <si>
    <t>974031666</t>
  </si>
  <si>
    <t>Vysekání rýh ve zdivu cihelném na maltu vápennou nebo vápenocementovou pro vtahování nosníků do zdí, před vybouráním otvoru do hl. 150 mm, při v. nosníku do 250 mm</t>
  </si>
  <si>
    <t>-1927469617</t>
  </si>
  <si>
    <t>https://podminky.urs.cz/item/CS_URS_2024_02/974031666</t>
  </si>
  <si>
    <t>1,25</t>
  </si>
  <si>
    <t>22</t>
  </si>
  <si>
    <t>974042545</t>
  </si>
  <si>
    <t>Vysekání rýh v betonové nebo jiné monolitické dlažbě s betonovým podkladem do hl.70 mm a šířky do 200 mm</t>
  </si>
  <si>
    <t>-436179691</t>
  </si>
  <si>
    <t>https://podminky.urs.cz/item/CS_URS_2024_02/974042545</t>
  </si>
  <si>
    <t>23</t>
  </si>
  <si>
    <t>978059541</t>
  </si>
  <si>
    <t>Odsekání obkladů stěn včetně otlučení podkladní omítky až na zdivo z obkládaček vnitřních, z jakýchkoliv materiálů, plochy přes 1 m2</t>
  </si>
  <si>
    <t>653235473</t>
  </si>
  <si>
    <t>https://podminky.urs.cz/item/CS_URS_2024_02/978059541</t>
  </si>
  <si>
    <t>" viz D1.1.1 - m.č.109-114 "</t>
  </si>
  <si>
    <t>(1,05+2,3+1,05)*1,6</t>
  </si>
  <si>
    <t>(1,3+0,9)*1,8</t>
  </si>
  <si>
    <t>(2,45+2+1+1+0,15)*1,6</t>
  </si>
  <si>
    <t>(2,3+2,55)*2*1,85-0,8*1,85</t>
  </si>
  <si>
    <t>(1,42+1,5)*2*1,85-0,6*1,85*2</t>
  </si>
  <si>
    <t>(1,5+0,9)*2*1,85-0,6*1,85</t>
  </si>
  <si>
    <t>997</t>
  </si>
  <si>
    <t>Přesun sutě</t>
  </si>
  <si>
    <t>24</t>
  </si>
  <si>
    <t>997013212</t>
  </si>
  <si>
    <t>Vnitrostaveništní doprava suti a vybouraných hmot vodorovně do 50 m s naložením ručně pro budovy a haly výšky přes 6 do 9 m</t>
  </si>
  <si>
    <t>t</t>
  </si>
  <si>
    <t>561371119</t>
  </si>
  <si>
    <t>https://podminky.urs.cz/item/CS_URS_2024_02/997013212</t>
  </si>
  <si>
    <t>25</t>
  </si>
  <si>
    <t>997013501</t>
  </si>
  <si>
    <t>Odvoz suti a vybouraných hmot na skládku nebo meziskládku se složením, na vzdálenost do 1 km</t>
  </si>
  <si>
    <t>-224437150</t>
  </si>
  <si>
    <t>https://podminky.urs.cz/item/CS_URS_2024_02/997013501</t>
  </si>
  <si>
    <t>26</t>
  </si>
  <si>
    <t>997013509</t>
  </si>
  <si>
    <t>Odvoz suti a vybouraných hmot na skládku nebo meziskládku se složením, na vzdálenost Příplatek k ceně za každý další započatý 1 km přes 1 km</t>
  </si>
  <si>
    <t>-1632810654</t>
  </si>
  <si>
    <t>https://podminky.urs.cz/item/CS_URS_2024_02/997013509</t>
  </si>
  <si>
    <t>15,917*14</t>
  </si>
  <si>
    <t>27</t>
  </si>
  <si>
    <t>997013631</t>
  </si>
  <si>
    <t>Poplatek za uložení stavebního odpadu na skládce (skládkovné) směsného stavebního a demoličního zatříděného do Katalogu odpadů pod kódem 17 09 04</t>
  </si>
  <si>
    <t>-1005017295</t>
  </si>
  <si>
    <t>https://podminky.urs.cz/item/CS_URS_2024_02/997013631</t>
  </si>
  <si>
    <t>998</t>
  </si>
  <si>
    <t>Přesun hmot</t>
  </si>
  <si>
    <t>28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</si>
  <si>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</si>
  <si>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</si>
  <si>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1245433580</t>
  </si>
  <si>
    <t>https://podminky.urs.cz/item/CS_URS_2024_02/998018001</t>
  </si>
  <si>
    <t>PSV</t>
  </si>
  <si>
    <t>Práce a dodávky PSV</t>
  </si>
  <si>
    <t>721</t>
  </si>
  <si>
    <t>Zdravotechnika - vnitřní kanalizace</t>
  </si>
  <si>
    <t>29</t>
  </si>
  <si>
    <t>721174043</t>
  </si>
  <si>
    <t>Potrubí z trub polypropylenových připojovací DN 50</t>
  </si>
  <si>
    <t>348265328</t>
  </si>
  <si>
    <t>https://podminky.urs.cz/item/CS_URS_2024_02/721174043</t>
  </si>
  <si>
    <t>" viz L14 "</t>
  </si>
  <si>
    <t>30</t>
  </si>
  <si>
    <t>721174045</t>
  </si>
  <si>
    <t>Potrubí z trub polypropylenových připojovací DN 110</t>
  </si>
  <si>
    <t>-868349574</t>
  </si>
  <si>
    <t>https://podminky.urs.cz/item/CS_URS_2024_02/721174045</t>
  </si>
  <si>
    <t>31</t>
  </si>
  <si>
    <t>998721311</t>
  </si>
  <si>
    <t>Přesun hmot pro vnitřní kanalizaci stanovený procentní sazbou (%) z ceny vodorovná dopravní vzdálenost do 50 m ruční (bez užití mechanizace) v objektech výšky do 6 m</t>
  </si>
  <si>
    <t>%</t>
  </si>
  <si>
    <t>-305637640</t>
  </si>
  <si>
    <t>https://podminky.urs.cz/item/CS_URS_2024_02/998721311</t>
  </si>
  <si>
    <t>722</t>
  </si>
  <si>
    <t>Zdravotechnika - vnitřní vodovod</t>
  </si>
  <si>
    <t>32</t>
  </si>
  <si>
    <t>722174001</t>
  </si>
  <si>
    <t>Potrubí z plastových trubek z polypropylenu PPR svařovaných polyfúzně PN 16 (SDR 7,4) D 16 x 2,2</t>
  </si>
  <si>
    <t>-219133229</t>
  </si>
  <si>
    <t>https://podminky.urs.cz/item/CS_URS_2024_02/722174001</t>
  </si>
  <si>
    <t>" viz L13 - studená voda "</t>
  </si>
  <si>
    <t>12,5</t>
  </si>
  <si>
    <t>" dtto, teplá voda "</t>
  </si>
  <si>
    <t>11,3</t>
  </si>
  <si>
    <t>33</t>
  </si>
  <si>
    <t>722290234</t>
  </si>
  <si>
    <t>Zkoušky, proplach a desinfekce vodovodního potrubí proplach a desinfekce vodovodního potrubí do DN 80</t>
  </si>
  <si>
    <t>644616568</t>
  </si>
  <si>
    <t>https://podminky.urs.cz/item/CS_URS_2024_02/722290234</t>
  </si>
  <si>
    <t>34</t>
  </si>
  <si>
    <t>722290246</t>
  </si>
  <si>
    <t>Zkoušky, proplach a desinfekce vodovodního potrubí zkoušky těsnosti vodovodního potrubí plastového do DN 40</t>
  </si>
  <si>
    <t>2147208775</t>
  </si>
  <si>
    <t>https://podminky.urs.cz/item/CS_URS_2024_02/722290246</t>
  </si>
  <si>
    <t>35</t>
  </si>
  <si>
    <t>998722311</t>
  </si>
  <si>
    <t>Přesun hmot pro vnitřní vodovod stanovený procentní sazbou (%) z ceny vodorovná dopravní vzdálenost do 50 m ruční (bez užití mechanizace) v objektech výšky do 6 m</t>
  </si>
  <si>
    <t>1074082657</t>
  </si>
  <si>
    <t>https://podminky.urs.cz/item/CS_URS_2024_02/998722311</t>
  </si>
  <si>
    <t>725</t>
  </si>
  <si>
    <t>Zdravotechnika - zařizovací předměty</t>
  </si>
  <si>
    <t>36</t>
  </si>
  <si>
    <t>725110811</t>
  </si>
  <si>
    <t>Demontáž klozetů splachovacíchch s nádrží nebo tlakovým splachovačem</t>
  </si>
  <si>
    <t>soubor</t>
  </si>
  <si>
    <t>1770897669</t>
  </si>
  <si>
    <t>https://podminky.urs.cz/item/CS_URS_2024_02/725110811</t>
  </si>
  <si>
    <t>37</t>
  </si>
  <si>
    <t>725119125</t>
  </si>
  <si>
    <t>Zařízení záchodů montáž klozetových mís závěsných na nosné stěny</t>
  </si>
  <si>
    <t>184865070</t>
  </si>
  <si>
    <t>https://podminky.urs.cz/item/CS_URS_2024_02/725119125</t>
  </si>
  <si>
    <t>38</t>
  </si>
  <si>
    <t>725119131</t>
  </si>
  <si>
    <t>Zařízení záchodů montáž klozetových sedátek standardních</t>
  </si>
  <si>
    <t>1775800598</t>
  </si>
  <si>
    <t>https://podminky.urs.cz/item/CS_URS_2024_02/725119131</t>
  </si>
  <si>
    <t>39</t>
  </si>
  <si>
    <t>725122813</t>
  </si>
  <si>
    <t>Demontáž pisoárů s nádrží a 1 záchodkem</t>
  </si>
  <si>
    <t>1912851960</t>
  </si>
  <si>
    <t>https://podminky.urs.cz/item/CS_URS_2024_02/725122813</t>
  </si>
  <si>
    <t>40</t>
  </si>
  <si>
    <t>725129101</t>
  </si>
  <si>
    <t>Pisoárové záchodky montáž ostatních typů keramických</t>
  </si>
  <si>
    <t>1244800659</t>
  </si>
  <si>
    <t>https://podminky.urs.cz/item/CS_URS_2024_02/725129101</t>
  </si>
  <si>
    <t>41</t>
  </si>
  <si>
    <t>725210821</t>
  </si>
  <si>
    <t>Demontáž umyvadel bez výtokových armatur umyvadel</t>
  </si>
  <si>
    <t>-727231971</t>
  </si>
  <si>
    <t>https://podminky.urs.cz/item/CS_URS_2024_02/725210821</t>
  </si>
  <si>
    <t>42</t>
  </si>
  <si>
    <t>725219102(R)</t>
  </si>
  <si>
    <t xml:space="preserve">Umyvadla montáž umyvadel ostatních typů </t>
  </si>
  <si>
    <t>1701108647</t>
  </si>
  <si>
    <t>43</t>
  </si>
  <si>
    <t>725291668</t>
  </si>
  <si>
    <t>Montáž doplňků zařízení koupelen a záchodů madla invalidního rovného</t>
  </si>
  <si>
    <t>308730606</t>
  </si>
  <si>
    <t>https://podminky.urs.cz/item/CS_URS_2024_02/725291668</t>
  </si>
  <si>
    <t>44</t>
  </si>
  <si>
    <t>725291670</t>
  </si>
  <si>
    <t>Montáž doplňků zařízení koupelen a záchodů madla invalidního krakorcového sklopného</t>
  </si>
  <si>
    <t>-1899713592</t>
  </si>
  <si>
    <t>https://podminky.urs.cz/item/CS_URS_2024_02/725291670</t>
  </si>
  <si>
    <t>45</t>
  </si>
  <si>
    <t>725319111</t>
  </si>
  <si>
    <t>Dřezy bez výtokových armatur montáž dřezů ostatních typů</t>
  </si>
  <si>
    <t>-1454872818</t>
  </si>
  <si>
    <t>https://podminky.urs.cz/item/CS_URS_2024_02/725319111</t>
  </si>
  <si>
    <t>46</t>
  </si>
  <si>
    <t>725330820</t>
  </si>
  <si>
    <t>Demontáž výlevek bez výtokových armatur a bez nádrže a splachovacího potrubí diturvitových</t>
  </si>
  <si>
    <t>-2041775380</t>
  </si>
  <si>
    <t>https://podminky.urs.cz/item/CS_URS_2024_02/725330820</t>
  </si>
  <si>
    <t>47</t>
  </si>
  <si>
    <t>725339111</t>
  </si>
  <si>
    <t>Výlevky montáž výlevky</t>
  </si>
  <si>
    <t>-1527381357</t>
  </si>
  <si>
    <t>https://podminky.urs.cz/item/CS_URS_2024_02/725339111</t>
  </si>
  <si>
    <t>48</t>
  </si>
  <si>
    <t>725813111</t>
  </si>
  <si>
    <t>Ventily rohové bez připojovací trubičky nebo flexi hadičky G 1/2"</t>
  </si>
  <si>
    <t>-1932409684</t>
  </si>
  <si>
    <t>https://podminky.urs.cz/item/CS_URS_2024_02/725813111</t>
  </si>
  <si>
    <t>49</t>
  </si>
  <si>
    <t>725820801</t>
  </si>
  <si>
    <t>Demontáž baterií nástěnných do G 3/4</t>
  </si>
  <si>
    <t>-2010887443</t>
  </si>
  <si>
    <t>https://podminky.urs.cz/item/CS_URS_2024_02/725820801</t>
  </si>
  <si>
    <t>50</t>
  </si>
  <si>
    <t>725829111</t>
  </si>
  <si>
    <t>Baterie dřezové montáž ostatních typů stojánkových G 1/2"</t>
  </si>
  <si>
    <t>215975432</t>
  </si>
  <si>
    <t>https://podminky.urs.cz/item/CS_URS_2024_02/725829111</t>
  </si>
  <si>
    <t>51</t>
  </si>
  <si>
    <t>725829121</t>
  </si>
  <si>
    <t>Baterie umyvadlové montáž ostatních typů nástěnných pákových nebo klasických</t>
  </si>
  <si>
    <t>-949012139</t>
  </si>
  <si>
    <t>https://podminky.urs.cz/item/CS_URS_2024_02/725829121</t>
  </si>
  <si>
    <t>52</t>
  </si>
  <si>
    <t>725829131</t>
  </si>
  <si>
    <t>Baterie umyvadlové montáž ostatních typů stojánkových G 1/2"</t>
  </si>
  <si>
    <t>83016997</t>
  </si>
  <si>
    <t>https://podminky.urs.cz/item/CS_URS_2024_02/725829131</t>
  </si>
  <si>
    <t>53</t>
  </si>
  <si>
    <t>725901(R)</t>
  </si>
  <si>
    <t>montáž průtokového ohřívače</t>
  </si>
  <si>
    <t>-582924900</t>
  </si>
  <si>
    <t>54</t>
  </si>
  <si>
    <t>M</t>
  </si>
  <si>
    <t>725951(R)</t>
  </si>
  <si>
    <t>Umyvadlo na stěnu</t>
  </si>
  <si>
    <t>-2117046032</t>
  </si>
  <si>
    <t>" umvadlo k montáži na stěnu, včetně montážní sady, sifon pohledový chrom, m.č.104 "</t>
  </si>
  <si>
    <t>55</t>
  </si>
  <si>
    <t>725952(R)</t>
  </si>
  <si>
    <t>Baterie umyvadlová</t>
  </si>
  <si>
    <t>810078359</t>
  </si>
  <si>
    <t>" stojánková baterie, montáž na umyvadlo, m.č.104 "</t>
  </si>
  <si>
    <t>56</t>
  </si>
  <si>
    <t>725953(R)</t>
  </si>
  <si>
    <t>Výlevka stojící s roštem</t>
  </si>
  <si>
    <t>1873137899</t>
  </si>
  <si>
    <t>" včetně montážní sady a plastového roštu, m.č.105 "</t>
  </si>
  <si>
    <t>57</t>
  </si>
  <si>
    <t>725954(R)</t>
  </si>
  <si>
    <t>Baterie výlevky</t>
  </si>
  <si>
    <t>-523118272</t>
  </si>
  <si>
    <t xml:space="preserve"> " nástěnná baterie se sprchovým setem,  včetně montážní sady, m.č.105 "</t>
  </si>
  <si>
    <t>58</t>
  </si>
  <si>
    <t>725955(R)</t>
  </si>
  <si>
    <t>Umyvadlo hendikep</t>
  </si>
  <si>
    <t>-76182451</t>
  </si>
  <si>
    <t>" včetně sifonu, pohledové provedení chrom včetně montážní sady, m.č.116 "</t>
  </si>
  <si>
    <t>59</t>
  </si>
  <si>
    <t>725956(R)</t>
  </si>
  <si>
    <t>Umyvadlová baterie hendikep</t>
  </si>
  <si>
    <t>1831099810</t>
  </si>
  <si>
    <t xml:space="preserve">" umyvadlová baterie splňující požadavky pro osoby se zdravotním  postižením a umožňující bezbriérový přístup , m.č.116 "</t>
  </si>
  <si>
    <t>60</t>
  </si>
  <si>
    <t>725957(R)</t>
  </si>
  <si>
    <t>Umyvadlo na desku</t>
  </si>
  <si>
    <t>-1491842631</t>
  </si>
  <si>
    <t>" umyvadlo na desku, včetně sifonu - chrom. Barva umyvadla béžová plně barevná, včetně montážní sady, sifon pohledový chromový, průtočný umyv.vtok "</t>
  </si>
  <si>
    <t>" m.č.116 "</t>
  </si>
  <si>
    <t>61</t>
  </si>
  <si>
    <t>725958(R)</t>
  </si>
  <si>
    <t>Umyvadlová baterie</t>
  </si>
  <si>
    <t>-1242035784</t>
  </si>
  <si>
    <t>" stojánková baterie páková, barva červená, včetně montážní sady, m.č.114 "</t>
  </si>
  <si>
    <t>62</t>
  </si>
  <si>
    <t>725959(R)</t>
  </si>
  <si>
    <t>pisoár závěsný</t>
  </si>
  <si>
    <t>-1466974293</t>
  </si>
  <si>
    <t>" pisoárová mísa k zavěšení na stěnu, včetně montážní sady, m.č.115 "</t>
  </si>
  <si>
    <t>63</t>
  </si>
  <si>
    <t>725960(R)</t>
  </si>
  <si>
    <t>WC mísa závěsná</t>
  </si>
  <si>
    <t>936112670</t>
  </si>
  <si>
    <t>" závěsné WC, set se záchodovým prkénkem, m.č.115 "</t>
  </si>
  <si>
    <t>64</t>
  </si>
  <si>
    <t>725961(R)</t>
  </si>
  <si>
    <t>WC mísa handicap</t>
  </si>
  <si>
    <t>-1299623037</t>
  </si>
  <si>
    <t xml:space="preserve">" závěsná WC mísa v prodlouženém designu, splňující požadavky pro osoby se zdravotním  postižením a umožňující bezbriérový přístup  "</t>
  </si>
  <si>
    <t>65</t>
  </si>
  <si>
    <t>725962(R)</t>
  </si>
  <si>
    <t>Madla handicap WC</t>
  </si>
  <si>
    <t>-1845944978</t>
  </si>
  <si>
    <t>" set pevné boční madlo a sklopné madlo, m.č.116 "</t>
  </si>
  <si>
    <t>66</t>
  </si>
  <si>
    <t>725963(R)</t>
  </si>
  <si>
    <t>Dřezová baterie</t>
  </si>
  <si>
    <t>1331751770</t>
  </si>
  <si>
    <t>" dřezová baterie, barva červená, m.č.102 "</t>
  </si>
  <si>
    <t>67</t>
  </si>
  <si>
    <t>725964(R)</t>
  </si>
  <si>
    <t>Dřez kuchyňský</t>
  </si>
  <si>
    <t>1023644950</t>
  </si>
  <si>
    <t>" dřez granitová s opdkapávačem, barva béžová, m.č.102 "</t>
  </si>
  <si>
    <t>68</t>
  </si>
  <si>
    <t>725965(R)</t>
  </si>
  <si>
    <t>Předstěnová instalace pro závěsné WC hendikep + tlačítko</t>
  </si>
  <si>
    <t>294414886</t>
  </si>
  <si>
    <t xml:space="preserve">"celková montážní sada s nádržkou, splach. tlačítko splňující požadavky pro osoby se zdravotním  postižením a umožňující bezbriérový přístup, m.č.116 </t>
  </si>
  <si>
    <t>69</t>
  </si>
  <si>
    <t>725966(R)</t>
  </si>
  <si>
    <t>Předstěnová inst. pro závěsné WC</t>
  </si>
  <si>
    <t>-803903628</t>
  </si>
  <si>
    <t>" celková montážní sada s nádržkou, splach. tlačítko, m.č.115 "</t>
  </si>
  <si>
    <t>70</t>
  </si>
  <si>
    <t>725967(R)</t>
  </si>
  <si>
    <t>Předstěnová instalace pro pisoár</t>
  </si>
  <si>
    <t>-1676516123</t>
  </si>
  <si>
    <t>" celková montážní sada, m.č.115 "</t>
  </si>
  <si>
    <t>71</t>
  </si>
  <si>
    <t>725968(R)</t>
  </si>
  <si>
    <t>Průtokový ohřívač 5 kW</t>
  </si>
  <si>
    <t>1640023288</t>
  </si>
  <si>
    <t>" Montáž na stěnu- Doporučeno schovat do skříňky - nábytku, m.č.104,116 "</t>
  </si>
  <si>
    <t>72</t>
  </si>
  <si>
    <t>998725311</t>
  </si>
  <si>
    <t>Přesun hmot pro zařizovací předměty stanovený procentní sazbou (%) z ceny vodorovná dopravní vzdálenost do 50 m ruční (bez užití mechanizace) v objektech výšky do 6 m</t>
  </si>
  <si>
    <t>-1851244397</t>
  </si>
  <si>
    <t>https://podminky.urs.cz/item/CS_URS_2024_02/998725311</t>
  </si>
  <si>
    <t>735</t>
  </si>
  <si>
    <t>Ústřední vytápění - otopná tělesa</t>
  </si>
  <si>
    <t>73</t>
  </si>
  <si>
    <t>73501(R)</t>
  </si>
  <si>
    <t>D+M radiátoru v m.č.103</t>
  </si>
  <si>
    <t>1333366333</t>
  </si>
  <si>
    <t>74</t>
  </si>
  <si>
    <t>73502(R)</t>
  </si>
  <si>
    <t xml:space="preserve">D+M radiátoru v m.č.113 </t>
  </si>
  <si>
    <t>571447310</t>
  </si>
  <si>
    <t>75</t>
  </si>
  <si>
    <t>73503(R)</t>
  </si>
  <si>
    <t>přemístění radiátoru v m.č.115 vč. napojení</t>
  </si>
  <si>
    <t>-1153347712</t>
  </si>
  <si>
    <t>76</t>
  </si>
  <si>
    <t>73504(R)</t>
  </si>
  <si>
    <t xml:space="preserve">demontáž radiátorů pro provedení nátěru a jejich zpětná montáž </t>
  </si>
  <si>
    <t>-1465663400</t>
  </si>
  <si>
    <t>77</t>
  </si>
  <si>
    <t>998735311</t>
  </si>
  <si>
    <t>Přesun hmot pro otopná tělesa stanovený procentní sazbou (%) z ceny vodorovná dopravní vzdálenost do 50 m ruční (bez užití mechanizace) v objektech výšky do 6 m</t>
  </si>
  <si>
    <t>-1625335681</t>
  </si>
  <si>
    <t>https://podminky.urs.cz/item/CS_URS_2024_02/998735311</t>
  </si>
  <si>
    <t>748</t>
  </si>
  <si>
    <t>Elektromontáže - osvětlovací zařízení a svítidla</t>
  </si>
  <si>
    <t>78</t>
  </si>
  <si>
    <t>74801(R)</t>
  </si>
  <si>
    <t>Kruhové svítidlo, závěsné</t>
  </si>
  <si>
    <t>1194723598</t>
  </si>
  <si>
    <t>" kruhové závěsnéLED svítidlo, kov lak matný červená, zavěšení na lanka, průměr kruhu 1,3m, stmívací - m.č.102"</t>
  </si>
  <si>
    <t>79</t>
  </si>
  <si>
    <t>74802(R)</t>
  </si>
  <si>
    <t>Závěsné bodové svítidlo, válec</t>
  </si>
  <si>
    <t>-624073001</t>
  </si>
  <si>
    <t xml:space="preserve">" zavěšené svítidlo, válcové, barva červená matná, montážní sada + světelný zdroj žárovka designová pohledová, závěsná sada  + žárovka "</t>
  </si>
  <si>
    <t xml:space="preserve"> " m.č. 1.02, 1.06, 1.08, 1.09, 1.12 " </t>
  </si>
  <si>
    <t>80</t>
  </si>
  <si>
    <t>74803(R)</t>
  </si>
  <si>
    <t>Závěsné svítidlo lineární</t>
  </si>
  <si>
    <t>-387959182</t>
  </si>
  <si>
    <t>" zavěšené svítidlo , lineární, barva bílá,k svícení nahodu i dolů, stmívatelné, DALI "</t>
  </si>
  <si>
    <t>" m.č.103,107 "</t>
  </si>
  <si>
    <t>81</t>
  </si>
  <si>
    <t>74804(R)</t>
  </si>
  <si>
    <t>Závěsné svítidlo stávající - renovace</t>
  </si>
  <si>
    <t>993306530</t>
  </si>
  <si>
    <t>"závěsné svítidlo stávající - kov, stínidla modrá lesklá "</t>
  </si>
  <si>
    <t>" m.č. 103 "</t>
  </si>
  <si>
    <t>82</t>
  </si>
  <si>
    <t>74805(R)</t>
  </si>
  <si>
    <t>Stolní lampa</t>
  </si>
  <si>
    <t>1974863700</t>
  </si>
  <si>
    <t>" stolní lampa polohovatelná, kovová, žlutá "</t>
  </si>
  <si>
    <t>83</t>
  </si>
  <si>
    <t>74806(R)</t>
  </si>
  <si>
    <t>Svítidlo přisazené bodové</t>
  </si>
  <si>
    <t>-1260918361</t>
  </si>
  <si>
    <t xml:space="preserve"> " svítidlo bodové stropní přisazené, m.č.102,110,113 "</t>
  </si>
  <si>
    <t>84</t>
  </si>
  <si>
    <t>74807(R)</t>
  </si>
  <si>
    <t>Svítidlo bodové v podhledu</t>
  </si>
  <si>
    <t>-627957971</t>
  </si>
  <si>
    <t>" svítidlo bodové stropní přisazené k podhledu "</t>
  </si>
  <si>
    <t>" m.č.102,111,115,116 "</t>
  </si>
  <si>
    <t>85</t>
  </si>
  <si>
    <t>74808(R)</t>
  </si>
  <si>
    <t>LED pásek kuchyně</t>
  </si>
  <si>
    <t>-885212043</t>
  </si>
  <si>
    <t xml:space="preserve"> " zabudovaný do spodní desky horních kuch. skříněk, barva svěla teplá bílá m.č.102 "</t>
  </si>
  <si>
    <t>3,55</t>
  </si>
  <si>
    <t>86</t>
  </si>
  <si>
    <t>74809(R)</t>
  </si>
  <si>
    <t>LED pásek kuchyně podhled</t>
  </si>
  <si>
    <t>-2010026726</t>
  </si>
  <si>
    <t>" nasvícení podhledu ve výšce u stropu, barva svěla teplá bílá , m.č.102"</t>
  </si>
  <si>
    <t>7,73</t>
  </si>
  <si>
    <t>74810(R)</t>
  </si>
  <si>
    <t>LED pásek jednací místnost</t>
  </si>
  <si>
    <t>203950823</t>
  </si>
  <si>
    <t>" zabudovaný do SDK podhledu stropu s modrou malbou, barva svěla teplá bílá, m.č.106 "</t>
  </si>
  <si>
    <t>2,06</t>
  </si>
  <si>
    <t>88</t>
  </si>
  <si>
    <t>74811(R)</t>
  </si>
  <si>
    <t>LED pásek pracovní box</t>
  </si>
  <si>
    <t>1914572334</t>
  </si>
  <si>
    <t>" zabudovaný do obložení stropu, barva svěla teplá bílá, m.č.109 "</t>
  </si>
  <si>
    <t>2,5</t>
  </si>
  <si>
    <t>89</t>
  </si>
  <si>
    <t>74812(R)</t>
  </si>
  <si>
    <t>LED pásek telefonní box</t>
  </si>
  <si>
    <t>1042140406</t>
  </si>
  <si>
    <t>" zabudovaný do obložení stropu, barva svěla teplá bílá, m.č.108 "</t>
  </si>
  <si>
    <t>1,91</t>
  </si>
  <si>
    <t>90</t>
  </si>
  <si>
    <t>74813(R)</t>
  </si>
  <si>
    <t>LED pásek v nábytku Z-13, m.č.113</t>
  </si>
  <si>
    <t>365607490</t>
  </si>
  <si>
    <t>91</t>
  </si>
  <si>
    <t>74814(R)</t>
  </si>
  <si>
    <t>LED pásek v modrém podhledu, m.č.107</t>
  </si>
  <si>
    <t>2006670116</t>
  </si>
  <si>
    <t>92</t>
  </si>
  <si>
    <t>74815(R)</t>
  </si>
  <si>
    <t>Svítidlo nástěnné</t>
  </si>
  <si>
    <t>-1834608376</t>
  </si>
  <si>
    <t>" přisazené nástěnné svítidlo, m.č.111 "</t>
  </si>
  <si>
    <t>93</t>
  </si>
  <si>
    <t>74816(R)</t>
  </si>
  <si>
    <t>Svítidlo stropní</t>
  </si>
  <si>
    <t>-441725809</t>
  </si>
  <si>
    <t>" přisazené stropní svítidlo, kruhové, kov barva bílá, m.č.101"</t>
  </si>
  <si>
    <t>94</t>
  </si>
  <si>
    <t>74817(R)</t>
  </si>
  <si>
    <t>1216644211</t>
  </si>
  <si>
    <t>" přisazené svítidlo k nasvícení tabule, m.č.101 "</t>
  </si>
  <si>
    <t>95</t>
  </si>
  <si>
    <t>74818(R)</t>
  </si>
  <si>
    <t xml:space="preserve">Svítidlo stropní, m.č.104 </t>
  </si>
  <si>
    <t>1642753382</t>
  </si>
  <si>
    <t>751</t>
  </si>
  <si>
    <t>Vzduchotechnika</t>
  </si>
  <si>
    <t>96</t>
  </si>
  <si>
    <t>75101(R)</t>
  </si>
  <si>
    <t>D+M ventilátoru pro m.č.114-116</t>
  </si>
  <si>
    <t>321645884</t>
  </si>
  <si>
    <t>97</t>
  </si>
  <si>
    <t>75102(R)</t>
  </si>
  <si>
    <t>D+M ventilátu vč. mřížek - m.č.106</t>
  </si>
  <si>
    <t>216410319</t>
  </si>
  <si>
    <t>98</t>
  </si>
  <si>
    <t>75103(R)</t>
  </si>
  <si>
    <t>D+M ventilátu vč. mřížek - m.č.109</t>
  </si>
  <si>
    <t>-1467507367</t>
  </si>
  <si>
    <t>99</t>
  </si>
  <si>
    <t>751398041</t>
  </si>
  <si>
    <t>Montáž ostatních zařízení protidešťové žaluzie nebo žaluziové klapky na kruhové potrubí, průměru do 300 mm</t>
  </si>
  <si>
    <t>1894247119</t>
  </si>
  <si>
    <t>https://podminky.urs.cz/item/CS_URS_2024_02/751398041</t>
  </si>
  <si>
    <t>100</t>
  </si>
  <si>
    <t>42972901</t>
  </si>
  <si>
    <t>žaluzie protidešťová plastová s pevnými lamelami, pro potrubí D 160mm</t>
  </si>
  <si>
    <t>-1336202418</t>
  </si>
  <si>
    <t>101</t>
  </si>
  <si>
    <t>751510042(R)</t>
  </si>
  <si>
    <t>Vzduchotechnické potrubí pozink kruhové spirálně vinuté D do 200 mm vč. tvarovek</t>
  </si>
  <si>
    <t>-670331609</t>
  </si>
  <si>
    <t>102</t>
  </si>
  <si>
    <t>751510870</t>
  </si>
  <si>
    <t>Demontáž vzduchotechnického potrubí plechového do suti kruhového, spirálně vinutého bez příruby, průměru do 200 mm</t>
  </si>
  <si>
    <t>-1386396436</t>
  </si>
  <si>
    <t>https://podminky.urs.cz/item/CS_URS_2024_02/751510870</t>
  </si>
  <si>
    <t>103</t>
  </si>
  <si>
    <t>751901(R)</t>
  </si>
  <si>
    <t>demontáž ventilátoru do suti vč. jeho likvidace</t>
  </si>
  <si>
    <t>340577656</t>
  </si>
  <si>
    <t>104</t>
  </si>
  <si>
    <t>751902(R)</t>
  </si>
  <si>
    <t>sekání drážek, prostupů vč. zapravení</t>
  </si>
  <si>
    <t>hod</t>
  </si>
  <si>
    <t>-1567251315</t>
  </si>
  <si>
    <t>105</t>
  </si>
  <si>
    <t>998751311</t>
  </si>
  <si>
    <t>Přesun hmot pro vzduchotechniku stanovený procentní sazbou (%) z ceny vodorovná dopravní vzdálenost do 50 m ruční (bez užití mechanizace) v objektech výšky do 12 m</t>
  </si>
  <si>
    <t>-757021170</t>
  </si>
  <si>
    <t>https://podminky.urs.cz/item/CS_URS_2024_02/998751311</t>
  </si>
  <si>
    <t>763</t>
  </si>
  <si>
    <t>Konstrukce suché výstavby</t>
  </si>
  <si>
    <t>106</t>
  </si>
  <si>
    <t>763111313</t>
  </si>
  <si>
    <t>Příčka ze sádrokartonových desek s nosnou konstrukcí z jednoduchých ocelových profilů UW, CW jednoduše opláštěná deskou standardní A tl. 12,5 mm, příčka tl. 100 mm, profil 75, bez izolace, EI do 30</t>
  </si>
  <si>
    <t>-635596444</t>
  </si>
  <si>
    <t>https://podminky.urs.cz/item/CS_URS_2024_02/763111313</t>
  </si>
  <si>
    <t>" D 1.1.2 - m.č.102 u linky "</t>
  </si>
  <si>
    <t>0,6*2,6</t>
  </si>
  <si>
    <t>107</t>
  </si>
  <si>
    <t>763111327(R)</t>
  </si>
  <si>
    <t>Příčka ze sádrokartonových desek s nosnou konstrukcí z jednoduchých ocelových profilů UW, CW jednoduše opláštěná deskou tl. 12,5 mm s izolací, EI 45, příčka tl. 175 mm, profil 150, Rw do 51 dB</t>
  </si>
  <si>
    <t>69318766</t>
  </si>
  <si>
    <t>" D 1.1.2 - m.č.106-110 "</t>
  </si>
  <si>
    <t>0,2*3,35</t>
  </si>
  <si>
    <t>" m.č.114,115 "</t>
  </si>
  <si>
    <t>1,92*2,6-0,7*2</t>
  </si>
  <si>
    <t>1*2,6-0,7*2</t>
  </si>
  <si>
    <t>(1,26+1,81)*3,32-1,81*2,4</t>
  </si>
  <si>
    <t>" m.č.,102-106 "</t>
  </si>
  <si>
    <t>1,4*2,01</t>
  </si>
  <si>
    <t>108</t>
  </si>
  <si>
    <t>763111361</t>
  </si>
  <si>
    <t>Příčka ze sádrokartonových desek s nosnou konstrukcí z jednoduchých ocelových profilů UW, CW jednoduše opláštěná deskou akustickou tl. 12,5 mm s izolací, EI 45, příčka tl. 100 mm, profil 75, Rw do 50 dB</t>
  </si>
  <si>
    <t>-1426068425</t>
  </si>
  <si>
    <t>https://podminky.urs.cz/item/CS_URS_2024_02/763111361</t>
  </si>
  <si>
    <t>" D 1.1.2 - m.č.106 "</t>
  </si>
  <si>
    <t>(3+2,06)*3,35-2,06*2,6</t>
  </si>
  <si>
    <t>109</t>
  </si>
  <si>
    <t>763111717</t>
  </si>
  <si>
    <t>Příčka ze sádrokartonových desek ostatní konstrukce a práce na příčkách ze sádrokartonových desek základní penetrační nátěr (oboustranný)</t>
  </si>
  <si>
    <t>1170560887</t>
  </si>
  <si>
    <t>https://podminky.urs.cz/item/CS_URS_2024_02/763111717</t>
  </si>
  <si>
    <t>1,56+1,124+11,595</t>
  </si>
  <si>
    <t>110</t>
  </si>
  <si>
    <t>763111751</t>
  </si>
  <si>
    <t>Příčka ze sádrokartonových desek Příplatek k cenám za plochu do 6 m2 jednotlivě</t>
  </si>
  <si>
    <t>-259857111</t>
  </si>
  <si>
    <t>https://podminky.urs.cz/item/CS_URS_2024_02/763111751</t>
  </si>
  <si>
    <t>1,56+1,124+11,595-3*3,35</t>
  </si>
  <si>
    <t>111</t>
  </si>
  <si>
    <t>763111771</t>
  </si>
  <si>
    <t>Příčka ze sádrokartonových desek Příplatek k cenám za rovinnost speciální tmelení kvality Q3</t>
  </si>
  <si>
    <t>-1224825729</t>
  </si>
  <si>
    <t>https://podminky.urs.cz/item/CS_URS_2024_02/763111771</t>
  </si>
  <si>
    <t>112</t>
  </si>
  <si>
    <t>763111812</t>
  </si>
  <si>
    <t>Demontáž příček ze sádrokartonových desek s nosnou konstrukcí z ocelových profilů jednoduchých, opláštění dvojité</t>
  </si>
  <si>
    <t>1352627978</t>
  </si>
  <si>
    <t>https://podminky.urs.cz/item/CS_URS_2024_02/763111812</t>
  </si>
  <si>
    <t>" D1.1.1 - m.č.106 "</t>
  </si>
  <si>
    <t>1,6*2,2</t>
  </si>
  <si>
    <t>" m.č.113 - vstup "</t>
  </si>
  <si>
    <t>1,5*2,2</t>
  </si>
  <si>
    <t>113</t>
  </si>
  <si>
    <t>763113319</t>
  </si>
  <si>
    <t>Příčka instalační ze sádrokartonových desek s nosnou konstrukcí ze zdvojených ocelových profilů UW, CW s mezerou, CW profily navzájem spojeny páskem sádry dvojitě opláštěná deskami standardními A tl. 2 x 12,5 mm s izolací, EI 60, Rw do 54 dB, příčka tl. 255 - 750 mm, profil 100</t>
  </si>
  <si>
    <t>1278411268</t>
  </si>
  <si>
    <t>https://podminky.urs.cz/item/CS_URS_2024_02/763113319</t>
  </si>
  <si>
    <t>(1,18+1)*2,6</t>
  </si>
  <si>
    <t>114</t>
  </si>
  <si>
    <t>763121714</t>
  </si>
  <si>
    <t>Stěna předsazená ze sádrokartonových desek ostatní konstrukce a práce na předsazených stěnách ze sádrokartonových desek základní penetrační nátěr</t>
  </si>
  <si>
    <t>449585948</t>
  </si>
  <si>
    <t>https://podminky.urs.cz/item/CS_URS_2024_02/763121714</t>
  </si>
  <si>
    <t>" D 1.1.2 - m.č.107 "</t>
  </si>
  <si>
    <t>3,32*2*1,2</t>
  </si>
  <si>
    <t>115</t>
  </si>
  <si>
    <t>763121751</t>
  </si>
  <si>
    <t>Stěna předsazená ze sádrokartonových desek Příplatek k cenám za plochu do 6 m2 jednotlivě</t>
  </si>
  <si>
    <t>2025532851</t>
  </si>
  <si>
    <t>https://podminky.urs.cz/item/CS_URS_2024_02/763121751</t>
  </si>
  <si>
    <t>116</t>
  </si>
  <si>
    <t>763121761</t>
  </si>
  <si>
    <t>Stěna předsazená ze sádrokartonových desek Příplatek k cenám za rovinnost kvality speciální tmelení kvality Q3</t>
  </si>
  <si>
    <t>1618152476</t>
  </si>
  <si>
    <t>https://podminky.urs.cz/item/CS_URS_2024_02/763121761</t>
  </si>
  <si>
    <t>117</t>
  </si>
  <si>
    <t>763131414</t>
  </si>
  <si>
    <t>Podhled ze sádrokartonových desek dvouvrstvá zavěšená spodní konstrukce z ocelových profilů CD, UD jednoduše opláštěná deskou standardní A, tl. 15 mm, bez izolace</t>
  </si>
  <si>
    <t>901242641</t>
  </si>
  <si>
    <t>https://podminky.urs.cz/item/CS_URS_2024_02/763131414</t>
  </si>
  <si>
    <t>" D 1.1.2 - m.č.102 "</t>
  </si>
  <si>
    <t>3,53*1,7+2,8*1,87+1,4*0,3</t>
  </si>
  <si>
    <t>" m.č.112"</t>
  </si>
  <si>
    <t>5,61</t>
  </si>
  <si>
    <t>" m.č.114,115,116 "</t>
  </si>
  <si>
    <t>2,44+4,47+5,5</t>
  </si>
  <si>
    <t>2,75+3,5</t>
  </si>
  <si>
    <t>5,97</t>
  </si>
  <si>
    <t>1,59*3</t>
  </si>
  <si>
    <t>2,77*0,56</t>
  </si>
  <si>
    <t>118</t>
  </si>
  <si>
    <t>763131714</t>
  </si>
  <si>
    <t>Podhled ze sádrokartonových desek ostatní práce a konstrukce na podhledech ze sádrokartonových desek základní penetrační nátěr</t>
  </si>
  <si>
    <t>178997984</t>
  </si>
  <si>
    <t>https://podminky.urs.cz/item/CS_URS_2024_02/763131714</t>
  </si>
  <si>
    <t>" podhled "</t>
  </si>
  <si>
    <t>48,218</t>
  </si>
  <si>
    <t>" čelo podhledu v m.č.110 "</t>
  </si>
  <si>
    <t>1,59*0,28</t>
  </si>
  <si>
    <t>" čelo podhledu v m.č.102 "</t>
  </si>
  <si>
    <t>(3,53+4,2)*0,44</t>
  </si>
  <si>
    <t>" dtto, m.č.110 "</t>
  </si>
  <si>
    <t>(2,77+0,56)*0,72</t>
  </si>
  <si>
    <t>119</t>
  </si>
  <si>
    <t>763131771</t>
  </si>
  <si>
    <t>Podhled ze sádrokartonových desek Příplatek k cenám za rovinnost kvality speciální tmelení kvality Q3</t>
  </si>
  <si>
    <t>418580782</t>
  </si>
  <si>
    <t>https://podminky.urs.cz/item/CS_URS_2024_02/763131771</t>
  </si>
  <si>
    <t>120</t>
  </si>
  <si>
    <t>763164512</t>
  </si>
  <si>
    <t>Obklad konstrukcí sádrokartonovými deskami včetně ochranných úhelníků ve tvaru L rozvinuté šíře do 0,4 m, opláštěný deskou standardní A, tl. 15 mm</t>
  </si>
  <si>
    <t>-1738595528</t>
  </si>
  <si>
    <t>https://podminky.urs.cz/item/CS_URS_2024_02/763164512</t>
  </si>
  <si>
    <t>121</t>
  </si>
  <si>
    <t>763164532</t>
  </si>
  <si>
    <t>Obklad konstrukcí sádrokartonovými deskami včetně ochranných úhelníků ve tvaru L rozvinuté šíře přes 0,4 do 0,8 m, opláštěný deskou standardní A, tl. 15 mm</t>
  </si>
  <si>
    <t>2048711399</t>
  </si>
  <si>
    <t>https://podminky.urs.cz/item/CS_URS_2024_02/763164532</t>
  </si>
  <si>
    <t>122</t>
  </si>
  <si>
    <t>763164632</t>
  </si>
  <si>
    <t>Obklad konstrukcí sádrokartonovými deskami včetně ochranných úhelníků ve tvaru U rozvinuté šíře přes 0,6 do 1,2 m, opláštěný deskou standardní A, tl. 15 mm</t>
  </si>
  <si>
    <t>-1671463938</t>
  </si>
  <si>
    <t>https://podminky.urs.cz/item/CS_URS_2024_02/763164632</t>
  </si>
  <si>
    <t>3,32*2</t>
  </si>
  <si>
    <t>123</t>
  </si>
  <si>
    <t>763173112</t>
  </si>
  <si>
    <t>Montáž nosičů zařizovacích předmětů pro konstrukce ze sádrokartonových desek úchytu pro pisoár</t>
  </si>
  <si>
    <t>-1116671449</t>
  </si>
  <si>
    <t>https://podminky.urs.cz/item/CS_URS_2024_02/763173112</t>
  </si>
  <si>
    <t>124</t>
  </si>
  <si>
    <t>59030728</t>
  </si>
  <si>
    <t>konstrukce pro uchycení pisoáru osová rozteč CW profilů 450-625mm</t>
  </si>
  <si>
    <t>-1555438769</t>
  </si>
  <si>
    <t>125</t>
  </si>
  <si>
    <t>763173113</t>
  </si>
  <si>
    <t>Montáž nosičů zařizovacích předmětů pro konstrukce ze sádrokartonových desek úchytu pro WC</t>
  </si>
  <si>
    <t>-1084147147</t>
  </si>
  <si>
    <t>https://podminky.urs.cz/item/CS_URS_2024_02/763173113</t>
  </si>
  <si>
    <t>126</t>
  </si>
  <si>
    <t>59030731</t>
  </si>
  <si>
    <t>konstrukce pro uchycení WC osová rozteč CW profilů 450-625mm</t>
  </si>
  <si>
    <t>-1501172235</t>
  </si>
  <si>
    <t>127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</si>
  <si>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</si>
  <si>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</si>
  <si>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1191205261</t>
  </si>
  <si>
    <t>https://podminky.urs.cz/item/CS_URS_2024_02/998763511</t>
  </si>
  <si>
    <t>766</t>
  </si>
  <si>
    <t>Konstrukce truhlářské</t>
  </si>
  <si>
    <t>128</t>
  </si>
  <si>
    <t>76601(R)</t>
  </si>
  <si>
    <t xml:space="preserve">G02 - D+M atypických venkovních dvoukř. dveří prosklených, masiv, 1600/2175mm, vč. zárubně a kování , viz výpis prvků </t>
  </si>
  <si>
    <t>-916212961</t>
  </si>
  <si>
    <t>129</t>
  </si>
  <si>
    <t>76602(R)</t>
  </si>
  <si>
    <t xml:space="preserve">G14 - renovace stáv. vchodových dveří s nadsvětlíkem 900/2160+640mm, vč. zárubně a kování - viz výpis prvků </t>
  </si>
  <si>
    <t>-1678412335</t>
  </si>
  <si>
    <t>130</t>
  </si>
  <si>
    <t>766660171</t>
  </si>
  <si>
    <t>Montáž dveřních křídel dřevěných nebo plastových otevíravých do obložkové zárubně povrchově upravených jednokřídlových, šířky do 800 mm</t>
  </si>
  <si>
    <t>1531237328</t>
  </si>
  <si>
    <t>https://podminky.urs.cz/item/CS_URS_2024_02/766660171</t>
  </si>
  <si>
    <t>" viz výpis prvků - G03-G11 "</t>
  </si>
  <si>
    <t>131</t>
  </si>
  <si>
    <t>611002(R)</t>
  </si>
  <si>
    <t>G03 - dveře vnitřní plné 800/1970mm, viz výpis prvků</t>
  </si>
  <si>
    <t>248155738</t>
  </si>
  <si>
    <t>132</t>
  </si>
  <si>
    <t>611003(R)</t>
  </si>
  <si>
    <t>G04 - dveře vnitřní plné 700/1970mm, viz výpis prvků</t>
  </si>
  <si>
    <t>-473828349</t>
  </si>
  <si>
    <t>133</t>
  </si>
  <si>
    <t>611004(R)</t>
  </si>
  <si>
    <t>G05 - dveře vnitřní plné 600/1970mm, viz výpis prvků</t>
  </si>
  <si>
    <t>-232631916</t>
  </si>
  <si>
    <t>134</t>
  </si>
  <si>
    <t>611005(R)</t>
  </si>
  <si>
    <t>G06 - dveře vnitřní plné 800/1970mm, viz výpis prvků</t>
  </si>
  <si>
    <t>-1395386929</t>
  </si>
  <si>
    <t>135</t>
  </si>
  <si>
    <t>611006(R)</t>
  </si>
  <si>
    <t>G07 - dveře vnitřní plné 800/1970mm, viz výpis prvků</t>
  </si>
  <si>
    <t>-2049581071</t>
  </si>
  <si>
    <t>136</t>
  </si>
  <si>
    <t>611007(R)</t>
  </si>
  <si>
    <t>G08 - dveře vnitřní plné 700/1970mm, viz výpis prvků</t>
  </si>
  <si>
    <t>-1885246766</t>
  </si>
  <si>
    <t>137</t>
  </si>
  <si>
    <t>611008(R)</t>
  </si>
  <si>
    <t>G09 - dveře vnitřní plné 700/1970mm, viz výpis prvků</t>
  </si>
  <si>
    <t>625499166</t>
  </si>
  <si>
    <t>138</t>
  </si>
  <si>
    <t>611009(R)</t>
  </si>
  <si>
    <t>G10 - dveře vnitřní plné 800/1970mm, viz výpis prvků</t>
  </si>
  <si>
    <t>575949649</t>
  </si>
  <si>
    <t>139</t>
  </si>
  <si>
    <t>611010(R)</t>
  </si>
  <si>
    <t>G11 - dveře vnitřní plné 800/1970mm vč. madla, viz výpis prvků</t>
  </si>
  <si>
    <t>-1721563223</t>
  </si>
  <si>
    <t>140</t>
  </si>
  <si>
    <t>766660181</t>
  </si>
  <si>
    <t>Montáž dveřních křídel dřevěných nebo plastových otevíravých do obložkové zárubně protipožárních jednokřídlových, šířky do 800 mm</t>
  </si>
  <si>
    <t>-771722051</t>
  </si>
  <si>
    <t>https://podminky.urs.cz/item/CS_URS_2024_02/766660181</t>
  </si>
  <si>
    <t>" viz výpis prvků - G01 "</t>
  </si>
  <si>
    <t>141</t>
  </si>
  <si>
    <t>611001(R)</t>
  </si>
  <si>
    <t>G01 - dveře vnitřní plné 800/1970mm, PO EI 30 DP - C, viz výpis prvků</t>
  </si>
  <si>
    <t>-779556056</t>
  </si>
  <si>
    <t>142</t>
  </si>
  <si>
    <t>766660716</t>
  </si>
  <si>
    <t>Montáž dveřních doplňků samozavírače na zárubeň dřevěnou</t>
  </si>
  <si>
    <t>461560087</t>
  </si>
  <si>
    <t>https://podminky.urs.cz/item/CS_URS_2024_02/766660716</t>
  </si>
  <si>
    <t>143</t>
  </si>
  <si>
    <t>611011(R)</t>
  </si>
  <si>
    <t>samozavírač</t>
  </si>
  <si>
    <t>-1741872335</t>
  </si>
  <si>
    <t>144</t>
  </si>
  <si>
    <t>766660728</t>
  </si>
  <si>
    <t>Montáž dveřních doplňků dveřního kování interiérového zámku</t>
  </si>
  <si>
    <t>-755038172</t>
  </si>
  <si>
    <t>https://podminky.urs.cz/item/CS_URS_2024_02/766660728</t>
  </si>
  <si>
    <t>" viz pol. montáž dveří "</t>
  </si>
  <si>
    <t>9+1</t>
  </si>
  <si>
    <t>145</t>
  </si>
  <si>
    <t>611012(R)</t>
  </si>
  <si>
    <t xml:space="preserve">FAB zámek </t>
  </si>
  <si>
    <t>-353103751</t>
  </si>
  <si>
    <t>146</t>
  </si>
  <si>
    <t>611013(R)</t>
  </si>
  <si>
    <t>FAB zámek - přístup na čip - viz výpis prvků</t>
  </si>
  <si>
    <t>739298380</t>
  </si>
  <si>
    <t>147</t>
  </si>
  <si>
    <t>766660729</t>
  </si>
  <si>
    <t>Montáž dveřních doplňků dveřního kování interiérového štítku s klikou</t>
  </si>
  <si>
    <t>-1784253627</t>
  </si>
  <si>
    <t>https://podminky.urs.cz/item/CS_URS_2024_02/766660729</t>
  </si>
  <si>
    <t>" dveře G01,G03-G11"</t>
  </si>
  <si>
    <t>148</t>
  </si>
  <si>
    <t>611014(R)</t>
  </si>
  <si>
    <t>kování klika-klika, vyšší odolnost, matný povrch nerez - viz výpis truhlářských prvků</t>
  </si>
  <si>
    <t>-527707267</t>
  </si>
  <si>
    <t>149</t>
  </si>
  <si>
    <t>766682111</t>
  </si>
  <si>
    <t>Montáž zárubní dřevěných nebo plastových obložkových, pro dveře jednokřídlové, tloušťky stěny do 170 mm</t>
  </si>
  <si>
    <t>450744521</t>
  </si>
  <si>
    <t>https://podminky.urs.cz/item/CS_URS_2024_02/766682111</t>
  </si>
  <si>
    <t>" viz výpis prvků - G03 - G11 "</t>
  </si>
  <si>
    <t>150</t>
  </si>
  <si>
    <t>61182307</t>
  </si>
  <si>
    <t>zárubeň jednokřídlá obložková s laminátovým povrchem tl stěny 60-150mm rozměru 600-1100/1970, 2100mm</t>
  </si>
  <si>
    <t>1193240374</t>
  </si>
  <si>
    <t>151</t>
  </si>
  <si>
    <t>766682211</t>
  </si>
  <si>
    <t>Montáž zárubní dřevěných nebo plastových obložkových protipožárních, pro dveře jednokřídlové, tloušťky stěny do 170 mm</t>
  </si>
  <si>
    <t>-443627758</t>
  </si>
  <si>
    <t>https://podminky.urs.cz/item/CS_URS_2024_02/766682211</t>
  </si>
  <si>
    <t>" viz výpis prvků - G01 800/1970mm "</t>
  </si>
  <si>
    <t>152</t>
  </si>
  <si>
    <t>61182318</t>
  </si>
  <si>
    <t>zárubeň jednokřídlá obložková s laminátovým povrchem a protipožární úpravou tl stěny 60-150mm rozměru 600-1100/1970, 2100mm</t>
  </si>
  <si>
    <t>1427596964</t>
  </si>
  <si>
    <t>153</t>
  </si>
  <si>
    <t>766691914</t>
  </si>
  <si>
    <t>Ostatní práce vyvěšení nebo zavěšení křídel dřevěných dveřních, plochy do 2 m2</t>
  </si>
  <si>
    <t>1596808224</t>
  </si>
  <si>
    <t>https://podminky.urs.cz/item/CS_URS_2024_02/766691914</t>
  </si>
  <si>
    <t>" viz vybourání zárubní "</t>
  </si>
  <si>
    <t>154</t>
  </si>
  <si>
    <t>766691915</t>
  </si>
  <si>
    <t>Ostatní práce vyvěšení nebo zavěšení křídel dřevěných dveřních, plochy přes 2 m2</t>
  </si>
  <si>
    <t>-487462760</t>
  </si>
  <si>
    <t>https://podminky.urs.cz/item/CS_URS_2024_02/766691915</t>
  </si>
  <si>
    <t>155</t>
  </si>
  <si>
    <t>766901(R)</t>
  </si>
  <si>
    <t>demontáž konstrukce rampy v m.č.103 (D1.1.1) vč. odvozu a likvidace vyb. hmot na řízené skládce vč. poplatku za uložení</t>
  </si>
  <si>
    <t>-407736886</t>
  </si>
  <si>
    <t>156</t>
  </si>
  <si>
    <t>766902(R)</t>
  </si>
  <si>
    <t>demontáž kuchyňské linky v m.č.101 (D1.1.1) vč. odvozu a likvidace vyb. hmot na řízené skládce vč. poplatku za uložení</t>
  </si>
  <si>
    <t>-1793424985</t>
  </si>
  <si>
    <t>157</t>
  </si>
  <si>
    <t>766903(R)</t>
  </si>
  <si>
    <t>demontáž baru (mimo zdivo) v m.č.101 (D1.1.1) vč. odvozu a likvidace vyb. hmot na řízené skládce vč. poplatku za uložení</t>
  </si>
  <si>
    <t>75723441</t>
  </si>
  <si>
    <t>158</t>
  </si>
  <si>
    <t>766904(R)</t>
  </si>
  <si>
    <t>D+M vyrovnávací rampy v m.č. 110</t>
  </si>
  <si>
    <t>1742525953</t>
  </si>
  <si>
    <t>159</t>
  </si>
  <si>
    <t>998766311</t>
  </si>
  <si>
    <t>Přesun hmot pro konstrukce truhlářské stanovený procentní sazbou (%) z ceny vodorovná dopravní vzdálenost do 50 m ruční (bez užití mechanizace) v objektech výšky do 6 m</t>
  </si>
  <si>
    <t>1490184486</t>
  </si>
  <si>
    <t>https://podminky.urs.cz/item/CS_URS_2024_02/998766311</t>
  </si>
  <si>
    <t>767</t>
  </si>
  <si>
    <t>Konstrukce zámečnické</t>
  </si>
  <si>
    <t>160</t>
  </si>
  <si>
    <t>76701(R)</t>
  </si>
  <si>
    <t>G12 - D+M prosklenné příčky 2060/2600mm s dveřmi 800/1970mm vč. povrchové úpravy - viz výpis prvků</t>
  </si>
  <si>
    <t>502302569</t>
  </si>
  <si>
    <t>161</t>
  </si>
  <si>
    <t>76702(R)</t>
  </si>
  <si>
    <t>G13 - D+M prosklenné příčky 1810/2400mm s dveřmi 800/1970mm vč. povrchové úpravy - viz výpis prvků</t>
  </si>
  <si>
    <t>1689056902</t>
  </si>
  <si>
    <t>162</t>
  </si>
  <si>
    <t>998767311</t>
  </si>
  <si>
    <t>Přesun hmot pro zámečnické konstrukce stanovený procentní sazbou (%) z ceny vodorovná dopravní vzdálenost do 50 m ruční (bez užití mechanizace) v objektech výšky do 6 m</t>
  </si>
  <si>
    <t>-655836069</t>
  </si>
  <si>
    <t>https://podminky.urs.cz/item/CS_URS_2024_02/998767311</t>
  </si>
  <si>
    <t>771</t>
  </si>
  <si>
    <t>Podlahy z dlaždic</t>
  </si>
  <si>
    <t>163</t>
  </si>
  <si>
    <t>771111011</t>
  </si>
  <si>
    <t>Příprava podkladu před provedením dlažby vysátí podlah</t>
  </si>
  <si>
    <t>-154415306</t>
  </si>
  <si>
    <t>https://podminky.urs.cz/item/CS_URS_2024_02/771111011</t>
  </si>
  <si>
    <t>" D1.1.2 - dle legendy "</t>
  </si>
  <si>
    <t>6,71+33,74+19,23+2,13+1,31+57,2+9,68+8,47+5,52+2,44+4,47+5,5</t>
  </si>
  <si>
    <t>164</t>
  </si>
  <si>
    <t>771121011</t>
  </si>
  <si>
    <t>Příprava podkladu před provedením dlažby nátěr penetrační na podlahu</t>
  </si>
  <si>
    <t>617672164</t>
  </si>
  <si>
    <t>https://podminky.urs.cz/item/CS_URS_2024_02/771121011</t>
  </si>
  <si>
    <t>165</t>
  </si>
  <si>
    <t>771161021</t>
  </si>
  <si>
    <t>Příprava podkladu před provedením dlažby montáž profilu ukončujícího profilu pro plynulý přechod (dlažba-koberec apod.)</t>
  </si>
  <si>
    <t>-18747849</t>
  </si>
  <si>
    <t>https://podminky.urs.cz/item/CS_URS_2024_02/771161021</t>
  </si>
  <si>
    <t>" D1.1.2 "</t>
  </si>
  <si>
    <t>0,9+0,8+1,95+0,8</t>
  </si>
  <si>
    <t>166</t>
  </si>
  <si>
    <t>59054(R)</t>
  </si>
  <si>
    <t>profil přechodový</t>
  </si>
  <si>
    <t>-6064232</t>
  </si>
  <si>
    <t>4,45*1,1</t>
  </si>
  <si>
    <t>167</t>
  </si>
  <si>
    <t>771471810</t>
  </si>
  <si>
    <t>Demontáž soklíků z dlaždic keramických kladených do malty rovných</t>
  </si>
  <si>
    <t>185281691</t>
  </si>
  <si>
    <t>https://podminky.urs.cz/item/CS_URS_2024_02/771471810</t>
  </si>
  <si>
    <t>(2,75+2,35)*2</t>
  </si>
  <si>
    <t>168</t>
  </si>
  <si>
    <t>771474212</t>
  </si>
  <si>
    <t>Montáž soklů z dlaždic keramických lepených cementovým flexibilním rychletuhnoucím lepidlem rovných, výšky přes 65 do 90 mm</t>
  </si>
  <si>
    <t>1073067971</t>
  </si>
  <si>
    <t>https://podminky.urs.cz/item/CS_URS_2024_02/771474212</t>
  </si>
  <si>
    <t>" D1.1.2 - m.č.101,102,103 "</t>
  </si>
  <si>
    <t>(7,4+5,1+0,6)*2</t>
  </si>
  <si>
    <t>(5,25+3,75)*2</t>
  </si>
  <si>
    <t>11,16+4,1+11,16-1,81-1,95+0,4+0,7+0,4+0,2*2</t>
  </si>
  <si>
    <t>" m.č.110,111 ,113"</t>
  </si>
  <si>
    <t>(8,1+5,18+0,56)*2</t>
  </si>
  <si>
    <t>(2,27+4,15)*2</t>
  </si>
  <si>
    <t>(2,5+2,26)*2</t>
  </si>
  <si>
    <t>169</t>
  </si>
  <si>
    <t>59761184</t>
  </si>
  <si>
    <t>sokl keramický mrazuvzdorný povrch hladký/matný tl do 10mm výšky přes 65 do 90mm</t>
  </si>
  <si>
    <t>-232989471</t>
  </si>
  <si>
    <t>129*1,1</t>
  </si>
  <si>
    <t>141,9*1,1 'Přepočtené koeficientem množství</t>
  </si>
  <si>
    <t>170</t>
  </si>
  <si>
    <t>771571810</t>
  </si>
  <si>
    <t>Demontáž podlah z dlaždic keramických kladených do malty</t>
  </si>
  <si>
    <t>574456467</t>
  </si>
  <si>
    <t>https://podminky.urs.cz/item/CS_URS_2024_02/771571810</t>
  </si>
  <si>
    <t>" viz legenda D.1.1.1 - m.č.109-104 "</t>
  </si>
  <si>
    <t>2,34+1,09+3,23+5,5+2,12+1,31</t>
  </si>
  <si>
    <t>2,75*3,25</t>
  </si>
  <si>
    <t>171</t>
  </si>
  <si>
    <t>771574479</t>
  </si>
  <si>
    <t>Montáž podlah z dlaždic keramických lepených cementovým flexibilním lepidlem pro vysoké mechanické zatížení, tloušťky přes 10 mm přes 22 do 25 ks/m2</t>
  </si>
  <si>
    <t>-1622669996</t>
  </si>
  <si>
    <t>https://podminky.urs.cz/item/CS_URS_2024_02/771574479</t>
  </si>
  <si>
    <t>172</t>
  </si>
  <si>
    <t>597901(R)</t>
  </si>
  <si>
    <t>dodání dlažby protiskluzové R10 vč. dopravy</t>
  </si>
  <si>
    <t>-1970331918</t>
  </si>
  <si>
    <t>157*1,1</t>
  </si>
  <si>
    <t>173</t>
  </si>
  <si>
    <t>998771311</t>
  </si>
  <si>
    <t>Přesun hmot pro podlahy z dlaždic stanovený procentní sazbou (%) z ceny vodorovná dopravní vzdálenost do 50 m ruční (bez užití mechanizace) v objektech výšky do 6 m</t>
  </si>
  <si>
    <t>1494576666</t>
  </si>
  <si>
    <t>https://podminky.urs.cz/item/CS_URS_2024_02/998771311</t>
  </si>
  <si>
    <t>776</t>
  </si>
  <si>
    <t>Podlahy povlakové</t>
  </si>
  <si>
    <t>174</t>
  </si>
  <si>
    <t>776111311</t>
  </si>
  <si>
    <t>Příprava podkladu povlakových podlah a stěn vysátí podlah</t>
  </si>
  <si>
    <t>-1760519126</t>
  </si>
  <si>
    <t>https://podminky.urs.cz/item/CS_URS_2024_02/776111311</t>
  </si>
  <si>
    <t>" D 1.1.2 - dle legendy - m.č.106,108,109,112 "</t>
  </si>
  <si>
    <t>5,97+2,75+3,5+5,61</t>
  </si>
  <si>
    <t>" rampa "</t>
  </si>
  <si>
    <t>3*1,3</t>
  </si>
  <si>
    <t>175</t>
  </si>
  <si>
    <t>776121321</t>
  </si>
  <si>
    <t>Příprava podkladu povlakových podlah a stěn penetrace neředěná podlah</t>
  </si>
  <si>
    <t>-237591605</t>
  </si>
  <si>
    <t>https://podminky.urs.cz/item/CS_URS_2024_02/776121321</t>
  </si>
  <si>
    <t>176</t>
  </si>
  <si>
    <t>776141121</t>
  </si>
  <si>
    <t>Příprava podkladu povlakových podlah a stěn vyrovnání samonivelační stěrkou podlah min.pevnosti 30 MPa, tloušťky do 3 mm</t>
  </si>
  <si>
    <t>-973259557</t>
  </si>
  <si>
    <t>https://podminky.urs.cz/item/CS_URS_2024_02/776141121</t>
  </si>
  <si>
    <t>177</t>
  </si>
  <si>
    <t>776201812</t>
  </si>
  <si>
    <t>Demontáž povlakových podlahovin lepených ručně s podložkou</t>
  </si>
  <si>
    <t>-2145729350</t>
  </si>
  <si>
    <t>https://podminky.urs.cz/item/CS_URS_2024_02/776201812</t>
  </si>
  <si>
    <t>" viz legenda D.1.1.1 - m.č.105-107 "</t>
  </si>
  <si>
    <t>4,91+5,52+8,47</t>
  </si>
  <si>
    <t>" viz legenda D.1.1.1 - m.č.101-104,108 "</t>
  </si>
  <si>
    <t>29,44+19,23+9,88+70,47+5,61</t>
  </si>
  <si>
    <t>178</t>
  </si>
  <si>
    <t>776211111</t>
  </si>
  <si>
    <t>Montáž textilních podlahovin lepením pásů standardních</t>
  </si>
  <si>
    <t>-1415787066</t>
  </si>
  <si>
    <t>https://podminky.urs.cz/item/CS_URS_2024_02/776211111</t>
  </si>
  <si>
    <t>179</t>
  </si>
  <si>
    <t>69751103(R)</t>
  </si>
  <si>
    <t>koberec zátěžový v pásu, nízký vlas, třída zátěže 31 - viz H - 05</t>
  </si>
  <si>
    <t>1899780877</t>
  </si>
  <si>
    <t>22*1,1</t>
  </si>
  <si>
    <t>24,2*1,1 'Přepočtené koeficientem množství</t>
  </si>
  <si>
    <t>180</t>
  </si>
  <si>
    <t>776410811</t>
  </si>
  <si>
    <t>Demontáž soklíků nebo lišt pryžových nebo plastových</t>
  </si>
  <si>
    <t>1721613825</t>
  </si>
  <si>
    <t>https://podminky.urs.cz/item/CS_URS_2024_02/776410811</t>
  </si>
  <si>
    <t>" viz legenda D.1.1.1 - m.č.101-108 "</t>
  </si>
  <si>
    <t>(5,1+7,4+5,25+3,75+15,9+5,9+0,38+1,4+2,1+2,26+2,3+2,26+4,15+2,27+2,45+2,27)*2</t>
  </si>
  <si>
    <t>181</t>
  </si>
  <si>
    <t>776421111</t>
  </si>
  <si>
    <t>Montáž lišt obvodových lepených</t>
  </si>
  <si>
    <t>1135067299</t>
  </si>
  <si>
    <t>https://podminky.urs.cz/item/CS_URS_2024_02/776421111</t>
  </si>
  <si>
    <t>(2,06+3+1,92+1,26+2,5+1,26+2,21+2,45)*2-3*0,8-1,95</t>
  </si>
  <si>
    <t>182</t>
  </si>
  <si>
    <t>697901(R)</t>
  </si>
  <si>
    <t>soklíková lišta pro vložení pásku koberce nebo vinylu</t>
  </si>
  <si>
    <t>-1187087922</t>
  </si>
  <si>
    <t>29*1,1</t>
  </si>
  <si>
    <t>183</t>
  </si>
  <si>
    <t>776421711</t>
  </si>
  <si>
    <t>Montáž lišt vložení pásků z podlahoviny do lišt včetně nařezání</t>
  </si>
  <si>
    <t>-946555363</t>
  </si>
  <si>
    <t>https://podminky.urs.cz/item/CS_URS_2024_02/776421711</t>
  </si>
  <si>
    <t>184</t>
  </si>
  <si>
    <t>776901(R)</t>
  </si>
  <si>
    <t>D+M kusového koberce v m.č.107 - lepený na dlažbu</t>
  </si>
  <si>
    <t>-1662508456</t>
  </si>
  <si>
    <t>185</t>
  </si>
  <si>
    <t>776902(R)</t>
  </si>
  <si>
    <t>D+M kusového koberce v m.č.102 - lepený na dlažbu</t>
  </si>
  <si>
    <t>-1312531307</t>
  </si>
  <si>
    <t>186</t>
  </si>
  <si>
    <t>998776311</t>
  </si>
  <si>
    <t>Přesun hmot pro podlahy povlakové stanovený procentní sazbou (%) z ceny vodorovná dopravní vzdálenost do 50 m ruční (bez užití mechanizace) v objektech výšky do 6 m</t>
  </si>
  <si>
    <t>695251334</t>
  </si>
  <si>
    <t>https://podminky.urs.cz/item/CS_URS_2024_02/998776311</t>
  </si>
  <si>
    <t>781</t>
  </si>
  <si>
    <t>Dokončovací práce - obklady</t>
  </si>
  <si>
    <t>187</t>
  </si>
  <si>
    <t>781121011</t>
  </si>
  <si>
    <t>Příprava podkladu před provedením obkladu nátěr penetrační na stěnu</t>
  </si>
  <si>
    <t>358896481</t>
  </si>
  <si>
    <t>https://podminky.urs.cz/item/CS_URS_2024_02/781121011</t>
  </si>
  <si>
    <t>" viz D1.1.2 - m.č.104,105 "</t>
  </si>
  <si>
    <t>(1,42+0,88+1,5*2)*2*1,8-0,6*1,8*3</t>
  </si>
  <si>
    <t>(2,2+1,4)*1,5</t>
  </si>
  <si>
    <t>" m.č.114 "</t>
  </si>
  <si>
    <t>(2,3+1,1)*2*2,6-(0,8+0,7)*2</t>
  </si>
  <si>
    <t>" m.č.115 "</t>
  </si>
  <si>
    <t>(1,18+1+2*1,92)*2*2,6-0,7*2*3</t>
  </si>
  <si>
    <t>(2,3+2,55)*2*2,6-0,8*2</t>
  </si>
  <si>
    <t>" obklad baru "</t>
  </si>
  <si>
    <t>188</t>
  </si>
  <si>
    <t>781472312</t>
  </si>
  <si>
    <t>Montáž keramických obkladů stěn lepených cementovým flexibilním rychletuhnoucím lepidlem hladkých přes 0,5 do 2 ks/m2</t>
  </si>
  <si>
    <t>-24205208</t>
  </si>
  <si>
    <t>https://podminky.urs.cz/item/CS_URS_2024_02/781472312</t>
  </si>
  <si>
    <t>" viz D1.1.2 "</t>
  </si>
  <si>
    <t>189</t>
  </si>
  <si>
    <t>59701(R)</t>
  </si>
  <si>
    <t>obklad keramický terazzo dekor 600/1200 vč. dopravy</t>
  </si>
  <si>
    <t>1477960857</t>
  </si>
  <si>
    <t>10,4*1,2</t>
  </si>
  <si>
    <t>190</t>
  </si>
  <si>
    <t>781472314</t>
  </si>
  <si>
    <t>Montáž keramických obkladů stěn lepených cementovým flexibilním rychletuhnoucím lepidlem hladkých přes 4 do 6 ks/m2</t>
  </si>
  <si>
    <t>394104056</t>
  </si>
  <si>
    <t>https://podminky.urs.cz/item/CS_URS_2024_02/781472314</t>
  </si>
  <si>
    <t>191</t>
  </si>
  <si>
    <t>59702(R)</t>
  </si>
  <si>
    <t>obklad keramický terazzo 300/600mm vč. dopravy</t>
  </si>
  <si>
    <t>-1707219742</t>
  </si>
  <si>
    <t>" D1.1.14-D1.1.17 m.č.116 "</t>
  </si>
  <si>
    <t>1,6*2,6*1,2</t>
  </si>
  <si>
    <t>(1,77+1+1,18)*2,6*1,2</t>
  </si>
  <si>
    <t>1,42*1,8*1,2</t>
  </si>
  <si>
    <t>1,1*2,6*1,2</t>
  </si>
  <si>
    <t>192</t>
  </si>
  <si>
    <t>59703(R)</t>
  </si>
  <si>
    <t>obklad keramický béžový 300/600mm vč. dopravy</t>
  </si>
  <si>
    <t>211223278</t>
  </si>
  <si>
    <t>81,244*1,2</t>
  </si>
  <si>
    <t>" odpočet obkladu terazzo 300/600mm "</t>
  </si>
  <si>
    <t>-23,815</t>
  </si>
  <si>
    <t>193</t>
  </si>
  <si>
    <t>998781311</t>
  </si>
  <si>
    <t>Přesun hmot pro obklady keramické stanovený procentní sazbou (%) z ceny vodorovná dopravní vzdálenost do 50 m ruční (bez užití mechanizace) v objektech výšky do 6 m</t>
  </si>
  <si>
    <t>1789634192</t>
  </si>
  <si>
    <t>https://podminky.urs.cz/item/CS_URS_2024_02/998781311</t>
  </si>
  <si>
    <t>783</t>
  </si>
  <si>
    <t>Dokončovací práce - nátěry</t>
  </si>
  <si>
    <t>194</t>
  </si>
  <si>
    <t>783601715</t>
  </si>
  <si>
    <t>Příprava podkladu armatur a kovových potrubí před provedením nátěru potrubí do DN 50 mm odmaštěním, odmašťovačem ředidlovým</t>
  </si>
  <si>
    <t>-1620182107</t>
  </si>
  <si>
    <t>https://podminky.urs.cz/item/CS_URS_2024_02/783601715</t>
  </si>
  <si>
    <t>195</t>
  </si>
  <si>
    <t>783614651</t>
  </si>
  <si>
    <t>Základní antikorozní nátěr armatur a kovových potrubí jednonásobný potrubí do DN 50 mm syntetický standardní</t>
  </si>
  <si>
    <t>1688951233</t>
  </si>
  <si>
    <t>https://podminky.urs.cz/item/CS_URS_2024_02/783614651</t>
  </si>
  <si>
    <t>196</t>
  </si>
  <si>
    <t>783617611</t>
  </si>
  <si>
    <t>Krycí nátěr (email) armatur a kovových potrubí potrubí do DN 50 mm dvojnásobný syntetický standardní</t>
  </si>
  <si>
    <t>736175851</t>
  </si>
  <si>
    <t>https://podminky.urs.cz/item/CS_URS_2024_02/783617611</t>
  </si>
  <si>
    <t>197</t>
  </si>
  <si>
    <t>7839041(R)</t>
  </si>
  <si>
    <t>nátěr otopných těles</t>
  </si>
  <si>
    <t>1935791241</t>
  </si>
  <si>
    <t>784</t>
  </si>
  <si>
    <t>Dokončovací práce - malby a tapety</t>
  </si>
  <si>
    <t>198</t>
  </si>
  <si>
    <t>784121001</t>
  </si>
  <si>
    <t>Oškrabání malby v místnostech výšky do 3,80 m</t>
  </si>
  <si>
    <t>-1364139988</t>
  </si>
  <si>
    <t>https://podminky.urs.cz/item/CS_URS_2024_02/784121001</t>
  </si>
  <si>
    <t>" stropy "</t>
  </si>
  <si>
    <t>(1,49*2+1,42+0,88)*2</t>
  </si>
  <si>
    <t>(2,16+3)*3,32</t>
  </si>
  <si>
    <t>(4,15+2,27)*2*3,34</t>
  </si>
  <si>
    <t>" m.č.114-116 "</t>
  </si>
  <si>
    <t>(2,3+2,55+2,3+3,5+1)*2*3,35</t>
  </si>
  <si>
    <t>199</t>
  </si>
  <si>
    <t>784181101</t>
  </si>
  <si>
    <t>Penetrace podkladu jednonásobná základní akrylátová bezbarvá v místnostech výšky do 3,80 m</t>
  </si>
  <si>
    <t>-1372990064</t>
  </si>
  <si>
    <t>https://podminky.urs.cz/item/CS_URS_2024_02/784181101</t>
  </si>
  <si>
    <t>200</t>
  </si>
  <si>
    <t>784211101</t>
  </si>
  <si>
    <t>Malby z malířských směsí oděruvzdorných za mokra dvojnásobné, bílé za mokra oděruvzdorné výborně v místnostech výšky do 3,80 m</t>
  </si>
  <si>
    <t>1301320029</t>
  </si>
  <si>
    <t>https://podminky.urs.cz/item/CS_URS_2024_02/784211101</t>
  </si>
  <si>
    <t>" příčky SDK "</t>
  </si>
  <si>
    <t>(2+14+12)*2</t>
  </si>
  <si>
    <t>201</t>
  </si>
  <si>
    <t>784211151</t>
  </si>
  <si>
    <t>Malby z malířských směsí oděruvzdorných za mokra Příplatek k cenám dvojnásobných maleb za provádění barevné malby tónované tónovacími přípravky</t>
  </si>
  <si>
    <t>621245072</t>
  </si>
  <si>
    <t>https://podminky.urs.cz/item/CS_URS_2024_02/784211151</t>
  </si>
  <si>
    <t>OMG082 - Elektroinstalace</t>
  </si>
  <si>
    <t xml:space="preserve">    741 - Elektroinstalace - silnoproud</t>
  </si>
  <si>
    <t>741</t>
  </si>
  <si>
    <t>Elektroinstalace - silnoproud</t>
  </si>
  <si>
    <t>7411(R)</t>
  </si>
  <si>
    <t>elektroinstalace - viz samostatný rozpočet</t>
  </si>
  <si>
    <t>kpl</t>
  </si>
  <si>
    <t>586810283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</si>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</sst>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10238211" TargetMode="External" /><Relationship Id="rId2" Type="http://schemas.openxmlformats.org/officeDocument/2006/relationships/hyperlink" Target="https://podminky.urs.cz/item/CS_URS_2024_02/317168052" TargetMode="External" /><Relationship Id="rId3" Type="http://schemas.openxmlformats.org/officeDocument/2006/relationships/hyperlink" Target="https://podminky.urs.cz/item/CS_URS_2024_02/611325417" TargetMode="External" /><Relationship Id="rId4" Type="http://schemas.openxmlformats.org/officeDocument/2006/relationships/hyperlink" Target="https://podminky.urs.cz/item/CS_URS_2024_02/612131101" TargetMode="External" /><Relationship Id="rId5" Type="http://schemas.openxmlformats.org/officeDocument/2006/relationships/hyperlink" Target="https://podminky.urs.cz/item/CS_URS_2024_02/612135101" TargetMode="External" /><Relationship Id="rId6" Type="http://schemas.openxmlformats.org/officeDocument/2006/relationships/hyperlink" Target="https://podminky.urs.cz/item/CS_URS_2024_02/612325419" TargetMode="External" /><Relationship Id="rId7" Type="http://schemas.openxmlformats.org/officeDocument/2006/relationships/hyperlink" Target="https://podminky.urs.cz/item/CS_URS_2024_02/612331111" TargetMode="External" /><Relationship Id="rId8" Type="http://schemas.openxmlformats.org/officeDocument/2006/relationships/hyperlink" Target="https://podminky.urs.cz/item/CS_URS_2024_02/631311121" TargetMode="External" /><Relationship Id="rId9" Type="http://schemas.openxmlformats.org/officeDocument/2006/relationships/hyperlink" Target="https://podminky.urs.cz/item/CS_URS_2024_02/949101111" TargetMode="External" /><Relationship Id="rId10" Type="http://schemas.openxmlformats.org/officeDocument/2006/relationships/hyperlink" Target="https://podminky.urs.cz/item/CS_URS_2024_02/962031132" TargetMode="External" /><Relationship Id="rId11" Type="http://schemas.openxmlformats.org/officeDocument/2006/relationships/hyperlink" Target="https://podminky.urs.cz/item/CS_URS_2024_02/962031133" TargetMode="External" /><Relationship Id="rId12" Type="http://schemas.openxmlformats.org/officeDocument/2006/relationships/hyperlink" Target="https://podminky.urs.cz/item/CS_URS_2024_02/965046111" TargetMode="External" /><Relationship Id="rId13" Type="http://schemas.openxmlformats.org/officeDocument/2006/relationships/hyperlink" Target="https://podminky.urs.cz/item/CS_URS_2024_02/965046119" TargetMode="External" /><Relationship Id="rId14" Type="http://schemas.openxmlformats.org/officeDocument/2006/relationships/hyperlink" Target="https://podminky.urs.cz/item/CS_URS_2024_02/967031732" TargetMode="External" /><Relationship Id="rId15" Type="http://schemas.openxmlformats.org/officeDocument/2006/relationships/hyperlink" Target="https://podminky.urs.cz/item/CS_URS_2024_02/968062244" TargetMode="External" /><Relationship Id="rId16" Type="http://schemas.openxmlformats.org/officeDocument/2006/relationships/hyperlink" Target="https://podminky.urs.cz/item/CS_URS_2024_02/968062245" TargetMode="External" /><Relationship Id="rId17" Type="http://schemas.openxmlformats.org/officeDocument/2006/relationships/hyperlink" Target="https://podminky.urs.cz/item/CS_URS_2024_02/968072455" TargetMode="External" /><Relationship Id="rId18" Type="http://schemas.openxmlformats.org/officeDocument/2006/relationships/hyperlink" Target="https://podminky.urs.cz/item/CS_URS_2024_02/968072456" TargetMode="External" /><Relationship Id="rId19" Type="http://schemas.openxmlformats.org/officeDocument/2006/relationships/hyperlink" Target="https://podminky.urs.cz/item/CS_URS_2024_02/974031153" TargetMode="External" /><Relationship Id="rId20" Type="http://schemas.openxmlformats.org/officeDocument/2006/relationships/hyperlink" Target="https://podminky.urs.cz/item/CS_URS_2024_02/974031666" TargetMode="External" /><Relationship Id="rId21" Type="http://schemas.openxmlformats.org/officeDocument/2006/relationships/hyperlink" Target="https://podminky.urs.cz/item/CS_URS_2024_02/974042545" TargetMode="External" /><Relationship Id="rId22" Type="http://schemas.openxmlformats.org/officeDocument/2006/relationships/hyperlink" Target="https://podminky.urs.cz/item/CS_URS_2024_02/978059541" TargetMode="External" /><Relationship Id="rId23" Type="http://schemas.openxmlformats.org/officeDocument/2006/relationships/hyperlink" Target="https://podminky.urs.cz/item/CS_URS_2024_02/997013212" TargetMode="External" /><Relationship Id="rId24" Type="http://schemas.openxmlformats.org/officeDocument/2006/relationships/hyperlink" Target="https://podminky.urs.cz/item/CS_URS_2024_02/997013501" TargetMode="External" /><Relationship Id="rId25" Type="http://schemas.openxmlformats.org/officeDocument/2006/relationships/hyperlink" Target="https://podminky.urs.cz/item/CS_URS_2024_02/997013509" TargetMode="External" /><Relationship Id="rId26" Type="http://schemas.openxmlformats.org/officeDocument/2006/relationships/hyperlink" Target="https://podminky.urs.cz/item/CS_URS_2024_02/997013631" TargetMode="External" /><Relationship Id="rId27" Type="http://schemas.openxmlformats.org/officeDocument/2006/relationships/hyperlink" Target="https://podminky.urs.cz/item/CS_URS_2024_02/998018001" TargetMode="External" /><Relationship Id="rId28" Type="http://schemas.openxmlformats.org/officeDocument/2006/relationships/hyperlink" Target="https://podminky.urs.cz/item/CS_URS_2024_02/721174043" TargetMode="External" /><Relationship Id="rId29" Type="http://schemas.openxmlformats.org/officeDocument/2006/relationships/hyperlink" Target="https://podminky.urs.cz/item/CS_URS_2024_02/721174045" TargetMode="External" /><Relationship Id="rId30" Type="http://schemas.openxmlformats.org/officeDocument/2006/relationships/hyperlink" Target="https://podminky.urs.cz/item/CS_URS_2024_02/998721311" TargetMode="External" /><Relationship Id="rId31" Type="http://schemas.openxmlformats.org/officeDocument/2006/relationships/hyperlink" Target="https://podminky.urs.cz/item/CS_URS_2024_02/722174001" TargetMode="External" /><Relationship Id="rId32" Type="http://schemas.openxmlformats.org/officeDocument/2006/relationships/hyperlink" Target="https://podminky.urs.cz/item/CS_URS_2024_02/722290234" TargetMode="External" /><Relationship Id="rId33" Type="http://schemas.openxmlformats.org/officeDocument/2006/relationships/hyperlink" Target="https://podminky.urs.cz/item/CS_URS_2024_02/722290246" TargetMode="External" /><Relationship Id="rId34" Type="http://schemas.openxmlformats.org/officeDocument/2006/relationships/hyperlink" Target="https://podminky.urs.cz/item/CS_URS_2024_02/998722311" TargetMode="External" /><Relationship Id="rId35" Type="http://schemas.openxmlformats.org/officeDocument/2006/relationships/hyperlink" Target="https://podminky.urs.cz/item/CS_URS_2024_02/725110811" TargetMode="External" /><Relationship Id="rId36" Type="http://schemas.openxmlformats.org/officeDocument/2006/relationships/hyperlink" Target="https://podminky.urs.cz/item/CS_URS_2024_02/725119125" TargetMode="External" /><Relationship Id="rId37" Type="http://schemas.openxmlformats.org/officeDocument/2006/relationships/hyperlink" Target="https://podminky.urs.cz/item/CS_URS_2024_02/725119131" TargetMode="External" /><Relationship Id="rId38" Type="http://schemas.openxmlformats.org/officeDocument/2006/relationships/hyperlink" Target="https://podminky.urs.cz/item/CS_URS_2024_02/725122813" TargetMode="External" /><Relationship Id="rId39" Type="http://schemas.openxmlformats.org/officeDocument/2006/relationships/hyperlink" Target="https://podminky.urs.cz/item/CS_URS_2024_02/725129101" TargetMode="External" /><Relationship Id="rId40" Type="http://schemas.openxmlformats.org/officeDocument/2006/relationships/hyperlink" Target="https://podminky.urs.cz/item/CS_URS_2024_02/725210821" TargetMode="External" /><Relationship Id="rId41" Type="http://schemas.openxmlformats.org/officeDocument/2006/relationships/hyperlink" Target="https://podminky.urs.cz/item/CS_URS_2024_02/725291668" TargetMode="External" /><Relationship Id="rId42" Type="http://schemas.openxmlformats.org/officeDocument/2006/relationships/hyperlink" Target="https://podminky.urs.cz/item/CS_URS_2024_02/725291670" TargetMode="External" /><Relationship Id="rId43" Type="http://schemas.openxmlformats.org/officeDocument/2006/relationships/hyperlink" Target="https://podminky.urs.cz/item/CS_URS_2024_02/725319111" TargetMode="External" /><Relationship Id="rId44" Type="http://schemas.openxmlformats.org/officeDocument/2006/relationships/hyperlink" Target="https://podminky.urs.cz/item/CS_URS_2024_02/725330820" TargetMode="External" /><Relationship Id="rId45" Type="http://schemas.openxmlformats.org/officeDocument/2006/relationships/hyperlink" Target="https://podminky.urs.cz/item/CS_URS_2024_02/725339111" TargetMode="External" /><Relationship Id="rId46" Type="http://schemas.openxmlformats.org/officeDocument/2006/relationships/hyperlink" Target="https://podminky.urs.cz/item/CS_URS_2024_02/725813111" TargetMode="External" /><Relationship Id="rId47" Type="http://schemas.openxmlformats.org/officeDocument/2006/relationships/hyperlink" Target="https://podminky.urs.cz/item/CS_URS_2024_02/725820801" TargetMode="External" /><Relationship Id="rId48" Type="http://schemas.openxmlformats.org/officeDocument/2006/relationships/hyperlink" Target="https://podminky.urs.cz/item/CS_URS_2024_02/725829111" TargetMode="External" /><Relationship Id="rId49" Type="http://schemas.openxmlformats.org/officeDocument/2006/relationships/hyperlink" Target="https://podminky.urs.cz/item/CS_URS_2024_02/725829121" TargetMode="External" /><Relationship Id="rId50" Type="http://schemas.openxmlformats.org/officeDocument/2006/relationships/hyperlink" Target="https://podminky.urs.cz/item/CS_URS_2024_02/725829131" TargetMode="External" /><Relationship Id="rId51" Type="http://schemas.openxmlformats.org/officeDocument/2006/relationships/hyperlink" Target="https://podminky.urs.cz/item/CS_URS_2024_02/998725311" TargetMode="External" /><Relationship Id="rId52" Type="http://schemas.openxmlformats.org/officeDocument/2006/relationships/hyperlink" Target="https://podminky.urs.cz/item/CS_URS_2024_02/998735311" TargetMode="External" /><Relationship Id="rId53" Type="http://schemas.openxmlformats.org/officeDocument/2006/relationships/hyperlink" Target="https://podminky.urs.cz/item/CS_URS_2024_02/751398041" TargetMode="External" /><Relationship Id="rId54" Type="http://schemas.openxmlformats.org/officeDocument/2006/relationships/hyperlink" Target="https://podminky.urs.cz/item/CS_URS_2024_02/751510870" TargetMode="External" /><Relationship Id="rId55" Type="http://schemas.openxmlformats.org/officeDocument/2006/relationships/hyperlink" Target="https://podminky.urs.cz/item/CS_URS_2024_02/998751311" TargetMode="External" /><Relationship Id="rId56" Type="http://schemas.openxmlformats.org/officeDocument/2006/relationships/hyperlink" Target="https://podminky.urs.cz/item/CS_URS_2024_02/763111313" TargetMode="External" /><Relationship Id="rId57" Type="http://schemas.openxmlformats.org/officeDocument/2006/relationships/hyperlink" Target="https://podminky.urs.cz/item/CS_URS_2024_02/763111361" TargetMode="External" /><Relationship Id="rId58" Type="http://schemas.openxmlformats.org/officeDocument/2006/relationships/hyperlink" Target="https://podminky.urs.cz/item/CS_URS_2024_02/763111717" TargetMode="External" /><Relationship Id="rId59" Type="http://schemas.openxmlformats.org/officeDocument/2006/relationships/hyperlink" Target="https://podminky.urs.cz/item/CS_URS_2024_02/763111751" TargetMode="External" /><Relationship Id="rId60" Type="http://schemas.openxmlformats.org/officeDocument/2006/relationships/hyperlink" Target="https://podminky.urs.cz/item/CS_URS_2024_02/763111771" TargetMode="External" /><Relationship Id="rId61" Type="http://schemas.openxmlformats.org/officeDocument/2006/relationships/hyperlink" Target="https://podminky.urs.cz/item/CS_URS_2024_02/763111812" TargetMode="External" /><Relationship Id="rId62" Type="http://schemas.openxmlformats.org/officeDocument/2006/relationships/hyperlink" Target="https://podminky.urs.cz/item/CS_URS_2024_02/763113319" TargetMode="External" /><Relationship Id="rId63" Type="http://schemas.openxmlformats.org/officeDocument/2006/relationships/hyperlink" Target="https://podminky.urs.cz/item/CS_URS_2024_02/763121714" TargetMode="External" /><Relationship Id="rId64" Type="http://schemas.openxmlformats.org/officeDocument/2006/relationships/hyperlink" Target="https://podminky.urs.cz/item/CS_URS_2024_02/763121751" TargetMode="External" /><Relationship Id="rId65" Type="http://schemas.openxmlformats.org/officeDocument/2006/relationships/hyperlink" Target="https://podminky.urs.cz/item/CS_URS_2024_02/763121761" TargetMode="External" /><Relationship Id="rId66" Type="http://schemas.openxmlformats.org/officeDocument/2006/relationships/hyperlink" Target="https://podminky.urs.cz/item/CS_URS_2024_02/763131414" TargetMode="External" /><Relationship Id="rId67" Type="http://schemas.openxmlformats.org/officeDocument/2006/relationships/hyperlink" Target="https://podminky.urs.cz/item/CS_URS_2024_02/763131714" TargetMode="External" /><Relationship Id="rId68" Type="http://schemas.openxmlformats.org/officeDocument/2006/relationships/hyperlink" Target="https://podminky.urs.cz/item/CS_URS_2024_02/763131771" TargetMode="External" /><Relationship Id="rId69" Type="http://schemas.openxmlformats.org/officeDocument/2006/relationships/hyperlink" Target="https://podminky.urs.cz/item/CS_URS_2024_02/763164512" TargetMode="External" /><Relationship Id="rId70" Type="http://schemas.openxmlformats.org/officeDocument/2006/relationships/hyperlink" Target="https://podminky.urs.cz/item/CS_URS_2024_02/763164532" TargetMode="External" /><Relationship Id="rId71" Type="http://schemas.openxmlformats.org/officeDocument/2006/relationships/hyperlink" Target="https://podminky.urs.cz/item/CS_URS_2024_02/763164632" TargetMode="External" /><Relationship Id="rId72" Type="http://schemas.openxmlformats.org/officeDocument/2006/relationships/hyperlink" Target="https://podminky.urs.cz/item/CS_URS_2024_02/763173112" TargetMode="External" /><Relationship Id="rId73" Type="http://schemas.openxmlformats.org/officeDocument/2006/relationships/hyperlink" Target="https://podminky.urs.cz/item/CS_URS_2024_02/763173113" TargetMode="External" /><Relationship Id="rId74" Type="http://schemas.openxmlformats.org/officeDocument/2006/relationships/hyperlink" Target="https://podminky.urs.cz/item/CS_URS_2024_02/998763511" TargetMode="External" /><Relationship Id="rId75" Type="http://schemas.openxmlformats.org/officeDocument/2006/relationships/hyperlink" Target="https://podminky.urs.cz/item/CS_URS_2024_02/766660171" TargetMode="External" /><Relationship Id="rId76" Type="http://schemas.openxmlformats.org/officeDocument/2006/relationships/hyperlink" Target="https://podminky.urs.cz/item/CS_URS_2024_02/766660181" TargetMode="External" /><Relationship Id="rId77" Type="http://schemas.openxmlformats.org/officeDocument/2006/relationships/hyperlink" Target="https://podminky.urs.cz/item/CS_URS_2024_02/766660716" TargetMode="External" /><Relationship Id="rId78" Type="http://schemas.openxmlformats.org/officeDocument/2006/relationships/hyperlink" Target="https://podminky.urs.cz/item/CS_URS_2024_02/766660728" TargetMode="External" /><Relationship Id="rId79" Type="http://schemas.openxmlformats.org/officeDocument/2006/relationships/hyperlink" Target="https://podminky.urs.cz/item/CS_URS_2024_02/766660729" TargetMode="External" /><Relationship Id="rId80" Type="http://schemas.openxmlformats.org/officeDocument/2006/relationships/hyperlink" Target="https://podminky.urs.cz/item/CS_URS_2024_02/766682111" TargetMode="External" /><Relationship Id="rId81" Type="http://schemas.openxmlformats.org/officeDocument/2006/relationships/hyperlink" Target="https://podminky.urs.cz/item/CS_URS_2024_02/766682211" TargetMode="External" /><Relationship Id="rId82" Type="http://schemas.openxmlformats.org/officeDocument/2006/relationships/hyperlink" Target="https://podminky.urs.cz/item/CS_URS_2024_02/766691914" TargetMode="External" /><Relationship Id="rId83" Type="http://schemas.openxmlformats.org/officeDocument/2006/relationships/hyperlink" Target="https://podminky.urs.cz/item/CS_URS_2024_02/766691915" TargetMode="External" /><Relationship Id="rId84" Type="http://schemas.openxmlformats.org/officeDocument/2006/relationships/hyperlink" Target="https://podminky.urs.cz/item/CS_URS_2024_02/998766311" TargetMode="External" /><Relationship Id="rId85" Type="http://schemas.openxmlformats.org/officeDocument/2006/relationships/hyperlink" Target="https://podminky.urs.cz/item/CS_URS_2024_02/998767311" TargetMode="External" /><Relationship Id="rId86" Type="http://schemas.openxmlformats.org/officeDocument/2006/relationships/hyperlink" Target="https://podminky.urs.cz/item/CS_URS_2024_02/771111011" TargetMode="External" /><Relationship Id="rId87" Type="http://schemas.openxmlformats.org/officeDocument/2006/relationships/hyperlink" Target="https://podminky.urs.cz/item/CS_URS_2024_02/771121011" TargetMode="External" /><Relationship Id="rId88" Type="http://schemas.openxmlformats.org/officeDocument/2006/relationships/hyperlink" Target="https://podminky.urs.cz/item/CS_URS_2024_02/771161021" TargetMode="External" /><Relationship Id="rId89" Type="http://schemas.openxmlformats.org/officeDocument/2006/relationships/hyperlink" Target="https://podminky.urs.cz/item/CS_URS_2024_02/771471810" TargetMode="External" /><Relationship Id="rId90" Type="http://schemas.openxmlformats.org/officeDocument/2006/relationships/hyperlink" Target="https://podminky.urs.cz/item/CS_URS_2024_02/771474212" TargetMode="External" /><Relationship Id="rId91" Type="http://schemas.openxmlformats.org/officeDocument/2006/relationships/hyperlink" Target="https://podminky.urs.cz/item/CS_URS_2024_02/771571810" TargetMode="External" /><Relationship Id="rId92" Type="http://schemas.openxmlformats.org/officeDocument/2006/relationships/hyperlink" Target="https://podminky.urs.cz/item/CS_URS_2024_02/771574479" TargetMode="External" /><Relationship Id="rId93" Type="http://schemas.openxmlformats.org/officeDocument/2006/relationships/hyperlink" Target="https://podminky.urs.cz/item/CS_URS_2024_02/998771311" TargetMode="External" /><Relationship Id="rId94" Type="http://schemas.openxmlformats.org/officeDocument/2006/relationships/hyperlink" Target="https://podminky.urs.cz/item/CS_URS_2024_02/776111311" TargetMode="External" /><Relationship Id="rId95" Type="http://schemas.openxmlformats.org/officeDocument/2006/relationships/hyperlink" Target="https://podminky.urs.cz/item/CS_URS_2024_02/776121321" TargetMode="External" /><Relationship Id="rId96" Type="http://schemas.openxmlformats.org/officeDocument/2006/relationships/hyperlink" Target="https://podminky.urs.cz/item/CS_URS_2024_02/776141121" TargetMode="External" /><Relationship Id="rId97" Type="http://schemas.openxmlformats.org/officeDocument/2006/relationships/hyperlink" Target="https://podminky.urs.cz/item/CS_URS_2024_02/776201812" TargetMode="External" /><Relationship Id="rId98" Type="http://schemas.openxmlformats.org/officeDocument/2006/relationships/hyperlink" Target="https://podminky.urs.cz/item/CS_URS_2024_02/776211111" TargetMode="External" /><Relationship Id="rId99" Type="http://schemas.openxmlformats.org/officeDocument/2006/relationships/hyperlink" Target="https://podminky.urs.cz/item/CS_URS_2024_02/776410811" TargetMode="External" /><Relationship Id="rId100" Type="http://schemas.openxmlformats.org/officeDocument/2006/relationships/hyperlink" Target="https://podminky.urs.cz/item/CS_URS_2024_02/776421111" TargetMode="External" /><Relationship Id="rId101" Type="http://schemas.openxmlformats.org/officeDocument/2006/relationships/hyperlink" Target="https://podminky.urs.cz/item/CS_URS_2024_02/776421711" TargetMode="External" /><Relationship Id="rId102" Type="http://schemas.openxmlformats.org/officeDocument/2006/relationships/hyperlink" Target="https://podminky.urs.cz/item/CS_URS_2024_02/998776311" TargetMode="External" /><Relationship Id="rId103" Type="http://schemas.openxmlformats.org/officeDocument/2006/relationships/hyperlink" Target="https://podminky.urs.cz/item/CS_URS_2024_02/781121011" TargetMode="External" /><Relationship Id="rId104" Type="http://schemas.openxmlformats.org/officeDocument/2006/relationships/hyperlink" Target="https://podminky.urs.cz/item/CS_URS_2024_02/781472312" TargetMode="External" /><Relationship Id="rId105" Type="http://schemas.openxmlformats.org/officeDocument/2006/relationships/hyperlink" Target="https://podminky.urs.cz/item/CS_URS_2024_02/781472314" TargetMode="External" /><Relationship Id="rId106" Type="http://schemas.openxmlformats.org/officeDocument/2006/relationships/hyperlink" Target="https://podminky.urs.cz/item/CS_URS_2024_02/998781311" TargetMode="External" /><Relationship Id="rId107" Type="http://schemas.openxmlformats.org/officeDocument/2006/relationships/hyperlink" Target="https://podminky.urs.cz/item/CS_URS_2024_02/783601715" TargetMode="External" /><Relationship Id="rId108" Type="http://schemas.openxmlformats.org/officeDocument/2006/relationships/hyperlink" Target="https://podminky.urs.cz/item/CS_URS_2024_02/783614651" TargetMode="External" /><Relationship Id="rId109" Type="http://schemas.openxmlformats.org/officeDocument/2006/relationships/hyperlink" Target="https://podminky.urs.cz/item/CS_URS_2024_02/783617611" TargetMode="External" /><Relationship Id="rId110" Type="http://schemas.openxmlformats.org/officeDocument/2006/relationships/hyperlink" Target="https://podminky.urs.cz/item/CS_URS_2024_02/784121001" TargetMode="External" /><Relationship Id="rId111" Type="http://schemas.openxmlformats.org/officeDocument/2006/relationships/hyperlink" Target="https://podminky.urs.cz/item/CS_URS_2024_02/784181101" TargetMode="External" /><Relationship Id="rId112" Type="http://schemas.openxmlformats.org/officeDocument/2006/relationships/hyperlink" Target="https://podminky.urs.cz/item/CS_URS_2024_02/784211101" TargetMode="External" /><Relationship Id="rId113" Type="http://schemas.openxmlformats.org/officeDocument/2006/relationships/hyperlink" Target="https://podminky.urs.cz/item/CS_URS_2024_02/784211151" TargetMode="External" /><Relationship Id="rId1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3</v>
      </c>
      <c r="AR10" s="23"/>
      <c r="BE10" s="32"/>
      <c r="BS10" s="20" t="s">
        <v>7</v>
      </c>
    </row>
    <row r="11" s="1" customFormat="1" ht="18.48" customHeight="1">
      <c r="B11" s="23"/>
      <c r="E11" s="28" t="s">
        <v>27</v>
      </c>
      <c r="AK11" s="33" t="s">
        <v>28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29</v>
      </c>
      <c r="AK13" s="33" t="s">
        <v>26</v>
      </c>
      <c r="AN13" s="35" t="s">
        <v>30</v>
      </c>
      <c r="AR13" s="23"/>
      <c r="BE13" s="32"/>
      <c r="BS13" s="20" t="s">
        <v>7</v>
      </c>
    </row>
    <row r="14">
      <c r="B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N14" s="35" t="s">
        <v>30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31</v>
      </c>
      <c r="AK16" s="33" t="s">
        <v>26</v>
      </c>
      <c r="AN16" s="28" t="s">
        <v>3</v>
      </c>
      <c r="AR16" s="23"/>
      <c r="BE16" s="32"/>
      <c r="BS16" s="20" t="s">
        <v>4</v>
      </c>
    </row>
    <row r="17" s="1" customFormat="1" ht="18.48" customHeight="1">
      <c r="B17" s="23"/>
      <c r="E17" s="28" t="s">
        <v>32</v>
      </c>
      <c r="AK17" s="33" t="s">
        <v>28</v>
      </c>
      <c r="AN17" s="28" t="s">
        <v>3</v>
      </c>
      <c r="AR17" s="23"/>
      <c r="BE17" s="32"/>
      <c r="BS17" s="20" t="s">
        <v>33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34</v>
      </c>
      <c r="AK19" s="33" t="s">
        <v>26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35</v>
      </c>
      <c r="AK20" s="33" t="s">
        <v>28</v>
      </c>
      <c r="AN20" s="28" t="s">
        <v>3</v>
      </c>
      <c r="AR20" s="23"/>
      <c r="BE20" s="32"/>
      <c r="BS20" s="20" t="s">
        <v>4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36</v>
      </c>
      <c r="AR22" s="23"/>
      <c r="BE22" s="32"/>
    </row>
    <row r="23" s="1" customFormat="1" ht="47.25" customHeight="1">
      <c r="B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42</v>
      </c>
      <c r="E29" s="3"/>
      <c r="F29" s="33" t="s">
        <v>43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44</v>
      </c>
      <c r="G30" s="3"/>
      <c r="H30" s="3"/>
      <c r="I30" s="3"/>
      <c r="J30" s="3"/>
      <c r="K30" s="3"/>
      <c r="L30" s="46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45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46</v>
      </c>
      <c r="G32" s="3"/>
      <c r="H32" s="3"/>
      <c r="I32" s="3"/>
      <c r="J32" s="3"/>
      <c r="K32" s="3"/>
      <c r="L32" s="46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47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OMG08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COWORK Šumperk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9. 11. 2024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Město Šumperk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31</v>
      </c>
      <c r="AJ49" s="39"/>
      <c r="AK49" s="39"/>
      <c r="AL49" s="39"/>
      <c r="AM49" s="66" t="str">
        <f>IF(E17="","",E17)</f>
        <v>OMG architekti Olomouc</v>
      </c>
      <c r="AN49" s="4"/>
      <c r="AO49" s="4"/>
      <c r="AP49" s="4"/>
      <c r="AQ49" s="39"/>
      <c r="AR49" s="40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29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34</v>
      </c>
      <c r="AJ50" s="39"/>
      <c r="AK50" s="39"/>
      <c r="AL50" s="39"/>
      <c r="AM50" s="66" t="str">
        <f>IF(E20="","",E20)</f>
        <v>Puhačová Marie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53</v>
      </c>
      <c r="D52" s="76"/>
      <c r="E52" s="76"/>
      <c r="F52" s="76"/>
      <c r="G52" s="76"/>
      <c r="H52" s="77"/>
      <c r="I52" s="78" t="s">
        <v>54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55</v>
      </c>
      <c r="AH52" s="76"/>
      <c r="AI52" s="76"/>
      <c r="AJ52" s="76"/>
      <c r="AK52" s="76"/>
      <c r="AL52" s="76"/>
      <c r="AM52" s="76"/>
      <c r="AN52" s="78" t="s">
        <v>56</v>
      </c>
      <c r="AO52" s="76"/>
      <c r="AP52" s="76"/>
      <c r="AQ52" s="80" t="s">
        <v>57</v>
      </c>
      <c r="AR52" s="40"/>
      <c r="AS52" s="81" t="s">
        <v>58</v>
      </c>
      <c r="AT52" s="82" t="s">
        <v>59</v>
      </c>
      <c r="AU52" s="82" t="s">
        <v>60</v>
      </c>
      <c r="AV52" s="82" t="s">
        <v>61</v>
      </c>
      <c r="AW52" s="82" t="s">
        <v>62</v>
      </c>
      <c r="AX52" s="82" t="s">
        <v>63</v>
      </c>
      <c r="AY52" s="82" t="s">
        <v>64</v>
      </c>
      <c r="AZ52" s="82" t="s">
        <v>65</v>
      </c>
      <c r="BA52" s="82" t="s">
        <v>66</v>
      </c>
      <c r="BB52" s="82" t="s">
        <v>67</v>
      </c>
      <c r="BC52" s="82" t="s">
        <v>68</v>
      </c>
      <c r="BD52" s="83" t="s">
        <v>69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70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ROUND(SUM(AG55:AG56),2)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ROUND(SUM(AS55:AS56),2)</f>
        <v>0</v>
      </c>
      <c r="AT54" s="94">
        <f>ROUND(SUM(AV54:AW54),2)</f>
        <v>0</v>
      </c>
      <c r="AU54" s="95">
        <f>ROUND(SUM(AU55:AU56),5)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ROUND(SUM(AZ55:AZ56),2)</f>
        <v>0</v>
      </c>
      <c r="BA54" s="94">
        <f>ROUND(SUM(BA55:BA56),2)</f>
        <v>0</v>
      </c>
      <c r="BB54" s="94">
        <f>ROUND(SUM(BB55:BB56),2)</f>
        <v>0</v>
      </c>
      <c r="BC54" s="94">
        <f>ROUND(SUM(BC55:BC56),2)</f>
        <v>0</v>
      </c>
      <c r="BD54" s="96">
        <f>ROUND(SUM(BD55:BD56),2)</f>
        <v>0</v>
      </c>
      <c r="BE54" s="6"/>
      <c r="BS54" s="97" t="s">
        <v>71</v>
      </c>
      <c r="BT54" s="97" t="s">
        <v>72</v>
      </c>
      <c r="BU54" s="98" t="s">
        <v>73</v>
      </c>
      <c r="BV54" s="97" t="s">
        <v>74</v>
      </c>
      <c r="BW54" s="97" t="s">
        <v>5</v>
      </c>
      <c r="BX54" s="97" t="s">
        <v>75</v>
      </c>
      <c r="CL54" s="97" t="s">
        <v>3</v>
      </c>
    </row>
    <row r="55" s="7" customFormat="1" ht="16.5" customHeight="1">
      <c r="A55" s="99" t="s">
        <v>76</v>
      </c>
      <c r="B55" s="100"/>
      <c r="C55" s="101"/>
      <c r="D55" s="102" t="s">
        <v>77</v>
      </c>
      <c r="E55" s="102"/>
      <c r="F55" s="102"/>
      <c r="G55" s="102"/>
      <c r="H55" s="102"/>
      <c r="I55" s="103"/>
      <c r="J55" s="102" t="s">
        <v>78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'OMG081 - Stavební část'!J30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79</v>
      </c>
      <c r="AR55" s="100"/>
      <c r="AS55" s="106">
        <v>0</v>
      </c>
      <c r="AT55" s="107">
        <f>ROUND(SUM(AV55:AW55),2)</f>
        <v>0</v>
      </c>
      <c r="AU55" s="108">
        <f>'OMG081 - Stavební část'!P100</f>
        <v>0</v>
      </c>
      <c r="AV55" s="107">
        <f>'OMG081 - Stavební část'!J33</f>
        <v>0</v>
      </c>
      <c r="AW55" s="107">
        <f>'OMG081 - Stavební část'!J34</f>
        <v>0</v>
      </c>
      <c r="AX55" s="107">
        <f>'OMG081 - Stavební část'!J35</f>
        <v>0</v>
      </c>
      <c r="AY55" s="107">
        <f>'OMG081 - Stavební část'!J36</f>
        <v>0</v>
      </c>
      <c r="AZ55" s="107">
        <f>'OMG081 - Stavební část'!F33</f>
        <v>0</v>
      </c>
      <c r="BA55" s="107">
        <f>'OMG081 - Stavební část'!F34</f>
        <v>0</v>
      </c>
      <c r="BB55" s="107">
        <f>'OMG081 - Stavební část'!F35</f>
        <v>0</v>
      </c>
      <c r="BC55" s="107">
        <f>'OMG081 - Stavební část'!F36</f>
        <v>0</v>
      </c>
      <c r="BD55" s="109">
        <f>'OMG081 - Stavební část'!F37</f>
        <v>0</v>
      </c>
      <c r="BE55" s="7"/>
      <c r="BT55" s="110" t="s">
        <v>80</v>
      </c>
      <c r="BV55" s="110" t="s">
        <v>74</v>
      </c>
      <c r="BW55" s="110" t="s">
        <v>81</v>
      </c>
      <c r="BX55" s="110" t="s">
        <v>5</v>
      </c>
      <c r="CL55" s="110" t="s">
        <v>3</v>
      </c>
      <c r="CM55" s="110" t="s">
        <v>82</v>
      </c>
    </row>
    <row r="56" s="7" customFormat="1" ht="16.5" customHeight="1">
      <c r="A56" s="99" t="s">
        <v>76</v>
      </c>
      <c r="B56" s="100"/>
      <c r="C56" s="101"/>
      <c r="D56" s="102" t="s">
        <v>83</v>
      </c>
      <c r="E56" s="102"/>
      <c r="F56" s="102"/>
      <c r="G56" s="102"/>
      <c r="H56" s="102"/>
      <c r="I56" s="103"/>
      <c r="J56" s="102" t="s">
        <v>84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4">
        <f>'OMG082 - Elektroinstalace'!J30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79</v>
      </c>
      <c r="AR56" s="100"/>
      <c r="AS56" s="111">
        <v>0</v>
      </c>
      <c r="AT56" s="112">
        <f>ROUND(SUM(AV56:AW56),2)</f>
        <v>0</v>
      </c>
      <c r="AU56" s="113">
        <f>'OMG082 - Elektroinstalace'!P81</f>
        <v>0</v>
      </c>
      <c r="AV56" s="112">
        <f>'OMG082 - Elektroinstalace'!J33</f>
        <v>0</v>
      </c>
      <c r="AW56" s="112">
        <f>'OMG082 - Elektroinstalace'!J34</f>
        <v>0</v>
      </c>
      <c r="AX56" s="112">
        <f>'OMG082 - Elektroinstalace'!J35</f>
        <v>0</v>
      </c>
      <c r="AY56" s="112">
        <f>'OMG082 - Elektroinstalace'!J36</f>
        <v>0</v>
      </c>
      <c r="AZ56" s="112">
        <f>'OMG082 - Elektroinstalace'!F33</f>
        <v>0</v>
      </c>
      <c r="BA56" s="112">
        <f>'OMG082 - Elektroinstalace'!F34</f>
        <v>0</v>
      </c>
      <c r="BB56" s="112">
        <f>'OMG082 - Elektroinstalace'!F35</f>
        <v>0</v>
      </c>
      <c r="BC56" s="112">
        <f>'OMG082 - Elektroinstalace'!F36</f>
        <v>0</v>
      </c>
      <c r="BD56" s="114">
        <f>'OMG082 - Elektroinstalace'!F37</f>
        <v>0</v>
      </c>
      <c r="BE56" s="7"/>
      <c r="BT56" s="110" t="s">
        <v>80</v>
      </c>
      <c r="BV56" s="110" t="s">
        <v>74</v>
      </c>
      <c r="BW56" s="110" t="s">
        <v>85</v>
      </c>
      <c r="BX56" s="110" t="s">
        <v>5</v>
      </c>
      <c r="CL56" s="110" t="s">
        <v>3</v>
      </c>
      <c r="CM56" s="110" t="s">
        <v>82</v>
      </c>
    </row>
    <row r="57" s="2" customFormat="1" ht="30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0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0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OMG081 - Stavební část'!C2" display="/"/>
    <hyperlink ref="A56" location="'OMG082 - Elektroinstal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86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COWORK Šumperk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87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88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9. 11. 2024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35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38</v>
      </c>
      <c r="E30" s="39"/>
      <c r="F30" s="39"/>
      <c r="G30" s="39"/>
      <c r="H30" s="39"/>
      <c r="I30" s="39"/>
      <c r="J30" s="91">
        <f>ROUND(J100,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42</v>
      </c>
      <c r="E33" s="33" t="s">
        <v>43</v>
      </c>
      <c r="F33" s="123">
        <f>ROUND((SUM(BE100:BE841)),  2)</f>
        <v>0</v>
      </c>
      <c r="G33" s="39"/>
      <c r="H33" s="39"/>
      <c r="I33" s="124">
        <v>0.20999999999999999</v>
      </c>
      <c r="J33" s="123">
        <f>ROUND(((SUM(BE100:BE841))*I33),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23">
        <f>ROUND((SUM(BF100:BF841)),  2)</f>
        <v>0</v>
      </c>
      <c r="G34" s="39"/>
      <c r="H34" s="39"/>
      <c r="I34" s="124">
        <v>0.12</v>
      </c>
      <c r="J34" s="123">
        <f>ROUND(((SUM(BF100:BF841))*I34),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23">
        <f>ROUND((SUM(BG100:BG841)),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23">
        <f>ROUND((SUM(BH100:BH841)),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23">
        <f>ROUND((SUM(BI100:BI841)),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48</v>
      </c>
      <c r="E39" s="77"/>
      <c r="F39" s="77"/>
      <c r="G39" s="127" t="s">
        <v>49</v>
      </c>
      <c r="H39" s="128" t="s">
        <v>50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COWORK Šumperk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OMG081 - Stavební část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 xml:space="preserve"> </v>
      </c>
      <c r="G52" s="39"/>
      <c r="H52" s="39"/>
      <c r="I52" s="33" t="s">
        <v>23</v>
      </c>
      <c r="J52" s="65" t="str">
        <f>IF(J12="","",J12)</f>
        <v>9. 11. 2024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39"/>
      <c r="E54" s="39"/>
      <c r="F54" s="28" t="str">
        <f>E15</f>
        <v>Město Šumperk</v>
      </c>
      <c r="G54" s="39"/>
      <c r="H54" s="39"/>
      <c r="I54" s="33" t="s">
        <v>31</v>
      </c>
      <c r="J54" s="37" t="str">
        <f>E21</f>
        <v>OMG architekti Olomouc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Puhačová Marie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90</v>
      </c>
      <c r="D57" s="125"/>
      <c r="E57" s="125"/>
      <c r="F57" s="125"/>
      <c r="G57" s="125"/>
      <c r="H57" s="125"/>
      <c r="I57" s="125"/>
      <c r="J57" s="132" t="s">
        <v>91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70</v>
      </c>
      <c r="D59" s="39"/>
      <c r="E59" s="39"/>
      <c r="F59" s="39"/>
      <c r="G59" s="39"/>
      <c r="H59" s="39"/>
      <c r="I59" s="39"/>
      <c r="J59" s="91">
        <f>J100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92</v>
      </c>
    </row>
    <row r="60" s="9" customFormat="1" ht="24.96" customHeight="1">
      <c r="A60" s="9"/>
      <c r="B60" s="134"/>
      <c r="C60" s="9"/>
      <c r="D60" s="135" t="s">
        <v>93</v>
      </c>
      <c r="E60" s="136"/>
      <c r="F60" s="136"/>
      <c r="G60" s="136"/>
      <c r="H60" s="136"/>
      <c r="I60" s="136"/>
      <c r="J60" s="137">
        <f>J101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94</v>
      </c>
      <c r="E61" s="140"/>
      <c r="F61" s="140"/>
      <c r="G61" s="140"/>
      <c r="H61" s="140"/>
      <c r="I61" s="140"/>
      <c r="J61" s="141">
        <f>J102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95</v>
      </c>
      <c r="E62" s="140"/>
      <c r="F62" s="140"/>
      <c r="G62" s="140"/>
      <c r="H62" s="140"/>
      <c r="I62" s="140"/>
      <c r="J62" s="141">
        <f>J111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96</v>
      </c>
      <c r="E63" s="140"/>
      <c r="F63" s="140"/>
      <c r="G63" s="140"/>
      <c r="H63" s="140"/>
      <c r="I63" s="140"/>
      <c r="J63" s="141">
        <f>J169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97</v>
      </c>
      <c r="E64" s="140"/>
      <c r="F64" s="140"/>
      <c r="G64" s="140"/>
      <c r="H64" s="140"/>
      <c r="I64" s="140"/>
      <c r="J64" s="141">
        <f>J246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98</v>
      </c>
      <c r="E65" s="140"/>
      <c r="F65" s="140"/>
      <c r="G65" s="140"/>
      <c r="H65" s="140"/>
      <c r="I65" s="140"/>
      <c r="J65" s="141">
        <f>J256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34"/>
      <c r="C66" s="9"/>
      <c r="D66" s="135" t="s">
        <v>99</v>
      </c>
      <c r="E66" s="136"/>
      <c r="F66" s="136"/>
      <c r="G66" s="136"/>
      <c r="H66" s="136"/>
      <c r="I66" s="136"/>
      <c r="J66" s="137">
        <f>J259</f>
        <v>0</v>
      </c>
      <c r="K66" s="9"/>
      <c r="L66" s="13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38"/>
      <c r="C67" s="10"/>
      <c r="D67" s="139" t="s">
        <v>100</v>
      </c>
      <c r="E67" s="140"/>
      <c r="F67" s="140"/>
      <c r="G67" s="140"/>
      <c r="H67" s="140"/>
      <c r="I67" s="140"/>
      <c r="J67" s="141">
        <f>J260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8"/>
      <c r="C68" s="10"/>
      <c r="D68" s="139" t="s">
        <v>101</v>
      </c>
      <c r="E68" s="140"/>
      <c r="F68" s="140"/>
      <c r="G68" s="140"/>
      <c r="H68" s="140"/>
      <c r="I68" s="140"/>
      <c r="J68" s="141">
        <f>J269</f>
        <v>0</v>
      </c>
      <c r="K68" s="10"/>
      <c r="L68" s="13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8"/>
      <c r="C69" s="10"/>
      <c r="D69" s="139" t="s">
        <v>102</v>
      </c>
      <c r="E69" s="140"/>
      <c r="F69" s="140"/>
      <c r="G69" s="140"/>
      <c r="H69" s="140"/>
      <c r="I69" s="140"/>
      <c r="J69" s="141">
        <f>J283</f>
        <v>0</v>
      </c>
      <c r="K69" s="10"/>
      <c r="L69" s="13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8"/>
      <c r="C70" s="10"/>
      <c r="D70" s="139" t="s">
        <v>103</v>
      </c>
      <c r="E70" s="140"/>
      <c r="F70" s="140"/>
      <c r="G70" s="140"/>
      <c r="H70" s="140"/>
      <c r="I70" s="140"/>
      <c r="J70" s="141">
        <f>J376</f>
        <v>0</v>
      </c>
      <c r="K70" s="10"/>
      <c r="L70" s="13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8"/>
      <c r="C71" s="10"/>
      <c r="D71" s="139" t="s">
        <v>104</v>
      </c>
      <c r="E71" s="140"/>
      <c r="F71" s="140"/>
      <c r="G71" s="140"/>
      <c r="H71" s="140"/>
      <c r="I71" s="140"/>
      <c r="J71" s="141">
        <f>J383</f>
        <v>0</v>
      </c>
      <c r="K71" s="10"/>
      <c r="L71" s="13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8"/>
      <c r="C72" s="10"/>
      <c r="D72" s="139" t="s">
        <v>105</v>
      </c>
      <c r="E72" s="140"/>
      <c r="F72" s="140"/>
      <c r="G72" s="140"/>
      <c r="H72" s="140"/>
      <c r="I72" s="140"/>
      <c r="J72" s="141">
        <f>J437</f>
        <v>0</v>
      </c>
      <c r="K72" s="10"/>
      <c r="L72" s="13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38"/>
      <c r="C73" s="10"/>
      <c r="D73" s="139" t="s">
        <v>106</v>
      </c>
      <c r="E73" s="140"/>
      <c r="F73" s="140"/>
      <c r="G73" s="140"/>
      <c r="H73" s="140"/>
      <c r="I73" s="140"/>
      <c r="J73" s="141">
        <f>J451</f>
        <v>0</v>
      </c>
      <c r="K73" s="10"/>
      <c r="L73" s="13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38"/>
      <c r="C74" s="10"/>
      <c r="D74" s="139" t="s">
        <v>107</v>
      </c>
      <c r="E74" s="140"/>
      <c r="F74" s="140"/>
      <c r="G74" s="140"/>
      <c r="H74" s="140"/>
      <c r="I74" s="140"/>
      <c r="J74" s="141">
        <f>J561</f>
        <v>0</v>
      </c>
      <c r="K74" s="10"/>
      <c r="L74" s="13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38"/>
      <c r="C75" s="10"/>
      <c r="D75" s="139" t="s">
        <v>108</v>
      </c>
      <c r="E75" s="140"/>
      <c r="F75" s="140"/>
      <c r="G75" s="140"/>
      <c r="H75" s="140"/>
      <c r="I75" s="140"/>
      <c r="J75" s="141">
        <f>J620</f>
        <v>0</v>
      </c>
      <c r="K75" s="10"/>
      <c r="L75" s="13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38"/>
      <c r="C76" s="10"/>
      <c r="D76" s="139" t="s">
        <v>109</v>
      </c>
      <c r="E76" s="140"/>
      <c r="F76" s="140"/>
      <c r="G76" s="140"/>
      <c r="H76" s="140"/>
      <c r="I76" s="140"/>
      <c r="J76" s="141">
        <f>J625</f>
        <v>0</v>
      </c>
      <c r="K76" s="10"/>
      <c r="L76" s="13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38"/>
      <c r="C77" s="10"/>
      <c r="D77" s="139" t="s">
        <v>110</v>
      </c>
      <c r="E77" s="140"/>
      <c r="F77" s="140"/>
      <c r="G77" s="140"/>
      <c r="H77" s="140"/>
      <c r="I77" s="140"/>
      <c r="J77" s="141">
        <f>J671</f>
        <v>0</v>
      </c>
      <c r="K77" s="10"/>
      <c r="L77" s="13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38"/>
      <c r="C78" s="10"/>
      <c r="D78" s="139" t="s">
        <v>111</v>
      </c>
      <c r="E78" s="140"/>
      <c r="F78" s="140"/>
      <c r="G78" s="140"/>
      <c r="H78" s="140"/>
      <c r="I78" s="140"/>
      <c r="J78" s="141">
        <f>J713</f>
        <v>0</v>
      </c>
      <c r="K78" s="10"/>
      <c r="L78" s="13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38"/>
      <c r="C79" s="10"/>
      <c r="D79" s="139" t="s">
        <v>112</v>
      </c>
      <c r="E79" s="140"/>
      <c r="F79" s="140"/>
      <c r="G79" s="140"/>
      <c r="H79" s="140"/>
      <c r="I79" s="140"/>
      <c r="J79" s="141">
        <f>J767</f>
        <v>0</v>
      </c>
      <c r="K79" s="10"/>
      <c r="L79" s="13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38"/>
      <c r="C80" s="10"/>
      <c r="D80" s="139" t="s">
        <v>113</v>
      </c>
      <c r="E80" s="140"/>
      <c r="F80" s="140"/>
      <c r="G80" s="140"/>
      <c r="H80" s="140"/>
      <c r="I80" s="140"/>
      <c r="J80" s="141">
        <f>J775</f>
        <v>0</v>
      </c>
      <c r="K80" s="10"/>
      <c r="L80" s="13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6" s="2" customFormat="1" ht="6.96" customHeight="1">
      <c r="A86" s="39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11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4.96" customHeight="1">
      <c r="A87" s="39"/>
      <c r="B87" s="40"/>
      <c r="C87" s="24" t="s">
        <v>114</v>
      </c>
      <c r="D87" s="39"/>
      <c r="E87" s="39"/>
      <c r="F87" s="39"/>
      <c r="G87" s="39"/>
      <c r="H87" s="39"/>
      <c r="I87" s="39"/>
      <c r="J87" s="39"/>
      <c r="K87" s="39"/>
      <c r="L87" s="11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1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17</v>
      </c>
      <c r="D89" s="39"/>
      <c r="E89" s="39"/>
      <c r="F89" s="39"/>
      <c r="G89" s="39"/>
      <c r="H89" s="39"/>
      <c r="I89" s="39"/>
      <c r="J89" s="39"/>
      <c r="K89" s="39"/>
      <c r="L89" s="11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39"/>
      <c r="D90" s="39"/>
      <c r="E90" s="116" t="str">
        <f>E7</f>
        <v>COWORK Šumperk</v>
      </c>
      <c r="F90" s="33"/>
      <c r="G90" s="33"/>
      <c r="H90" s="33"/>
      <c r="I90" s="39"/>
      <c r="J90" s="39"/>
      <c r="K90" s="39"/>
      <c r="L90" s="117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87</v>
      </c>
      <c r="D91" s="39"/>
      <c r="E91" s="39"/>
      <c r="F91" s="39"/>
      <c r="G91" s="39"/>
      <c r="H91" s="39"/>
      <c r="I91" s="39"/>
      <c r="J91" s="39"/>
      <c r="K91" s="39"/>
      <c r="L91" s="117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39"/>
      <c r="D92" s="39"/>
      <c r="E92" s="63" t="str">
        <f>E9</f>
        <v>OMG081 - Stavební část</v>
      </c>
      <c r="F92" s="39"/>
      <c r="G92" s="39"/>
      <c r="H92" s="39"/>
      <c r="I92" s="39"/>
      <c r="J92" s="39"/>
      <c r="K92" s="39"/>
      <c r="L92" s="117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117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21</v>
      </c>
      <c r="D94" s="39"/>
      <c r="E94" s="39"/>
      <c r="F94" s="28" t="str">
        <f>F12</f>
        <v xml:space="preserve"> </v>
      </c>
      <c r="G94" s="39"/>
      <c r="H94" s="39"/>
      <c r="I94" s="33" t="s">
        <v>23</v>
      </c>
      <c r="J94" s="65" t="str">
        <f>IF(J12="","",J12)</f>
        <v>9. 11. 2024</v>
      </c>
      <c r="K94" s="39"/>
      <c r="L94" s="117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117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5.65" customHeight="1">
      <c r="A96" s="39"/>
      <c r="B96" s="40"/>
      <c r="C96" s="33" t="s">
        <v>25</v>
      </c>
      <c r="D96" s="39"/>
      <c r="E96" s="39"/>
      <c r="F96" s="28" t="str">
        <f>E15</f>
        <v>Město Šumperk</v>
      </c>
      <c r="G96" s="39"/>
      <c r="H96" s="39"/>
      <c r="I96" s="33" t="s">
        <v>31</v>
      </c>
      <c r="J96" s="37" t="str">
        <f>E21</f>
        <v>OMG architekti Olomouc</v>
      </c>
      <c r="K96" s="39"/>
      <c r="L96" s="117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29</v>
      </c>
      <c r="D97" s="39"/>
      <c r="E97" s="39"/>
      <c r="F97" s="28" t="str">
        <f>IF(E18="","",E18)</f>
        <v>Vyplň údaj</v>
      </c>
      <c r="G97" s="39"/>
      <c r="H97" s="39"/>
      <c r="I97" s="33" t="s">
        <v>34</v>
      </c>
      <c r="J97" s="37" t="str">
        <f>E24</f>
        <v>Puhačová Marie</v>
      </c>
      <c r="K97" s="39"/>
      <c r="L97" s="117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39"/>
      <c r="D98" s="39"/>
      <c r="E98" s="39"/>
      <c r="F98" s="39"/>
      <c r="G98" s="39"/>
      <c r="H98" s="39"/>
      <c r="I98" s="39"/>
      <c r="J98" s="39"/>
      <c r="K98" s="39"/>
      <c r="L98" s="117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1" customFormat="1" ht="29.28" customHeight="1">
      <c r="A99" s="142"/>
      <c r="B99" s="143"/>
      <c r="C99" s="144" t="s">
        <v>115</v>
      </c>
      <c r="D99" s="145" t="s">
        <v>57</v>
      </c>
      <c r="E99" s="145" t="s">
        <v>53</v>
      </c>
      <c r="F99" s="145" t="s">
        <v>54</v>
      </c>
      <c r="G99" s="145" t="s">
        <v>116</v>
      </c>
      <c r="H99" s="145" t="s">
        <v>117</v>
      </c>
      <c r="I99" s="145" t="s">
        <v>118</v>
      </c>
      <c r="J99" s="145" t="s">
        <v>91</v>
      </c>
      <c r="K99" s="146" t="s">
        <v>119</v>
      </c>
      <c r="L99" s="147"/>
      <c r="M99" s="81" t="s">
        <v>3</v>
      </c>
      <c r="N99" s="82" t="s">
        <v>42</v>
      </c>
      <c r="O99" s="82" t="s">
        <v>120</v>
      </c>
      <c r="P99" s="82" t="s">
        <v>121</v>
      </c>
      <c r="Q99" s="82" t="s">
        <v>122</v>
      </c>
      <c r="R99" s="82" t="s">
        <v>123</v>
      </c>
      <c r="S99" s="82" t="s">
        <v>124</v>
      </c>
      <c r="T99" s="83" t="s">
        <v>125</v>
      </c>
      <c r="U99" s="142"/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</row>
    <row r="100" s="2" customFormat="1" ht="22.8" customHeight="1">
      <c r="A100" s="39"/>
      <c r="B100" s="40"/>
      <c r="C100" s="88" t="s">
        <v>126</v>
      </c>
      <c r="D100" s="39"/>
      <c r="E100" s="39"/>
      <c r="F100" s="39"/>
      <c r="G100" s="39"/>
      <c r="H100" s="39"/>
      <c r="I100" s="39"/>
      <c r="J100" s="148">
        <f>BK100</f>
        <v>0</v>
      </c>
      <c r="K100" s="39"/>
      <c r="L100" s="40"/>
      <c r="M100" s="84"/>
      <c r="N100" s="69"/>
      <c r="O100" s="85"/>
      <c r="P100" s="149">
        <f>P101+P259</f>
        <v>0</v>
      </c>
      <c r="Q100" s="85"/>
      <c r="R100" s="149">
        <f>R101+R259</f>
        <v>27.865092490000006</v>
      </c>
      <c r="S100" s="85"/>
      <c r="T100" s="150">
        <f>T101+T259</f>
        <v>15.917407690000001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71</v>
      </c>
      <c r="AU100" s="20" t="s">
        <v>92</v>
      </c>
      <c r="BK100" s="151">
        <f>BK101+BK259</f>
        <v>0</v>
      </c>
    </row>
    <row r="101" s="12" customFormat="1" ht="25.92" customHeight="1">
      <c r="A101" s="12"/>
      <c r="B101" s="152"/>
      <c r="C101" s="12"/>
      <c r="D101" s="153" t="s">
        <v>71</v>
      </c>
      <c r="E101" s="154" t="s">
        <v>127</v>
      </c>
      <c r="F101" s="154" t="s">
        <v>128</v>
      </c>
      <c r="G101" s="12"/>
      <c r="H101" s="12"/>
      <c r="I101" s="155"/>
      <c r="J101" s="156">
        <f>BK101</f>
        <v>0</v>
      </c>
      <c r="K101" s="12"/>
      <c r="L101" s="152"/>
      <c r="M101" s="157"/>
      <c r="N101" s="158"/>
      <c r="O101" s="158"/>
      <c r="P101" s="159">
        <f>P102+P111+P169+P246+P256</f>
        <v>0</v>
      </c>
      <c r="Q101" s="158"/>
      <c r="R101" s="159">
        <f>R102+R111+R169+R246+R256</f>
        <v>22.173664160000005</v>
      </c>
      <c r="S101" s="158"/>
      <c r="T101" s="160">
        <f>T102+T111+T169+T246+T256</f>
        <v>12.220694000000002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53" t="s">
        <v>80</v>
      </c>
      <c r="AT101" s="161" t="s">
        <v>71</v>
      </c>
      <c r="AU101" s="161" t="s">
        <v>72</v>
      </c>
      <c r="AY101" s="153" t="s">
        <v>129</v>
      </c>
      <c r="BK101" s="162">
        <f>BK102+BK111+BK169+BK246+BK256</f>
        <v>0</v>
      </c>
    </row>
    <row r="102" s="12" customFormat="1" ht="22.8" customHeight="1">
      <c r="A102" s="12"/>
      <c r="B102" s="152"/>
      <c r="C102" s="12"/>
      <c r="D102" s="153" t="s">
        <v>71</v>
      </c>
      <c r="E102" s="163" t="s">
        <v>130</v>
      </c>
      <c r="F102" s="163" t="s">
        <v>131</v>
      </c>
      <c r="G102" s="12"/>
      <c r="H102" s="12"/>
      <c r="I102" s="155"/>
      <c r="J102" s="164">
        <f>BK102</f>
        <v>0</v>
      </c>
      <c r="K102" s="12"/>
      <c r="L102" s="152"/>
      <c r="M102" s="157"/>
      <c r="N102" s="158"/>
      <c r="O102" s="158"/>
      <c r="P102" s="159">
        <f>SUM(P103:P110)</f>
        <v>0</v>
      </c>
      <c r="Q102" s="158"/>
      <c r="R102" s="159">
        <f>SUM(R103:R110)</f>
        <v>0.38349999999999995</v>
      </c>
      <c r="S102" s="158"/>
      <c r="T102" s="160">
        <f>SUM(T103:T110)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53" t="s">
        <v>80</v>
      </c>
      <c r="AT102" s="161" t="s">
        <v>71</v>
      </c>
      <c r="AU102" s="161" t="s">
        <v>80</v>
      </c>
      <c r="AY102" s="153" t="s">
        <v>129</v>
      </c>
      <c r="BK102" s="162">
        <f>SUM(BK103:BK110)</f>
        <v>0</v>
      </c>
    </row>
    <row r="103" s="2" customFormat="1" ht="24.15" customHeight="1">
      <c r="A103" s="39"/>
      <c r="B103" s="165"/>
      <c r="C103" s="166" t="s">
        <v>80</v>
      </c>
      <c r="D103" s="166" t="s">
        <v>132</v>
      </c>
      <c r="E103" s="167" t="s">
        <v>133</v>
      </c>
      <c r="F103" s="168" t="s">
        <v>134</v>
      </c>
      <c r="G103" s="169" t="s">
        <v>135</v>
      </c>
      <c r="H103" s="170">
        <v>0.17999999999999999</v>
      </c>
      <c r="I103" s="171"/>
      <c r="J103" s="172">
        <f>ROUND(I103*H103,2)</f>
        <v>0</v>
      </c>
      <c r="K103" s="168" t="s">
        <v>136</v>
      </c>
      <c r="L103" s="40"/>
      <c r="M103" s="173" t="s">
        <v>3</v>
      </c>
      <c r="N103" s="174" t="s">
        <v>43</v>
      </c>
      <c r="O103" s="73"/>
      <c r="P103" s="175">
        <f>O103*H103</f>
        <v>0</v>
      </c>
      <c r="Q103" s="175">
        <v>1.8775</v>
      </c>
      <c r="R103" s="175">
        <f>Q103*H103</f>
        <v>0.33794999999999997</v>
      </c>
      <c r="S103" s="175">
        <v>0</v>
      </c>
      <c r="T103" s="17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77" t="s">
        <v>137</v>
      </c>
      <c r="AT103" s="177" t="s">
        <v>132</v>
      </c>
      <c r="AU103" s="177" t="s">
        <v>82</v>
      </c>
      <c r="AY103" s="20" t="s">
        <v>129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20" t="s">
        <v>80</v>
      </c>
      <c r="BK103" s="178">
        <f>ROUND(I103*H103,2)</f>
        <v>0</v>
      </c>
      <c r="BL103" s="20" t="s">
        <v>137</v>
      </c>
      <c r="BM103" s="177" t="s">
        <v>138</v>
      </c>
    </row>
    <row r="104" s="2" customFormat="1">
      <c r="A104" s="39"/>
      <c r="B104" s="40"/>
      <c r="C104" s="39"/>
      <c r="D104" s="179" t="s">
        <v>139</v>
      </c>
      <c r="E104" s="39"/>
      <c r="F104" s="180" t="s">
        <v>140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139</v>
      </c>
      <c r="AU104" s="20" t="s">
        <v>82</v>
      </c>
    </row>
    <row r="105" s="13" customFormat="1">
      <c r="A105" s="13"/>
      <c r="B105" s="184"/>
      <c r="C105" s="13"/>
      <c r="D105" s="185" t="s">
        <v>141</v>
      </c>
      <c r="E105" s="186" t="s">
        <v>3</v>
      </c>
      <c r="F105" s="187" t="s">
        <v>142</v>
      </c>
      <c r="G105" s="13"/>
      <c r="H105" s="186" t="s">
        <v>3</v>
      </c>
      <c r="I105" s="188"/>
      <c r="J105" s="13"/>
      <c r="K105" s="13"/>
      <c r="L105" s="184"/>
      <c r="M105" s="189"/>
      <c r="N105" s="190"/>
      <c r="O105" s="190"/>
      <c r="P105" s="190"/>
      <c r="Q105" s="190"/>
      <c r="R105" s="190"/>
      <c r="S105" s="190"/>
      <c r="T105" s="19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6" t="s">
        <v>141</v>
      </c>
      <c r="AU105" s="186" t="s">
        <v>82</v>
      </c>
      <c r="AV105" s="13" t="s">
        <v>80</v>
      </c>
      <c r="AW105" s="13" t="s">
        <v>33</v>
      </c>
      <c r="AX105" s="13" t="s">
        <v>72</v>
      </c>
      <c r="AY105" s="186" t="s">
        <v>129</v>
      </c>
    </row>
    <row r="106" s="14" customFormat="1">
      <c r="A106" s="14"/>
      <c r="B106" s="192"/>
      <c r="C106" s="14"/>
      <c r="D106" s="185" t="s">
        <v>141</v>
      </c>
      <c r="E106" s="193" t="s">
        <v>3</v>
      </c>
      <c r="F106" s="194" t="s">
        <v>143</v>
      </c>
      <c r="G106" s="14"/>
      <c r="H106" s="195">
        <v>0.17999999999999999</v>
      </c>
      <c r="I106" s="196"/>
      <c r="J106" s="14"/>
      <c r="K106" s="14"/>
      <c r="L106" s="192"/>
      <c r="M106" s="197"/>
      <c r="N106" s="198"/>
      <c r="O106" s="198"/>
      <c r="P106" s="198"/>
      <c r="Q106" s="198"/>
      <c r="R106" s="198"/>
      <c r="S106" s="198"/>
      <c r="T106" s="19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93" t="s">
        <v>141</v>
      </c>
      <c r="AU106" s="193" t="s">
        <v>82</v>
      </c>
      <c r="AV106" s="14" t="s">
        <v>82</v>
      </c>
      <c r="AW106" s="14" t="s">
        <v>33</v>
      </c>
      <c r="AX106" s="14" t="s">
        <v>80</v>
      </c>
      <c r="AY106" s="193" t="s">
        <v>129</v>
      </c>
    </row>
    <row r="107" s="2" customFormat="1" ht="21.75" customHeight="1">
      <c r="A107" s="39"/>
      <c r="B107" s="165"/>
      <c r="C107" s="166" t="s">
        <v>82</v>
      </c>
      <c r="D107" s="166" t="s">
        <v>132</v>
      </c>
      <c r="E107" s="167" t="s">
        <v>144</v>
      </c>
      <c r="F107" s="168" t="s">
        <v>145</v>
      </c>
      <c r="G107" s="169" t="s">
        <v>146</v>
      </c>
      <c r="H107" s="170">
        <v>1</v>
      </c>
      <c r="I107" s="171"/>
      <c r="J107" s="172">
        <f>ROUND(I107*H107,2)</f>
        <v>0</v>
      </c>
      <c r="K107" s="168" t="s">
        <v>136</v>
      </c>
      <c r="L107" s="40"/>
      <c r="M107" s="173" t="s">
        <v>3</v>
      </c>
      <c r="N107" s="174" t="s">
        <v>43</v>
      </c>
      <c r="O107" s="73"/>
      <c r="P107" s="175">
        <f>O107*H107</f>
        <v>0</v>
      </c>
      <c r="Q107" s="175">
        <v>0.04555</v>
      </c>
      <c r="R107" s="175">
        <f>Q107*H107</f>
        <v>0.04555</v>
      </c>
      <c r="S107" s="175">
        <v>0</v>
      </c>
      <c r="T107" s="17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7" t="s">
        <v>137</v>
      </c>
      <c r="AT107" s="177" t="s">
        <v>132</v>
      </c>
      <c r="AU107" s="177" t="s">
        <v>82</v>
      </c>
      <c r="AY107" s="20" t="s">
        <v>129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0" t="s">
        <v>80</v>
      </c>
      <c r="BK107" s="178">
        <f>ROUND(I107*H107,2)</f>
        <v>0</v>
      </c>
      <c r="BL107" s="20" t="s">
        <v>137</v>
      </c>
      <c r="BM107" s="177" t="s">
        <v>147</v>
      </c>
    </row>
    <row r="108" s="2" customFormat="1">
      <c r="A108" s="39"/>
      <c r="B108" s="40"/>
      <c r="C108" s="39"/>
      <c r="D108" s="179" t="s">
        <v>139</v>
      </c>
      <c r="E108" s="39"/>
      <c r="F108" s="180" t="s">
        <v>148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139</v>
      </c>
      <c r="AU108" s="20" t="s">
        <v>82</v>
      </c>
    </row>
    <row r="109" s="13" customFormat="1">
      <c r="A109" s="13"/>
      <c r="B109" s="184"/>
      <c r="C109" s="13"/>
      <c r="D109" s="185" t="s">
        <v>141</v>
      </c>
      <c r="E109" s="186" t="s">
        <v>3</v>
      </c>
      <c r="F109" s="187" t="s">
        <v>149</v>
      </c>
      <c r="G109" s="13"/>
      <c r="H109" s="186" t="s">
        <v>3</v>
      </c>
      <c r="I109" s="188"/>
      <c r="J109" s="13"/>
      <c r="K109" s="13"/>
      <c r="L109" s="184"/>
      <c r="M109" s="189"/>
      <c r="N109" s="190"/>
      <c r="O109" s="190"/>
      <c r="P109" s="190"/>
      <c r="Q109" s="190"/>
      <c r="R109" s="190"/>
      <c r="S109" s="190"/>
      <c r="T109" s="19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6" t="s">
        <v>141</v>
      </c>
      <c r="AU109" s="186" t="s">
        <v>82</v>
      </c>
      <c r="AV109" s="13" t="s">
        <v>80</v>
      </c>
      <c r="AW109" s="13" t="s">
        <v>33</v>
      </c>
      <c r="AX109" s="13" t="s">
        <v>72</v>
      </c>
      <c r="AY109" s="186" t="s">
        <v>129</v>
      </c>
    </row>
    <row r="110" s="14" customFormat="1">
      <c r="A110" s="14"/>
      <c r="B110" s="192"/>
      <c r="C110" s="14"/>
      <c r="D110" s="185" t="s">
        <v>141</v>
      </c>
      <c r="E110" s="193" t="s">
        <v>3</v>
      </c>
      <c r="F110" s="194" t="s">
        <v>80</v>
      </c>
      <c r="G110" s="14"/>
      <c r="H110" s="195">
        <v>1</v>
      </c>
      <c r="I110" s="196"/>
      <c r="J110" s="14"/>
      <c r="K110" s="14"/>
      <c r="L110" s="192"/>
      <c r="M110" s="197"/>
      <c r="N110" s="198"/>
      <c r="O110" s="198"/>
      <c r="P110" s="198"/>
      <c r="Q110" s="198"/>
      <c r="R110" s="198"/>
      <c r="S110" s="198"/>
      <c r="T110" s="19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3" t="s">
        <v>141</v>
      </c>
      <c r="AU110" s="193" t="s">
        <v>82</v>
      </c>
      <c r="AV110" s="14" t="s">
        <v>82</v>
      </c>
      <c r="AW110" s="14" t="s">
        <v>33</v>
      </c>
      <c r="AX110" s="14" t="s">
        <v>80</v>
      </c>
      <c r="AY110" s="193" t="s">
        <v>129</v>
      </c>
    </row>
    <row r="111" s="12" customFormat="1" ht="22.8" customHeight="1">
      <c r="A111" s="12"/>
      <c r="B111" s="152"/>
      <c r="C111" s="12"/>
      <c r="D111" s="153" t="s">
        <v>71</v>
      </c>
      <c r="E111" s="163" t="s">
        <v>150</v>
      </c>
      <c r="F111" s="163" t="s">
        <v>151</v>
      </c>
      <c r="G111" s="12"/>
      <c r="H111" s="12"/>
      <c r="I111" s="155"/>
      <c r="J111" s="164">
        <f>BK111</f>
        <v>0</v>
      </c>
      <c r="K111" s="12"/>
      <c r="L111" s="152"/>
      <c r="M111" s="157"/>
      <c r="N111" s="158"/>
      <c r="O111" s="158"/>
      <c r="P111" s="159">
        <f>SUM(P112:P168)</f>
        <v>0</v>
      </c>
      <c r="Q111" s="158"/>
      <c r="R111" s="159">
        <f>SUM(R112:R168)</f>
        <v>21.777164160000002</v>
      </c>
      <c r="S111" s="158"/>
      <c r="T111" s="160">
        <f>SUM(T112:T168)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53" t="s">
        <v>80</v>
      </c>
      <c r="AT111" s="161" t="s">
        <v>71</v>
      </c>
      <c r="AU111" s="161" t="s">
        <v>80</v>
      </c>
      <c r="AY111" s="153" t="s">
        <v>129</v>
      </c>
      <c r="BK111" s="162">
        <f>SUM(BK112:BK168)</f>
        <v>0</v>
      </c>
    </row>
    <row r="112" s="2" customFormat="1" ht="24.15" customHeight="1">
      <c r="A112" s="39"/>
      <c r="B112" s="165"/>
      <c r="C112" s="166" t="s">
        <v>130</v>
      </c>
      <c r="D112" s="166" t="s">
        <v>132</v>
      </c>
      <c r="E112" s="167" t="s">
        <v>152</v>
      </c>
      <c r="F112" s="168" t="s">
        <v>153</v>
      </c>
      <c r="G112" s="169" t="s">
        <v>154</v>
      </c>
      <c r="H112" s="170">
        <v>174.22999999999999</v>
      </c>
      <c r="I112" s="171"/>
      <c r="J112" s="172">
        <f>ROUND(I112*H112,2)</f>
        <v>0</v>
      </c>
      <c r="K112" s="168" t="s">
        <v>136</v>
      </c>
      <c r="L112" s="40"/>
      <c r="M112" s="173" t="s">
        <v>3</v>
      </c>
      <c r="N112" s="174" t="s">
        <v>43</v>
      </c>
      <c r="O112" s="73"/>
      <c r="P112" s="175">
        <f>O112*H112</f>
        <v>0</v>
      </c>
      <c r="Q112" s="175">
        <v>0.021899999999999999</v>
      </c>
      <c r="R112" s="175">
        <f>Q112*H112</f>
        <v>3.8156369999999997</v>
      </c>
      <c r="S112" s="175">
        <v>0</v>
      </c>
      <c r="T112" s="17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77" t="s">
        <v>137</v>
      </c>
      <c r="AT112" s="177" t="s">
        <v>132</v>
      </c>
      <c r="AU112" s="177" t="s">
        <v>82</v>
      </c>
      <c r="AY112" s="20" t="s">
        <v>129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20" t="s">
        <v>80</v>
      </c>
      <c r="BK112" s="178">
        <f>ROUND(I112*H112,2)</f>
        <v>0</v>
      </c>
      <c r="BL112" s="20" t="s">
        <v>137</v>
      </c>
      <c r="BM112" s="177" t="s">
        <v>155</v>
      </c>
    </row>
    <row r="113" s="2" customFormat="1">
      <c r="A113" s="39"/>
      <c r="B113" s="40"/>
      <c r="C113" s="39"/>
      <c r="D113" s="179" t="s">
        <v>139</v>
      </c>
      <c r="E113" s="39"/>
      <c r="F113" s="180" t="s">
        <v>156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139</v>
      </c>
      <c r="AU113" s="20" t="s">
        <v>82</v>
      </c>
    </row>
    <row r="114" s="13" customFormat="1">
      <c r="A114" s="13"/>
      <c r="B114" s="184"/>
      <c r="C114" s="13"/>
      <c r="D114" s="185" t="s">
        <v>141</v>
      </c>
      <c r="E114" s="186" t="s">
        <v>3</v>
      </c>
      <c r="F114" s="187" t="s">
        <v>157</v>
      </c>
      <c r="G114" s="13"/>
      <c r="H114" s="186" t="s">
        <v>3</v>
      </c>
      <c r="I114" s="188"/>
      <c r="J114" s="13"/>
      <c r="K114" s="13"/>
      <c r="L114" s="184"/>
      <c r="M114" s="189"/>
      <c r="N114" s="190"/>
      <c r="O114" s="190"/>
      <c r="P114" s="190"/>
      <c r="Q114" s="190"/>
      <c r="R114" s="190"/>
      <c r="S114" s="190"/>
      <c r="T114" s="19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6" t="s">
        <v>141</v>
      </c>
      <c r="AU114" s="186" t="s">
        <v>82</v>
      </c>
      <c r="AV114" s="13" t="s">
        <v>80</v>
      </c>
      <c r="AW114" s="13" t="s">
        <v>33</v>
      </c>
      <c r="AX114" s="13" t="s">
        <v>72</v>
      </c>
      <c r="AY114" s="186" t="s">
        <v>129</v>
      </c>
    </row>
    <row r="115" s="14" customFormat="1">
      <c r="A115" s="14"/>
      <c r="B115" s="192"/>
      <c r="C115" s="14"/>
      <c r="D115" s="185" t="s">
        <v>141</v>
      </c>
      <c r="E115" s="193" t="s">
        <v>3</v>
      </c>
      <c r="F115" s="194" t="s">
        <v>158</v>
      </c>
      <c r="G115" s="14"/>
      <c r="H115" s="195">
        <v>174.22999999999999</v>
      </c>
      <c r="I115" s="196"/>
      <c r="J115" s="14"/>
      <c r="K115" s="14"/>
      <c r="L115" s="192"/>
      <c r="M115" s="197"/>
      <c r="N115" s="198"/>
      <c r="O115" s="198"/>
      <c r="P115" s="198"/>
      <c r="Q115" s="198"/>
      <c r="R115" s="198"/>
      <c r="S115" s="198"/>
      <c r="T115" s="19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3" t="s">
        <v>141</v>
      </c>
      <c r="AU115" s="193" t="s">
        <v>82</v>
      </c>
      <c r="AV115" s="14" t="s">
        <v>82</v>
      </c>
      <c r="AW115" s="14" t="s">
        <v>33</v>
      </c>
      <c r="AX115" s="14" t="s">
        <v>80</v>
      </c>
      <c r="AY115" s="193" t="s">
        <v>129</v>
      </c>
    </row>
    <row r="116" s="2" customFormat="1" ht="21.75" customHeight="1">
      <c r="A116" s="39"/>
      <c r="B116" s="165"/>
      <c r="C116" s="166" t="s">
        <v>137</v>
      </c>
      <c r="D116" s="166" t="s">
        <v>132</v>
      </c>
      <c r="E116" s="167" t="s">
        <v>159</v>
      </c>
      <c r="F116" s="168" t="s">
        <v>160</v>
      </c>
      <c r="G116" s="169" t="s">
        <v>154</v>
      </c>
      <c r="H116" s="170">
        <v>87</v>
      </c>
      <c r="I116" s="171"/>
      <c r="J116" s="172">
        <f>ROUND(I116*H116,2)</f>
        <v>0</v>
      </c>
      <c r="K116" s="168" t="s">
        <v>136</v>
      </c>
      <c r="L116" s="40"/>
      <c r="M116" s="173" t="s">
        <v>3</v>
      </c>
      <c r="N116" s="174" t="s">
        <v>43</v>
      </c>
      <c r="O116" s="73"/>
      <c r="P116" s="175">
        <f>O116*H116</f>
        <v>0</v>
      </c>
      <c r="Q116" s="175">
        <v>0.0073499999999999998</v>
      </c>
      <c r="R116" s="175">
        <f>Q116*H116</f>
        <v>0.63944999999999996</v>
      </c>
      <c r="S116" s="175">
        <v>0</v>
      </c>
      <c r="T116" s="17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77" t="s">
        <v>137</v>
      </c>
      <c r="AT116" s="177" t="s">
        <v>132</v>
      </c>
      <c r="AU116" s="177" t="s">
        <v>82</v>
      </c>
      <c r="AY116" s="20" t="s">
        <v>129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20" t="s">
        <v>80</v>
      </c>
      <c r="BK116" s="178">
        <f>ROUND(I116*H116,2)</f>
        <v>0</v>
      </c>
      <c r="BL116" s="20" t="s">
        <v>137</v>
      </c>
      <c r="BM116" s="177" t="s">
        <v>161</v>
      </c>
    </row>
    <row r="117" s="2" customFormat="1">
      <c r="A117" s="39"/>
      <c r="B117" s="40"/>
      <c r="C117" s="39"/>
      <c r="D117" s="179" t="s">
        <v>139</v>
      </c>
      <c r="E117" s="39"/>
      <c r="F117" s="180" t="s">
        <v>162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139</v>
      </c>
      <c r="AU117" s="20" t="s">
        <v>82</v>
      </c>
    </row>
    <row r="118" s="13" customFormat="1">
      <c r="A118" s="13"/>
      <c r="B118" s="184"/>
      <c r="C118" s="13"/>
      <c r="D118" s="185" t="s">
        <v>141</v>
      </c>
      <c r="E118" s="186" t="s">
        <v>3</v>
      </c>
      <c r="F118" s="187" t="s">
        <v>163</v>
      </c>
      <c r="G118" s="13"/>
      <c r="H118" s="186" t="s">
        <v>3</v>
      </c>
      <c r="I118" s="188"/>
      <c r="J118" s="13"/>
      <c r="K118" s="13"/>
      <c r="L118" s="184"/>
      <c r="M118" s="189"/>
      <c r="N118" s="190"/>
      <c r="O118" s="190"/>
      <c r="P118" s="190"/>
      <c r="Q118" s="190"/>
      <c r="R118" s="190"/>
      <c r="S118" s="190"/>
      <c r="T118" s="19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6" t="s">
        <v>141</v>
      </c>
      <c r="AU118" s="186" t="s">
        <v>82</v>
      </c>
      <c r="AV118" s="13" t="s">
        <v>80</v>
      </c>
      <c r="AW118" s="13" t="s">
        <v>33</v>
      </c>
      <c r="AX118" s="13" t="s">
        <v>72</v>
      </c>
      <c r="AY118" s="186" t="s">
        <v>129</v>
      </c>
    </row>
    <row r="119" s="14" customFormat="1">
      <c r="A119" s="14"/>
      <c r="B119" s="192"/>
      <c r="C119" s="14"/>
      <c r="D119" s="185" t="s">
        <v>141</v>
      </c>
      <c r="E119" s="193" t="s">
        <v>3</v>
      </c>
      <c r="F119" s="194" t="s">
        <v>164</v>
      </c>
      <c r="G119" s="14"/>
      <c r="H119" s="195">
        <v>87</v>
      </c>
      <c r="I119" s="196"/>
      <c r="J119" s="14"/>
      <c r="K119" s="14"/>
      <c r="L119" s="192"/>
      <c r="M119" s="197"/>
      <c r="N119" s="198"/>
      <c r="O119" s="198"/>
      <c r="P119" s="198"/>
      <c r="Q119" s="198"/>
      <c r="R119" s="198"/>
      <c r="S119" s="198"/>
      <c r="T119" s="19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193" t="s">
        <v>141</v>
      </c>
      <c r="AU119" s="193" t="s">
        <v>82</v>
      </c>
      <c r="AV119" s="14" t="s">
        <v>82</v>
      </c>
      <c r="AW119" s="14" t="s">
        <v>33</v>
      </c>
      <c r="AX119" s="14" t="s">
        <v>80</v>
      </c>
      <c r="AY119" s="193" t="s">
        <v>129</v>
      </c>
    </row>
    <row r="120" s="2" customFormat="1" ht="16.5" customHeight="1">
      <c r="A120" s="39"/>
      <c r="B120" s="165"/>
      <c r="C120" s="166" t="s">
        <v>165</v>
      </c>
      <c r="D120" s="166" t="s">
        <v>132</v>
      </c>
      <c r="E120" s="167" t="s">
        <v>166</v>
      </c>
      <c r="F120" s="168" t="s">
        <v>167</v>
      </c>
      <c r="G120" s="169" t="s">
        <v>154</v>
      </c>
      <c r="H120" s="170">
        <v>3.5</v>
      </c>
      <c r="I120" s="171"/>
      <c r="J120" s="172">
        <f>ROUND(I120*H120,2)</f>
        <v>0</v>
      </c>
      <c r="K120" s="168" t="s">
        <v>136</v>
      </c>
      <c r="L120" s="40"/>
      <c r="M120" s="173" t="s">
        <v>3</v>
      </c>
      <c r="N120" s="174" t="s">
        <v>43</v>
      </c>
      <c r="O120" s="73"/>
      <c r="P120" s="175">
        <f>O120*H120</f>
        <v>0</v>
      </c>
      <c r="Q120" s="175">
        <v>0.056000000000000001</v>
      </c>
      <c r="R120" s="175">
        <f>Q120*H120</f>
        <v>0.19600000000000001</v>
      </c>
      <c r="S120" s="175">
        <v>0</v>
      </c>
      <c r="T120" s="17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7" t="s">
        <v>137</v>
      </c>
      <c r="AT120" s="177" t="s">
        <v>132</v>
      </c>
      <c r="AU120" s="177" t="s">
        <v>82</v>
      </c>
      <c r="AY120" s="20" t="s">
        <v>129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0" t="s">
        <v>80</v>
      </c>
      <c r="BK120" s="178">
        <f>ROUND(I120*H120,2)</f>
        <v>0</v>
      </c>
      <c r="BL120" s="20" t="s">
        <v>137</v>
      </c>
      <c r="BM120" s="177" t="s">
        <v>168</v>
      </c>
    </row>
    <row r="121" s="2" customFormat="1">
      <c r="A121" s="39"/>
      <c r="B121" s="40"/>
      <c r="C121" s="39"/>
      <c r="D121" s="179" t="s">
        <v>139</v>
      </c>
      <c r="E121" s="39"/>
      <c r="F121" s="180" t="s">
        <v>169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139</v>
      </c>
      <c r="AU121" s="20" t="s">
        <v>82</v>
      </c>
    </row>
    <row r="122" s="13" customFormat="1">
      <c r="A122" s="13"/>
      <c r="B122" s="184"/>
      <c r="C122" s="13"/>
      <c r="D122" s="185" t="s">
        <v>141</v>
      </c>
      <c r="E122" s="186" t="s">
        <v>3</v>
      </c>
      <c r="F122" s="187" t="s">
        <v>170</v>
      </c>
      <c r="G122" s="13"/>
      <c r="H122" s="186" t="s">
        <v>3</v>
      </c>
      <c r="I122" s="188"/>
      <c r="J122" s="13"/>
      <c r="K122" s="13"/>
      <c r="L122" s="184"/>
      <c r="M122" s="189"/>
      <c r="N122" s="190"/>
      <c r="O122" s="190"/>
      <c r="P122" s="190"/>
      <c r="Q122" s="190"/>
      <c r="R122" s="190"/>
      <c r="S122" s="190"/>
      <c r="T122" s="19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6" t="s">
        <v>141</v>
      </c>
      <c r="AU122" s="186" t="s">
        <v>82</v>
      </c>
      <c r="AV122" s="13" t="s">
        <v>80</v>
      </c>
      <c r="AW122" s="13" t="s">
        <v>33</v>
      </c>
      <c r="AX122" s="13" t="s">
        <v>72</v>
      </c>
      <c r="AY122" s="186" t="s">
        <v>129</v>
      </c>
    </row>
    <row r="123" s="14" customFormat="1">
      <c r="A123" s="14"/>
      <c r="B123" s="192"/>
      <c r="C123" s="14"/>
      <c r="D123" s="185" t="s">
        <v>141</v>
      </c>
      <c r="E123" s="193" t="s">
        <v>3</v>
      </c>
      <c r="F123" s="194" t="s">
        <v>171</v>
      </c>
      <c r="G123" s="14"/>
      <c r="H123" s="195">
        <v>3.5</v>
      </c>
      <c r="I123" s="196"/>
      <c r="J123" s="14"/>
      <c r="K123" s="14"/>
      <c r="L123" s="192"/>
      <c r="M123" s="197"/>
      <c r="N123" s="198"/>
      <c r="O123" s="198"/>
      <c r="P123" s="198"/>
      <c r="Q123" s="198"/>
      <c r="R123" s="198"/>
      <c r="S123" s="198"/>
      <c r="T123" s="19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3" t="s">
        <v>141</v>
      </c>
      <c r="AU123" s="193" t="s">
        <v>82</v>
      </c>
      <c r="AV123" s="14" t="s">
        <v>82</v>
      </c>
      <c r="AW123" s="14" t="s">
        <v>33</v>
      </c>
      <c r="AX123" s="14" t="s">
        <v>80</v>
      </c>
      <c r="AY123" s="193" t="s">
        <v>129</v>
      </c>
    </row>
    <row r="124" s="2" customFormat="1" ht="24.15" customHeight="1">
      <c r="A124" s="39"/>
      <c r="B124" s="165"/>
      <c r="C124" s="166" t="s">
        <v>150</v>
      </c>
      <c r="D124" s="166" t="s">
        <v>132</v>
      </c>
      <c r="E124" s="167" t="s">
        <v>172</v>
      </c>
      <c r="F124" s="168" t="s">
        <v>173</v>
      </c>
      <c r="G124" s="169" t="s">
        <v>154</v>
      </c>
      <c r="H124" s="170">
        <v>479.077</v>
      </c>
      <c r="I124" s="171"/>
      <c r="J124" s="172">
        <f>ROUND(I124*H124,2)</f>
        <v>0</v>
      </c>
      <c r="K124" s="168" t="s">
        <v>136</v>
      </c>
      <c r="L124" s="40"/>
      <c r="M124" s="173" t="s">
        <v>3</v>
      </c>
      <c r="N124" s="174" t="s">
        <v>43</v>
      </c>
      <c r="O124" s="73"/>
      <c r="P124" s="175">
        <f>O124*H124</f>
        <v>0</v>
      </c>
      <c r="Q124" s="175">
        <v>0.031800000000000002</v>
      </c>
      <c r="R124" s="175">
        <f>Q124*H124</f>
        <v>15.234648600000002</v>
      </c>
      <c r="S124" s="175">
        <v>0</v>
      </c>
      <c r="T124" s="17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7" t="s">
        <v>137</v>
      </c>
      <c r="AT124" s="177" t="s">
        <v>132</v>
      </c>
      <c r="AU124" s="177" t="s">
        <v>82</v>
      </c>
      <c r="AY124" s="20" t="s">
        <v>129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20" t="s">
        <v>80</v>
      </c>
      <c r="BK124" s="178">
        <f>ROUND(I124*H124,2)</f>
        <v>0</v>
      </c>
      <c r="BL124" s="20" t="s">
        <v>137</v>
      </c>
      <c r="BM124" s="177" t="s">
        <v>174</v>
      </c>
    </row>
    <row r="125" s="2" customFormat="1">
      <c r="A125" s="39"/>
      <c r="B125" s="40"/>
      <c r="C125" s="39"/>
      <c r="D125" s="179" t="s">
        <v>139</v>
      </c>
      <c r="E125" s="39"/>
      <c r="F125" s="180" t="s">
        <v>175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139</v>
      </c>
      <c r="AU125" s="20" t="s">
        <v>82</v>
      </c>
    </row>
    <row r="126" s="13" customFormat="1">
      <c r="A126" s="13"/>
      <c r="B126" s="184"/>
      <c r="C126" s="13"/>
      <c r="D126" s="185" t="s">
        <v>141</v>
      </c>
      <c r="E126" s="186" t="s">
        <v>3</v>
      </c>
      <c r="F126" s="187" t="s">
        <v>176</v>
      </c>
      <c r="G126" s="13"/>
      <c r="H126" s="186" t="s">
        <v>3</v>
      </c>
      <c r="I126" s="188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141</v>
      </c>
      <c r="AU126" s="186" t="s">
        <v>82</v>
      </c>
      <c r="AV126" s="13" t="s">
        <v>80</v>
      </c>
      <c r="AW126" s="13" t="s">
        <v>33</v>
      </c>
      <c r="AX126" s="13" t="s">
        <v>72</v>
      </c>
      <c r="AY126" s="186" t="s">
        <v>129</v>
      </c>
    </row>
    <row r="127" s="13" customFormat="1">
      <c r="A127" s="13"/>
      <c r="B127" s="184"/>
      <c r="C127" s="13"/>
      <c r="D127" s="185" t="s">
        <v>141</v>
      </c>
      <c r="E127" s="186" t="s">
        <v>3</v>
      </c>
      <c r="F127" s="187" t="s">
        <v>177</v>
      </c>
      <c r="G127" s="13"/>
      <c r="H127" s="186" t="s">
        <v>3</v>
      </c>
      <c r="I127" s="188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141</v>
      </c>
      <c r="AU127" s="186" t="s">
        <v>82</v>
      </c>
      <c r="AV127" s="13" t="s">
        <v>80</v>
      </c>
      <c r="AW127" s="13" t="s">
        <v>33</v>
      </c>
      <c r="AX127" s="13" t="s">
        <v>72</v>
      </c>
      <c r="AY127" s="186" t="s">
        <v>129</v>
      </c>
    </row>
    <row r="128" s="14" customFormat="1">
      <c r="A128" s="14"/>
      <c r="B128" s="192"/>
      <c r="C128" s="14"/>
      <c r="D128" s="185" t="s">
        <v>141</v>
      </c>
      <c r="E128" s="193" t="s">
        <v>3</v>
      </c>
      <c r="F128" s="194" t="s">
        <v>178</v>
      </c>
      <c r="G128" s="14"/>
      <c r="H128" s="195">
        <v>29.274000000000001</v>
      </c>
      <c r="I128" s="196"/>
      <c r="J128" s="14"/>
      <c r="K128" s="14"/>
      <c r="L128" s="192"/>
      <c r="M128" s="197"/>
      <c r="N128" s="198"/>
      <c r="O128" s="198"/>
      <c r="P128" s="198"/>
      <c r="Q128" s="198"/>
      <c r="R128" s="198"/>
      <c r="S128" s="198"/>
      <c r="T128" s="19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141</v>
      </c>
      <c r="AU128" s="193" t="s">
        <v>82</v>
      </c>
      <c r="AV128" s="14" t="s">
        <v>82</v>
      </c>
      <c r="AW128" s="14" t="s">
        <v>33</v>
      </c>
      <c r="AX128" s="14" t="s">
        <v>72</v>
      </c>
      <c r="AY128" s="193" t="s">
        <v>129</v>
      </c>
    </row>
    <row r="129" s="14" customFormat="1">
      <c r="A129" s="14"/>
      <c r="B129" s="192"/>
      <c r="C129" s="14"/>
      <c r="D129" s="185" t="s">
        <v>141</v>
      </c>
      <c r="E129" s="193" t="s">
        <v>3</v>
      </c>
      <c r="F129" s="194" t="s">
        <v>179</v>
      </c>
      <c r="G129" s="14"/>
      <c r="H129" s="195">
        <v>-0.80000000000000004</v>
      </c>
      <c r="I129" s="196"/>
      <c r="J129" s="14"/>
      <c r="K129" s="14"/>
      <c r="L129" s="192"/>
      <c r="M129" s="197"/>
      <c r="N129" s="198"/>
      <c r="O129" s="198"/>
      <c r="P129" s="198"/>
      <c r="Q129" s="198"/>
      <c r="R129" s="198"/>
      <c r="S129" s="198"/>
      <c r="T129" s="19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3" t="s">
        <v>141</v>
      </c>
      <c r="AU129" s="193" t="s">
        <v>82</v>
      </c>
      <c r="AV129" s="14" t="s">
        <v>82</v>
      </c>
      <c r="AW129" s="14" t="s">
        <v>33</v>
      </c>
      <c r="AX129" s="14" t="s">
        <v>72</v>
      </c>
      <c r="AY129" s="193" t="s">
        <v>129</v>
      </c>
    </row>
    <row r="130" s="14" customFormat="1">
      <c r="A130" s="14"/>
      <c r="B130" s="192"/>
      <c r="C130" s="14"/>
      <c r="D130" s="185" t="s">
        <v>141</v>
      </c>
      <c r="E130" s="193" t="s">
        <v>3</v>
      </c>
      <c r="F130" s="194" t="s">
        <v>180</v>
      </c>
      <c r="G130" s="14"/>
      <c r="H130" s="195">
        <v>33.640999999999998</v>
      </c>
      <c r="I130" s="196"/>
      <c r="J130" s="14"/>
      <c r="K130" s="14"/>
      <c r="L130" s="192"/>
      <c r="M130" s="197"/>
      <c r="N130" s="198"/>
      <c r="O130" s="198"/>
      <c r="P130" s="198"/>
      <c r="Q130" s="198"/>
      <c r="R130" s="198"/>
      <c r="S130" s="198"/>
      <c r="T130" s="1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141</v>
      </c>
      <c r="AU130" s="193" t="s">
        <v>82</v>
      </c>
      <c r="AV130" s="14" t="s">
        <v>82</v>
      </c>
      <c r="AW130" s="14" t="s">
        <v>33</v>
      </c>
      <c r="AX130" s="14" t="s">
        <v>72</v>
      </c>
      <c r="AY130" s="193" t="s">
        <v>129</v>
      </c>
    </row>
    <row r="131" s="13" customFormat="1">
      <c r="A131" s="13"/>
      <c r="B131" s="184"/>
      <c r="C131" s="13"/>
      <c r="D131" s="185" t="s">
        <v>141</v>
      </c>
      <c r="E131" s="186" t="s">
        <v>3</v>
      </c>
      <c r="F131" s="187" t="s">
        <v>181</v>
      </c>
      <c r="G131" s="13"/>
      <c r="H131" s="186" t="s">
        <v>3</v>
      </c>
      <c r="I131" s="188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141</v>
      </c>
      <c r="AU131" s="186" t="s">
        <v>82</v>
      </c>
      <c r="AV131" s="13" t="s">
        <v>80</v>
      </c>
      <c r="AW131" s="13" t="s">
        <v>33</v>
      </c>
      <c r="AX131" s="13" t="s">
        <v>72</v>
      </c>
      <c r="AY131" s="186" t="s">
        <v>129</v>
      </c>
    </row>
    <row r="132" s="14" customFormat="1">
      <c r="A132" s="14"/>
      <c r="B132" s="192"/>
      <c r="C132" s="14"/>
      <c r="D132" s="185" t="s">
        <v>141</v>
      </c>
      <c r="E132" s="193" t="s">
        <v>3</v>
      </c>
      <c r="F132" s="194" t="s">
        <v>182</v>
      </c>
      <c r="G132" s="14"/>
      <c r="H132" s="195">
        <v>76</v>
      </c>
      <c r="I132" s="196"/>
      <c r="J132" s="14"/>
      <c r="K132" s="14"/>
      <c r="L132" s="192"/>
      <c r="M132" s="197"/>
      <c r="N132" s="198"/>
      <c r="O132" s="198"/>
      <c r="P132" s="198"/>
      <c r="Q132" s="198"/>
      <c r="R132" s="198"/>
      <c r="S132" s="198"/>
      <c r="T132" s="19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3" t="s">
        <v>141</v>
      </c>
      <c r="AU132" s="193" t="s">
        <v>82</v>
      </c>
      <c r="AV132" s="14" t="s">
        <v>82</v>
      </c>
      <c r="AW132" s="14" t="s">
        <v>33</v>
      </c>
      <c r="AX132" s="14" t="s">
        <v>72</v>
      </c>
      <c r="AY132" s="193" t="s">
        <v>129</v>
      </c>
    </row>
    <row r="133" s="14" customFormat="1">
      <c r="A133" s="14"/>
      <c r="B133" s="192"/>
      <c r="C133" s="14"/>
      <c r="D133" s="185" t="s">
        <v>141</v>
      </c>
      <c r="E133" s="193" t="s">
        <v>3</v>
      </c>
      <c r="F133" s="194" t="s">
        <v>183</v>
      </c>
      <c r="G133" s="14"/>
      <c r="H133" s="195">
        <v>-4.5999999999999996</v>
      </c>
      <c r="I133" s="196"/>
      <c r="J133" s="14"/>
      <c r="K133" s="14"/>
      <c r="L133" s="192"/>
      <c r="M133" s="197"/>
      <c r="N133" s="198"/>
      <c r="O133" s="198"/>
      <c r="P133" s="198"/>
      <c r="Q133" s="198"/>
      <c r="R133" s="198"/>
      <c r="S133" s="198"/>
      <c r="T133" s="19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3" t="s">
        <v>141</v>
      </c>
      <c r="AU133" s="193" t="s">
        <v>82</v>
      </c>
      <c r="AV133" s="14" t="s">
        <v>82</v>
      </c>
      <c r="AW133" s="14" t="s">
        <v>33</v>
      </c>
      <c r="AX133" s="14" t="s">
        <v>72</v>
      </c>
      <c r="AY133" s="193" t="s">
        <v>129</v>
      </c>
    </row>
    <row r="134" s="14" customFormat="1">
      <c r="A134" s="14"/>
      <c r="B134" s="192"/>
      <c r="C134" s="14"/>
      <c r="D134" s="185" t="s">
        <v>141</v>
      </c>
      <c r="E134" s="193" t="s">
        <v>3</v>
      </c>
      <c r="F134" s="194" t="s">
        <v>184</v>
      </c>
      <c r="G134" s="14"/>
      <c r="H134" s="195">
        <v>-2.6560000000000001</v>
      </c>
      <c r="I134" s="196"/>
      <c r="J134" s="14"/>
      <c r="K134" s="14"/>
      <c r="L134" s="192"/>
      <c r="M134" s="197"/>
      <c r="N134" s="198"/>
      <c r="O134" s="198"/>
      <c r="P134" s="198"/>
      <c r="Q134" s="198"/>
      <c r="R134" s="198"/>
      <c r="S134" s="198"/>
      <c r="T134" s="19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3" t="s">
        <v>141</v>
      </c>
      <c r="AU134" s="193" t="s">
        <v>82</v>
      </c>
      <c r="AV134" s="14" t="s">
        <v>82</v>
      </c>
      <c r="AW134" s="14" t="s">
        <v>33</v>
      </c>
      <c r="AX134" s="14" t="s">
        <v>72</v>
      </c>
      <c r="AY134" s="193" t="s">
        <v>129</v>
      </c>
    </row>
    <row r="135" s="14" customFormat="1">
      <c r="A135" s="14"/>
      <c r="B135" s="192"/>
      <c r="C135" s="14"/>
      <c r="D135" s="185" t="s">
        <v>141</v>
      </c>
      <c r="E135" s="193" t="s">
        <v>3</v>
      </c>
      <c r="F135" s="194" t="s">
        <v>185</v>
      </c>
      <c r="G135" s="14"/>
      <c r="H135" s="195">
        <v>0.97199999999999998</v>
      </c>
      <c r="I135" s="196"/>
      <c r="J135" s="14"/>
      <c r="K135" s="14"/>
      <c r="L135" s="192"/>
      <c r="M135" s="197"/>
      <c r="N135" s="198"/>
      <c r="O135" s="198"/>
      <c r="P135" s="198"/>
      <c r="Q135" s="198"/>
      <c r="R135" s="198"/>
      <c r="S135" s="198"/>
      <c r="T135" s="19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3" t="s">
        <v>141</v>
      </c>
      <c r="AU135" s="193" t="s">
        <v>82</v>
      </c>
      <c r="AV135" s="14" t="s">
        <v>82</v>
      </c>
      <c r="AW135" s="14" t="s">
        <v>33</v>
      </c>
      <c r="AX135" s="14" t="s">
        <v>72</v>
      </c>
      <c r="AY135" s="193" t="s">
        <v>129</v>
      </c>
    </row>
    <row r="136" s="13" customFormat="1">
      <c r="A136" s="13"/>
      <c r="B136" s="184"/>
      <c r="C136" s="13"/>
      <c r="D136" s="185" t="s">
        <v>141</v>
      </c>
      <c r="E136" s="186" t="s">
        <v>3</v>
      </c>
      <c r="F136" s="187" t="s">
        <v>186</v>
      </c>
      <c r="G136" s="13"/>
      <c r="H136" s="186" t="s">
        <v>3</v>
      </c>
      <c r="I136" s="188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141</v>
      </c>
      <c r="AU136" s="186" t="s">
        <v>82</v>
      </c>
      <c r="AV136" s="13" t="s">
        <v>80</v>
      </c>
      <c r="AW136" s="13" t="s">
        <v>33</v>
      </c>
      <c r="AX136" s="13" t="s">
        <v>72</v>
      </c>
      <c r="AY136" s="186" t="s">
        <v>129</v>
      </c>
    </row>
    <row r="137" s="14" customFormat="1">
      <c r="A137" s="14"/>
      <c r="B137" s="192"/>
      <c r="C137" s="14"/>
      <c r="D137" s="185" t="s">
        <v>141</v>
      </c>
      <c r="E137" s="193" t="s">
        <v>3</v>
      </c>
      <c r="F137" s="194" t="s">
        <v>187</v>
      </c>
      <c r="G137" s="14"/>
      <c r="H137" s="195">
        <v>52.073</v>
      </c>
      <c r="I137" s="196"/>
      <c r="J137" s="14"/>
      <c r="K137" s="14"/>
      <c r="L137" s="192"/>
      <c r="M137" s="197"/>
      <c r="N137" s="198"/>
      <c r="O137" s="198"/>
      <c r="P137" s="198"/>
      <c r="Q137" s="198"/>
      <c r="R137" s="198"/>
      <c r="S137" s="198"/>
      <c r="T137" s="19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3" t="s">
        <v>141</v>
      </c>
      <c r="AU137" s="193" t="s">
        <v>82</v>
      </c>
      <c r="AV137" s="14" t="s">
        <v>82</v>
      </c>
      <c r="AW137" s="14" t="s">
        <v>33</v>
      </c>
      <c r="AX137" s="14" t="s">
        <v>72</v>
      </c>
      <c r="AY137" s="193" t="s">
        <v>129</v>
      </c>
    </row>
    <row r="138" s="14" customFormat="1">
      <c r="A138" s="14"/>
      <c r="B138" s="192"/>
      <c r="C138" s="14"/>
      <c r="D138" s="185" t="s">
        <v>141</v>
      </c>
      <c r="E138" s="193" t="s">
        <v>3</v>
      </c>
      <c r="F138" s="194" t="s">
        <v>188</v>
      </c>
      <c r="G138" s="14"/>
      <c r="H138" s="195">
        <v>0.80000000000000004</v>
      </c>
      <c r="I138" s="196"/>
      <c r="J138" s="14"/>
      <c r="K138" s="14"/>
      <c r="L138" s="192"/>
      <c r="M138" s="197"/>
      <c r="N138" s="198"/>
      <c r="O138" s="198"/>
      <c r="P138" s="198"/>
      <c r="Q138" s="198"/>
      <c r="R138" s="198"/>
      <c r="S138" s="198"/>
      <c r="T138" s="19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3" t="s">
        <v>141</v>
      </c>
      <c r="AU138" s="193" t="s">
        <v>82</v>
      </c>
      <c r="AV138" s="14" t="s">
        <v>82</v>
      </c>
      <c r="AW138" s="14" t="s">
        <v>33</v>
      </c>
      <c r="AX138" s="14" t="s">
        <v>72</v>
      </c>
      <c r="AY138" s="193" t="s">
        <v>129</v>
      </c>
    </row>
    <row r="139" s="13" customFormat="1">
      <c r="A139" s="13"/>
      <c r="B139" s="184"/>
      <c r="C139" s="13"/>
      <c r="D139" s="185" t="s">
        <v>141</v>
      </c>
      <c r="E139" s="186" t="s">
        <v>3</v>
      </c>
      <c r="F139" s="187" t="s">
        <v>189</v>
      </c>
      <c r="G139" s="13"/>
      <c r="H139" s="186" t="s">
        <v>3</v>
      </c>
      <c r="I139" s="188"/>
      <c r="J139" s="13"/>
      <c r="K139" s="13"/>
      <c r="L139" s="184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141</v>
      </c>
      <c r="AU139" s="186" t="s">
        <v>82</v>
      </c>
      <c r="AV139" s="13" t="s">
        <v>80</v>
      </c>
      <c r="AW139" s="13" t="s">
        <v>33</v>
      </c>
      <c r="AX139" s="13" t="s">
        <v>72</v>
      </c>
      <c r="AY139" s="186" t="s">
        <v>129</v>
      </c>
    </row>
    <row r="140" s="14" customFormat="1">
      <c r="A140" s="14"/>
      <c r="B140" s="192"/>
      <c r="C140" s="14"/>
      <c r="D140" s="185" t="s">
        <v>141</v>
      </c>
      <c r="E140" s="193" t="s">
        <v>3</v>
      </c>
      <c r="F140" s="194" t="s">
        <v>190</v>
      </c>
      <c r="G140" s="14"/>
      <c r="H140" s="195">
        <v>13.093999999999999</v>
      </c>
      <c r="I140" s="196"/>
      <c r="J140" s="14"/>
      <c r="K140" s="14"/>
      <c r="L140" s="192"/>
      <c r="M140" s="197"/>
      <c r="N140" s="198"/>
      <c r="O140" s="198"/>
      <c r="P140" s="198"/>
      <c r="Q140" s="198"/>
      <c r="R140" s="198"/>
      <c r="S140" s="198"/>
      <c r="T140" s="19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3" t="s">
        <v>141</v>
      </c>
      <c r="AU140" s="193" t="s">
        <v>82</v>
      </c>
      <c r="AV140" s="14" t="s">
        <v>82</v>
      </c>
      <c r="AW140" s="14" t="s">
        <v>33</v>
      </c>
      <c r="AX140" s="14" t="s">
        <v>72</v>
      </c>
      <c r="AY140" s="193" t="s">
        <v>129</v>
      </c>
    </row>
    <row r="141" s="14" customFormat="1">
      <c r="A141" s="14"/>
      <c r="B141" s="192"/>
      <c r="C141" s="14"/>
      <c r="D141" s="185" t="s">
        <v>141</v>
      </c>
      <c r="E141" s="193" t="s">
        <v>3</v>
      </c>
      <c r="F141" s="194" t="s">
        <v>191</v>
      </c>
      <c r="G141" s="14"/>
      <c r="H141" s="195">
        <v>-0.38</v>
      </c>
      <c r="I141" s="196"/>
      <c r="J141" s="14"/>
      <c r="K141" s="14"/>
      <c r="L141" s="192"/>
      <c r="M141" s="197"/>
      <c r="N141" s="198"/>
      <c r="O141" s="198"/>
      <c r="P141" s="198"/>
      <c r="Q141" s="198"/>
      <c r="R141" s="198"/>
      <c r="S141" s="198"/>
      <c r="T141" s="19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3" t="s">
        <v>141</v>
      </c>
      <c r="AU141" s="193" t="s">
        <v>82</v>
      </c>
      <c r="AV141" s="14" t="s">
        <v>82</v>
      </c>
      <c r="AW141" s="14" t="s">
        <v>33</v>
      </c>
      <c r="AX141" s="14" t="s">
        <v>72</v>
      </c>
      <c r="AY141" s="193" t="s">
        <v>129</v>
      </c>
    </row>
    <row r="142" s="13" customFormat="1">
      <c r="A142" s="13"/>
      <c r="B142" s="184"/>
      <c r="C142" s="13"/>
      <c r="D142" s="185" t="s">
        <v>141</v>
      </c>
      <c r="E142" s="186" t="s">
        <v>3</v>
      </c>
      <c r="F142" s="187" t="s">
        <v>192</v>
      </c>
      <c r="G142" s="13"/>
      <c r="H142" s="186" t="s">
        <v>3</v>
      </c>
      <c r="I142" s="188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141</v>
      </c>
      <c r="AU142" s="186" t="s">
        <v>82</v>
      </c>
      <c r="AV142" s="13" t="s">
        <v>80</v>
      </c>
      <c r="AW142" s="13" t="s">
        <v>33</v>
      </c>
      <c r="AX142" s="13" t="s">
        <v>72</v>
      </c>
      <c r="AY142" s="186" t="s">
        <v>129</v>
      </c>
    </row>
    <row r="143" s="14" customFormat="1">
      <c r="A143" s="14"/>
      <c r="B143" s="192"/>
      <c r="C143" s="14"/>
      <c r="D143" s="185" t="s">
        <v>141</v>
      </c>
      <c r="E143" s="193" t="s">
        <v>3</v>
      </c>
      <c r="F143" s="194" t="s">
        <v>193</v>
      </c>
      <c r="G143" s="14"/>
      <c r="H143" s="195">
        <v>14.331</v>
      </c>
      <c r="I143" s="196"/>
      <c r="J143" s="14"/>
      <c r="K143" s="14"/>
      <c r="L143" s="192"/>
      <c r="M143" s="197"/>
      <c r="N143" s="198"/>
      <c r="O143" s="198"/>
      <c r="P143" s="198"/>
      <c r="Q143" s="198"/>
      <c r="R143" s="198"/>
      <c r="S143" s="198"/>
      <c r="T143" s="19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3" t="s">
        <v>141</v>
      </c>
      <c r="AU143" s="193" t="s">
        <v>82</v>
      </c>
      <c r="AV143" s="14" t="s">
        <v>82</v>
      </c>
      <c r="AW143" s="14" t="s">
        <v>33</v>
      </c>
      <c r="AX143" s="14" t="s">
        <v>72</v>
      </c>
      <c r="AY143" s="193" t="s">
        <v>129</v>
      </c>
    </row>
    <row r="144" s="13" customFormat="1">
      <c r="A144" s="13"/>
      <c r="B144" s="184"/>
      <c r="C144" s="13"/>
      <c r="D144" s="185" t="s">
        <v>141</v>
      </c>
      <c r="E144" s="186" t="s">
        <v>3</v>
      </c>
      <c r="F144" s="187" t="s">
        <v>194</v>
      </c>
      <c r="G144" s="13"/>
      <c r="H144" s="186" t="s">
        <v>3</v>
      </c>
      <c r="I144" s="188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141</v>
      </c>
      <c r="AU144" s="186" t="s">
        <v>82</v>
      </c>
      <c r="AV144" s="13" t="s">
        <v>80</v>
      </c>
      <c r="AW144" s="13" t="s">
        <v>33</v>
      </c>
      <c r="AX144" s="13" t="s">
        <v>72</v>
      </c>
      <c r="AY144" s="186" t="s">
        <v>129</v>
      </c>
    </row>
    <row r="145" s="14" customFormat="1">
      <c r="A145" s="14"/>
      <c r="B145" s="192"/>
      <c r="C145" s="14"/>
      <c r="D145" s="185" t="s">
        <v>141</v>
      </c>
      <c r="E145" s="193" t="s">
        <v>3</v>
      </c>
      <c r="F145" s="194" t="s">
        <v>195</v>
      </c>
      <c r="G145" s="14"/>
      <c r="H145" s="195">
        <v>92.495000000000005</v>
      </c>
      <c r="I145" s="196"/>
      <c r="J145" s="14"/>
      <c r="K145" s="14"/>
      <c r="L145" s="192"/>
      <c r="M145" s="197"/>
      <c r="N145" s="198"/>
      <c r="O145" s="198"/>
      <c r="P145" s="198"/>
      <c r="Q145" s="198"/>
      <c r="R145" s="198"/>
      <c r="S145" s="198"/>
      <c r="T145" s="19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3" t="s">
        <v>141</v>
      </c>
      <c r="AU145" s="193" t="s">
        <v>82</v>
      </c>
      <c r="AV145" s="14" t="s">
        <v>82</v>
      </c>
      <c r="AW145" s="14" t="s">
        <v>33</v>
      </c>
      <c r="AX145" s="14" t="s">
        <v>72</v>
      </c>
      <c r="AY145" s="193" t="s">
        <v>129</v>
      </c>
    </row>
    <row r="146" s="13" customFormat="1">
      <c r="A146" s="13"/>
      <c r="B146" s="184"/>
      <c r="C146" s="13"/>
      <c r="D146" s="185" t="s">
        <v>141</v>
      </c>
      <c r="E146" s="186" t="s">
        <v>3</v>
      </c>
      <c r="F146" s="187" t="s">
        <v>196</v>
      </c>
      <c r="G146" s="13"/>
      <c r="H146" s="186" t="s">
        <v>3</v>
      </c>
      <c r="I146" s="188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141</v>
      </c>
      <c r="AU146" s="186" t="s">
        <v>82</v>
      </c>
      <c r="AV146" s="13" t="s">
        <v>80</v>
      </c>
      <c r="AW146" s="13" t="s">
        <v>33</v>
      </c>
      <c r="AX146" s="13" t="s">
        <v>72</v>
      </c>
      <c r="AY146" s="186" t="s">
        <v>129</v>
      </c>
    </row>
    <row r="147" s="14" customFormat="1">
      <c r="A147" s="14"/>
      <c r="B147" s="192"/>
      <c r="C147" s="14"/>
      <c r="D147" s="185" t="s">
        <v>141</v>
      </c>
      <c r="E147" s="193" t="s">
        <v>3</v>
      </c>
      <c r="F147" s="194" t="s">
        <v>197</v>
      </c>
      <c r="G147" s="14"/>
      <c r="H147" s="195">
        <v>28.652000000000001</v>
      </c>
      <c r="I147" s="196"/>
      <c r="J147" s="14"/>
      <c r="K147" s="14"/>
      <c r="L147" s="192"/>
      <c r="M147" s="197"/>
      <c r="N147" s="198"/>
      <c r="O147" s="198"/>
      <c r="P147" s="198"/>
      <c r="Q147" s="198"/>
      <c r="R147" s="198"/>
      <c r="S147" s="198"/>
      <c r="T147" s="19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3" t="s">
        <v>141</v>
      </c>
      <c r="AU147" s="193" t="s">
        <v>82</v>
      </c>
      <c r="AV147" s="14" t="s">
        <v>82</v>
      </c>
      <c r="AW147" s="14" t="s">
        <v>33</v>
      </c>
      <c r="AX147" s="14" t="s">
        <v>72</v>
      </c>
      <c r="AY147" s="193" t="s">
        <v>129</v>
      </c>
    </row>
    <row r="148" s="13" customFormat="1">
      <c r="A148" s="13"/>
      <c r="B148" s="184"/>
      <c r="C148" s="13"/>
      <c r="D148" s="185" t="s">
        <v>141</v>
      </c>
      <c r="E148" s="186" t="s">
        <v>3</v>
      </c>
      <c r="F148" s="187" t="s">
        <v>198</v>
      </c>
      <c r="G148" s="13"/>
      <c r="H148" s="186" t="s">
        <v>3</v>
      </c>
      <c r="I148" s="188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141</v>
      </c>
      <c r="AU148" s="186" t="s">
        <v>82</v>
      </c>
      <c r="AV148" s="13" t="s">
        <v>80</v>
      </c>
      <c r="AW148" s="13" t="s">
        <v>33</v>
      </c>
      <c r="AX148" s="13" t="s">
        <v>72</v>
      </c>
      <c r="AY148" s="186" t="s">
        <v>129</v>
      </c>
    </row>
    <row r="149" s="14" customFormat="1">
      <c r="A149" s="14"/>
      <c r="B149" s="192"/>
      <c r="C149" s="14"/>
      <c r="D149" s="185" t="s">
        <v>141</v>
      </c>
      <c r="E149" s="193" t="s">
        <v>3</v>
      </c>
      <c r="F149" s="194" t="s">
        <v>199</v>
      </c>
      <c r="G149" s="14"/>
      <c r="H149" s="195">
        <v>50.795999999999999</v>
      </c>
      <c r="I149" s="196"/>
      <c r="J149" s="14"/>
      <c r="K149" s="14"/>
      <c r="L149" s="192"/>
      <c r="M149" s="197"/>
      <c r="N149" s="198"/>
      <c r="O149" s="198"/>
      <c r="P149" s="198"/>
      <c r="Q149" s="198"/>
      <c r="R149" s="198"/>
      <c r="S149" s="198"/>
      <c r="T149" s="19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3" t="s">
        <v>141</v>
      </c>
      <c r="AU149" s="193" t="s">
        <v>82</v>
      </c>
      <c r="AV149" s="14" t="s">
        <v>82</v>
      </c>
      <c r="AW149" s="14" t="s">
        <v>33</v>
      </c>
      <c r="AX149" s="14" t="s">
        <v>72</v>
      </c>
      <c r="AY149" s="193" t="s">
        <v>129</v>
      </c>
    </row>
    <row r="150" s="14" customFormat="1">
      <c r="A150" s="14"/>
      <c r="B150" s="192"/>
      <c r="C150" s="14"/>
      <c r="D150" s="185" t="s">
        <v>141</v>
      </c>
      <c r="E150" s="193" t="s">
        <v>3</v>
      </c>
      <c r="F150" s="194" t="s">
        <v>200</v>
      </c>
      <c r="G150" s="14"/>
      <c r="H150" s="195">
        <v>-3.2000000000000002</v>
      </c>
      <c r="I150" s="196"/>
      <c r="J150" s="14"/>
      <c r="K150" s="14"/>
      <c r="L150" s="192"/>
      <c r="M150" s="197"/>
      <c r="N150" s="198"/>
      <c r="O150" s="198"/>
      <c r="P150" s="198"/>
      <c r="Q150" s="198"/>
      <c r="R150" s="198"/>
      <c r="S150" s="198"/>
      <c r="T150" s="19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3" t="s">
        <v>141</v>
      </c>
      <c r="AU150" s="193" t="s">
        <v>82</v>
      </c>
      <c r="AV150" s="14" t="s">
        <v>82</v>
      </c>
      <c r="AW150" s="14" t="s">
        <v>33</v>
      </c>
      <c r="AX150" s="14" t="s">
        <v>72</v>
      </c>
      <c r="AY150" s="193" t="s">
        <v>129</v>
      </c>
    </row>
    <row r="151" s="14" customFormat="1">
      <c r="A151" s="14"/>
      <c r="B151" s="192"/>
      <c r="C151" s="14"/>
      <c r="D151" s="185" t="s">
        <v>141</v>
      </c>
      <c r="E151" s="193" t="s">
        <v>3</v>
      </c>
      <c r="F151" s="194" t="s">
        <v>201</v>
      </c>
      <c r="G151" s="14"/>
      <c r="H151" s="195">
        <v>-5.1699999999999999</v>
      </c>
      <c r="I151" s="196"/>
      <c r="J151" s="14"/>
      <c r="K151" s="14"/>
      <c r="L151" s="192"/>
      <c r="M151" s="197"/>
      <c r="N151" s="198"/>
      <c r="O151" s="198"/>
      <c r="P151" s="198"/>
      <c r="Q151" s="198"/>
      <c r="R151" s="198"/>
      <c r="S151" s="198"/>
      <c r="T151" s="19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3" t="s">
        <v>141</v>
      </c>
      <c r="AU151" s="193" t="s">
        <v>82</v>
      </c>
      <c r="AV151" s="14" t="s">
        <v>82</v>
      </c>
      <c r="AW151" s="14" t="s">
        <v>33</v>
      </c>
      <c r="AX151" s="14" t="s">
        <v>72</v>
      </c>
      <c r="AY151" s="193" t="s">
        <v>129</v>
      </c>
    </row>
    <row r="152" s="13" customFormat="1">
      <c r="A152" s="13"/>
      <c r="B152" s="184"/>
      <c r="C152" s="13"/>
      <c r="D152" s="185" t="s">
        <v>141</v>
      </c>
      <c r="E152" s="186" t="s">
        <v>3</v>
      </c>
      <c r="F152" s="187" t="s">
        <v>202</v>
      </c>
      <c r="G152" s="13"/>
      <c r="H152" s="186" t="s">
        <v>3</v>
      </c>
      <c r="I152" s="188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141</v>
      </c>
      <c r="AU152" s="186" t="s">
        <v>82</v>
      </c>
      <c r="AV152" s="13" t="s">
        <v>80</v>
      </c>
      <c r="AW152" s="13" t="s">
        <v>33</v>
      </c>
      <c r="AX152" s="13" t="s">
        <v>72</v>
      </c>
      <c r="AY152" s="186" t="s">
        <v>129</v>
      </c>
    </row>
    <row r="153" s="14" customFormat="1">
      <c r="A153" s="14"/>
      <c r="B153" s="192"/>
      <c r="C153" s="14"/>
      <c r="D153" s="185" t="s">
        <v>141</v>
      </c>
      <c r="E153" s="193" t="s">
        <v>3</v>
      </c>
      <c r="F153" s="194" t="s">
        <v>203</v>
      </c>
      <c r="G153" s="14"/>
      <c r="H153" s="195">
        <v>41.286000000000001</v>
      </c>
      <c r="I153" s="196"/>
      <c r="J153" s="14"/>
      <c r="K153" s="14"/>
      <c r="L153" s="192"/>
      <c r="M153" s="197"/>
      <c r="N153" s="198"/>
      <c r="O153" s="198"/>
      <c r="P153" s="198"/>
      <c r="Q153" s="198"/>
      <c r="R153" s="198"/>
      <c r="S153" s="198"/>
      <c r="T153" s="19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3" t="s">
        <v>141</v>
      </c>
      <c r="AU153" s="193" t="s">
        <v>82</v>
      </c>
      <c r="AV153" s="14" t="s">
        <v>82</v>
      </c>
      <c r="AW153" s="14" t="s">
        <v>33</v>
      </c>
      <c r="AX153" s="14" t="s">
        <v>72</v>
      </c>
      <c r="AY153" s="193" t="s">
        <v>129</v>
      </c>
    </row>
    <row r="154" s="13" customFormat="1">
      <c r="A154" s="13"/>
      <c r="B154" s="184"/>
      <c r="C154" s="13"/>
      <c r="D154" s="185" t="s">
        <v>141</v>
      </c>
      <c r="E154" s="186" t="s">
        <v>3</v>
      </c>
      <c r="F154" s="187" t="s">
        <v>204</v>
      </c>
      <c r="G154" s="13"/>
      <c r="H154" s="186" t="s">
        <v>3</v>
      </c>
      <c r="I154" s="188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141</v>
      </c>
      <c r="AU154" s="186" t="s">
        <v>82</v>
      </c>
      <c r="AV154" s="13" t="s">
        <v>80</v>
      </c>
      <c r="AW154" s="13" t="s">
        <v>33</v>
      </c>
      <c r="AX154" s="13" t="s">
        <v>72</v>
      </c>
      <c r="AY154" s="186" t="s">
        <v>129</v>
      </c>
    </row>
    <row r="155" s="14" customFormat="1">
      <c r="A155" s="14"/>
      <c r="B155" s="192"/>
      <c r="C155" s="14"/>
      <c r="D155" s="185" t="s">
        <v>141</v>
      </c>
      <c r="E155" s="193" t="s">
        <v>3</v>
      </c>
      <c r="F155" s="194" t="s">
        <v>205</v>
      </c>
      <c r="G155" s="14"/>
      <c r="H155" s="195">
        <v>31.556999999999999</v>
      </c>
      <c r="I155" s="196"/>
      <c r="J155" s="14"/>
      <c r="K155" s="14"/>
      <c r="L155" s="192"/>
      <c r="M155" s="197"/>
      <c r="N155" s="198"/>
      <c r="O155" s="198"/>
      <c r="P155" s="198"/>
      <c r="Q155" s="198"/>
      <c r="R155" s="198"/>
      <c r="S155" s="198"/>
      <c r="T155" s="19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3" t="s">
        <v>141</v>
      </c>
      <c r="AU155" s="193" t="s">
        <v>82</v>
      </c>
      <c r="AV155" s="14" t="s">
        <v>82</v>
      </c>
      <c r="AW155" s="14" t="s">
        <v>33</v>
      </c>
      <c r="AX155" s="14" t="s">
        <v>72</v>
      </c>
      <c r="AY155" s="193" t="s">
        <v>129</v>
      </c>
    </row>
    <row r="156" s="14" customFormat="1">
      <c r="A156" s="14"/>
      <c r="B156" s="192"/>
      <c r="C156" s="14"/>
      <c r="D156" s="185" t="s">
        <v>141</v>
      </c>
      <c r="E156" s="193" t="s">
        <v>3</v>
      </c>
      <c r="F156" s="194" t="s">
        <v>206</v>
      </c>
      <c r="G156" s="14"/>
      <c r="H156" s="195">
        <v>0.080000000000000002</v>
      </c>
      <c r="I156" s="196"/>
      <c r="J156" s="14"/>
      <c r="K156" s="14"/>
      <c r="L156" s="192"/>
      <c r="M156" s="197"/>
      <c r="N156" s="198"/>
      <c r="O156" s="198"/>
      <c r="P156" s="198"/>
      <c r="Q156" s="198"/>
      <c r="R156" s="198"/>
      <c r="S156" s="198"/>
      <c r="T156" s="19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3" t="s">
        <v>141</v>
      </c>
      <c r="AU156" s="193" t="s">
        <v>82</v>
      </c>
      <c r="AV156" s="14" t="s">
        <v>82</v>
      </c>
      <c r="AW156" s="14" t="s">
        <v>33</v>
      </c>
      <c r="AX156" s="14" t="s">
        <v>72</v>
      </c>
      <c r="AY156" s="193" t="s">
        <v>129</v>
      </c>
    </row>
    <row r="157" s="13" customFormat="1">
      <c r="A157" s="13"/>
      <c r="B157" s="184"/>
      <c r="C157" s="13"/>
      <c r="D157" s="185" t="s">
        <v>141</v>
      </c>
      <c r="E157" s="186" t="s">
        <v>3</v>
      </c>
      <c r="F157" s="187" t="s">
        <v>207</v>
      </c>
      <c r="G157" s="13"/>
      <c r="H157" s="186" t="s">
        <v>3</v>
      </c>
      <c r="I157" s="188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141</v>
      </c>
      <c r="AU157" s="186" t="s">
        <v>82</v>
      </c>
      <c r="AV157" s="13" t="s">
        <v>80</v>
      </c>
      <c r="AW157" s="13" t="s">
        <v>33</v>
      </c>
      <c r="AX157" s="13" t="s">
        <v>72</v>
      </c>
      <c r="AY157" s="186" t="s">
        <v>129</v>
      </c>
    </row>
    <row r="158" s="14" customFormat="1">
      <c r="A158" s="14"/>
      <c r="B158" s="192"/>
      <c r="C158" s="14"/>
      <c r="D158" s="185" t="s">
        <v>141</v>
      </c>
      <c r="E158" s="193" t="s">
        <v>3</v>
      </c>
      <c r="F158" s="194" t="s">
        <v>208</v>
      </c>
      <c r="G158" s="14"/>
      <c r="H158" s="195">
        <v>31.891999999999999</v>
      </c>
      <c r="I158" s="196"/>
      <c r="J158" s="14"/>
      <c r="K158" s="14"/>
      <c r="L158" s="192"/>
      <c r="M158" s="197"/>
      <c r="N158" s="198"/>
      <c r="O158" s="198"/>
      <c r="P158" s="198"/>
      <c r="Q158" s="198"/>
      <c r="R158" s="198"/>
      <c r="S158" s="198"/>
      <c r="T158" s="19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3" t="s">
        <v>141</v>
      </c>
      <c r="AU158" s="193" t="s">
        <v>82</v>
      </c>
      <c r="AV158" s="14" t="s">
        <v>82</v>
      </c>
      <c r="AW158" s="14" t="s">
        <v>33</v>
      </c>
      <c r="AX158" s="14" t="s">
        <v>72</v>
      </c>
      <c r="AY158" s="193" t="s">
        <v>129</v>
      </c>
    </row>
    <row r="159" s="14" customFormat="1">
      <c r="A159" s="14"/>
      <c r="B159" s="192"/>
      <c r="C159" s="14"/>
      <c r="D159" s="185" t="s">
        <v>141</v>
      </c>
      <c r="E159" s="193" t="s">
        <v>3</v>
      </c>
      <c r="F159" s="194" t="s">
        <v>209</v>
      </c>
      <c r="G159" s="14"/>
      <c r="H159" s="195">
        <v>-1.0600000000000001</v>
      </c>
      <c r="I159" s="196"/>
      <c r="J159" s="14"/>
      <c r="K159" s="14"/>
      <c r="L159" s="192"/>
      <c r="M159" s="197"/>
      <c r="N159" s="198"/>
      <c r="O159" s="198"/>
      <c r="P159" s="198"/>
      <c r="Q159" s="198"/>
      <c r="R159" s="198"/>
      <c r="S159" s="198"/>
      <c r="T159" s="19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3" t="s">
        <v>141</v>
      </c>
      <c r="AU159" s="193" t="s">
        <v>82</v>
      </c>
      <c r="AV159" s="14" t="s">
        <v>82</v>
      </c>
      <c r="AW159" s="14" t="s">
        <v>33</v>
      </c>
      <c r="AX159" s="14" t="s">
        <v>72</v>
      </c>
      <c r="AY159" s="193" t="s">
        <v>129</v>
      </c>
    </row>
    <row r="160" s="15" customFormat="1">
      <c r="A160" s="15"/>
      <c r="B160" s="200"/>
      <c r="C160" s="15"/>
      <c r="D160" s="185" t="s">
        <v>141</v>
      </c>
      <c r="E160" s="201" t="s">
        <v>3</v>
      </c>
      <c r="F160" s="202" t="s">
        <v>210</v>
      </c>
      <c r="G160" s="15"/>
      <c r="H160" s="203">
        <v>479.077</v>
      </c>
      <c r="I160" s="204"/>
      <c r="J160" s="15"/>
      <c r="K160" s="15"/>
      <c r="L160" s="200"/>
      <c r="M160" s="205"/>
      <c r="N160" s="206"/>
      <c r="O160" s="206"/>
      <c r="P160" s="206"/>
      <c r="Q160" s="206"/>
      <c r="R160" s="206"/>
      <c r="S160" s="206"/>
      <c r="T160" s="20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1" t="s">
        <v>141</v>
      </c>
      <c r="AU160" s="201" t="s">
        <v>82</v>
      </c>
      <c r="AV160" s="15" t="s">
        <v>137</v>
      </c>
      <c r="AW160" s="15" t="s">
        <v>33</v>
      </c>
      <c r="AX160" s="15" t="s">
        <v>80</v>
      </c>
      <c r="AY160" s="201" t="s">
        <v>129</v>
      </c>
    </row>
    <row r="161" s="2" customFormat="1" ht="24.15" customHeight="1">
      <c r="A161" s="39"/>
      <c r="B161" s="165"/>
      <c r="C161" s="166" t="s">
        <v>211</v>
      </c>
      <c r="D161" s="166" t="s">
        <v>132</v>
      </c>
      <c r="E161" s="167" t="s">
        <v>212</v>
      </c>
      <c r="F161" s="168" t="s">
        <v>213</v>
      </c>
      <c r="G161" s="169" t="s">
        <v>154</v>
      </c>
      <c r="H161" s="170">
        <v>87</v>
      </c>
      <c r="I161" s="171"/>
      <c r="J161" s="172">
        <f>ROUND(I161*H161,2)</f>
        <v>0</v>
      </c>
      <c r="K161" s="168" t="s">
        <v>136</v>
      </c>
      <c r="L161" s="40"/>
      <c r="M161" s="173" t="s">
        <v>3</v>
      </c>
      <c r="N161" s="174" t="s">
        <v>43</v>
      </c>
      <c r="O161" s="73"/>
      <c r="P161" s="175">
        <f>O161*H161</f>
        <v>0</v>
      </c>
      <c r="Q161" s="175">
        <v>0.021000000000000001</v>
      </c>
      <c r="R161" s="175">
        <f>Q161*H161</f>
        <v>1.8270000000000002</v>
      </c>
      <c r="S161" s="175">
        <v>0</v>
      </c>
      <c r="T161" s="17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77" t="s">
        <v>137</v>
      </c>
      <c r="AT161" s="177" t="s">
        <v>132</v>
      </c>
      <c r="AU161" s="177" t="s">
        <v>82</v>
      </c>
      <c r="AY161" s="20" t="s">
        <v>129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20" t="s">
        <v>80</v>
      </c>
      <c r="BK161" s="178">
        <f>ROUND(I161*H161,2)</f>
        <v>0</v>
      </c>
      <c r="BL161" s="20" t="s">
        <v>137</v>
      </c>
      <c r="BM161" s="177" t="s">
        <v>214</v>
      </c>
    </row>
    <row r="162" s="2" customFormat="1">
      <c r="A162" s="39"/>
      <c r="B162" s="40"/>
      <c r="C162" s="39"/>
      <c r="D162" s="179" t="s">
        <v>139</v>
      </c>
      <c r="E162" s="39"/>
      <c r="F162" s="180" t="s">
        <v>215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139</v>
      </c>
      <c r="AU162" s="20" t="s">
        <v>82</v>
      </c>
    </row>
    <row r="163" s="13" customFormat="1">
      <c r="A163" s="13"/>
      <c r="B163" s="184"/>
      <c r="C163" s="13"/>
      <c r="D163" s="185" t="s">
        <v>141</v>
      </c>
      <c r="E163" s="186" t="s">
        <v>3</v>
      </c>
      <c r="F163" s="187" t="s">
        <v>163</v>
      </c>
      <c r="G163" s="13"/>
      <c r="H163" s="186" t="s">
        <v>3</v>
      </c>
      <c r="I163" s="188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141</v>
      </c>
      <c r="AU163" s="186" t="s">
        <v>82</v>
      </c>
      <c r="AV163" s="13" t="s">
        <v>80</v>
      </c>
      <c r="AW163" s="13" t="s">
        <v>33</v>
      </c>
      <c r="AX163" s="13" t="s">
        <v>72</v>
      </c>
      <c r="AY163" s="186" t="s">
        <v>129</v>
      </c>
    </row>
    <row r="164" s="14" customFormat="1">
      <c r="A164" s="14"/>
      <c r="B164" s="192"/>
      <c r="C164" s="14"/>
      <c r="D164" s="185" t="s">
        <v>141</v>
      </c>
      <c r="E164" s="193" t="s">
        <v>3</v>
      </c>
      <c r="F164" s="194" t="s">
        <v>164</v>
      </c>
      <c r="G164" s="14"/>
      <c r="H164" s="195">
        <v>87</v>
      </c>
      <c r="I164" s="196"/>
      <c r="J164" s="14"/>
      <c r="K164" s="14"/>
      <c r="L164" s="192"/>
      <c r="M164" s="197"/>
      <c r="N164" s="198"/>
      <c r="O164" s="198"/>
      <c r="P164" s="198"/>
      <c r="Q164" s="198"/>
      <c r="R164" s="198"/>
      <c r="S164" s="198"/>
      <c r="T164" s="19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3" t="s">
        <v>141</v>
      </c>
      <c r="AU164" s="193" t="s">
        <v>82</v>
      </c>
      <c r="AV164" s="14" t="s">
        <v>82</v>
      </c>
      <c r="AW164" s="14" t="s">
        <v>33</v>
      </c>
      <c r="AX164" s="14" t="s">
        <v>80</v>
      </c>
      <c r="AY164" s="193" t="s">
        <v>129</v>
      </c>
    </row>
    <row r="165" s="2" customFormat="1" ht="24.15" customHeight="1">
      <c r="A165" s="39"/>
      <c r="B165" s="165"/>
      <c r="C165" s="166" t="s">
        <v>216</v>
      </c>
      <c r="D165" s="166" t="s">
        <v>132</v>
      </c>
      <c r="E165" s="167" t="s">
        <v>217</v>
      </c>
      <c r="F165" s="168" t="s">
        <v>218</v>
      </c>
      <c r="G165" s="169" t="s">
        <v>135</v>
      </c>
      <c r="H165" s="170">
        <v>0.028000000000000001</v>
      </c>
      <c r="I165" s="171"/>
      <c r="J165" s="172">
        <f>ROUND(I165*H165,2)</f>
        <v>0</v>
      </c>
      <c r="K165" s="168" t="s">
        <v>136</v>
      </c>
      <c r="L165" s="40"/>
      <c r="M165" s="173" t="s">
        <v>3</v>
      </c>
      <c r="N165" s="174" t="s">
        <v>43</v>
      </c>
      <c r="O165" s="73"/>
      <c r="P165" s="175">
        <f>O165*H165</f>
        <v>0</v>
      </c>
      <c r="Q165" s="175">
        <v>2.3010199999999998</v>
      </c>
      <c r="R165" s="175">
        <f>Q165*H165</f>
        <v>0.064428559999999996</v>
      </c>
      <c r="S165" s="175">
        <v>0</v>
      </c>
      <c r="T165" s="17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77" t="s">
        <v>137</v>
      </c>
      <c r="AT165" s="177" t="s">
        <v>132</v>
      </c>
      <c r="AU165" s="177" t="s">
        <v>82</v>
      </c>
      <c r="AY165" s="20" t="s">
        <v>129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20" t="s">
        <v>80</v>
      </c>
      <c r="BK165" s="178">
        <f>ROUND(I165*H165,2)</f>
        <v>0</v>
      </c>
      <c r="BL165" s="20" t="s">
        <v>137</v>
      </c>
      <c r="BM165" s="177" t="s">
        <v>219</v>
      </c>
    </row>
    <row r="166" s="2" customFormat="1">
      <c r="A166" s="39"/>
      <c r="B166" s="40"/>
      <c r="C166" s="39"/>
      <c r="D166" s="179" t="s">
        <v>139</v>
      </c>
      <c r="E166" s="39"/>
      <c r="F166" s="180" t="s">
        <v>220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139</v>
      </c>
      <c r="AU166" s="20" t="s">
        <v>82</v>
      </c>
    </row>
    <row r="167" s="13" customFormat="1">
      <c r="A167" s="13"/>
      <c r="B167" s="184"/>
      <c r="C167" s="13"/>
      <c r="D167" s="185" t="s">
        <v>141</v>
      </c>
      <c r="E167" s="186" t="s">
        <v>3</v>
      </c>
      <c r="F167" s="187" t="s">
        <v>221</v>
      </c>
      <c r="G167" s="13"/>
      <c r="H167" s="186" t="s">
        <v>3</v>
      </c>
      <c r="I167" s="188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141</v>
      </c>
      <c r="AU167" s="186" t="s">
        <v>82</v>
      </c>
      <c r="AV167" s="13" t="s">
        <v>80</v>
      </c>
      <c r="AW167" s="13" t="s">
        <v>33</v>
      </c>
      <c r="AX167" s="13" t="s">
        <v>72</v>
      </c>
      <c r="AY167" s="186" t="s">
        <v>129</v>
      </c>
    </row>
    <row r="168" s="14" customFormat="1">
      <c r="A168" s="14"/>
      <c r="B168" s="192"/>
      <c r="C168" s="14"/>
      <c r="D168" s="185" t="s">
        <v>141</v>
      </c>
      <c r="E168" s="193" t="s">
        <v>3</v>
      </c>
      <c r="F168" s="194" t="s">
        <v>222</v>
      </c>
      <c r="G168" s="14"/>
      <c r="H168" s="195">
        <v>0.028000000000000001</v>
      </c>
      <c r="I168" s="196"/>
      <c r="J168" s="14"/>
      <c r="K168" s="14"/>
      <c r="L168" s="192"/>
      <c r="M168" s="197"/>
      <c r="N168" s="198"/>
      <c r="O168" s="198"/>
      <c r="P168" s="198"/>
      <c r="Q168" s="198"/>
      <c r="R168" s="198"/>
      <c r="S168" s="198"/>
      <c r="T168" s="19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3" t="s">
        <v>141</v>
      </c>
      <c r="AU168" s="193" t="s">
        <v>82</v>
      </c>
      <c r="AV168" s="14" t="s">
        <v>82</v>
      </c>
      <c r="AW168" s="14" t="s">
        <v>33</v>
      </c>
      <c r="AX168" s="14" t="s">
        <v>80</v>
      </c>
      <c r="AY168" s="193" t="s">
        <v>129</v>
      </c>
    </row>
    <row r="169" s="12" customFormat="1" ht="22.8" customHeight="1">
      <c r="A169" s="12"/>
      <c r="B169" s="152"/>
      <c r="C169" s="12"/>
      <c r="D169" s="153" t="s">
        <v>71</v>
      </c>
      <c r="E169" s="163" t="s">
        <v>223</v>
      </c>
      <c r="F169" s="163" t="s">
        <v>224</v>
      </c>
      <c r="G169" s="12"/>
      <c r="H169" s="12"/>
      <c r="I169" s="155"/>
      <c r="J169" s="164">
        <f>BK169</f>
        <v>0</v>
      </c>
      <c r="K169" s="12"/>
      <c r="L169" s="152"/>
      <c r="M169" s="157"/>
      <c r="N169" s="158"/>
      <c r="O169" s="158"/>
      <c r="P169" s="159">
        <f>SUM(P170:P245)</f>
        <v>0</v>
      </c>
      <c r="Q169" s="158"/>
      <c r="R169" s="159">
        <f>SUM(R170:R245)</f>
        <v>0.012999999999999999</v>
      </c>
      <c r="S169" s="158"/>
      <c r="T169" s="160">
        <f>SUM(T170:T245)</f>
        <v>12.220694000000002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3" t="s">
        <v>80</v>
      </c>
      <c r="AT169" s="161" t="s">
        <v>71</v>
      </c>
      <c r="AU169" s="161" t="s">
        <v>80</v>
      </c>
      <c r="AY169" s="153" t="s">
        <v>129</v>
      </c>
      <c r="BK169" s="162">
        <f>SUM(BK170:BK245)</f>
        <v>0</v>
      </c>
    </row>
    <row r="170" s="2" customFormat="1" ht="16.5" customHeight="1">
      <c r="A170" s="39"/>
      <c r="B170" s="165"/>
      <c r="C170" s="166" t="s">
        <v>223</v>
      </c>
      <c r="D170" s="166" t="s">
        <v>132</v>
      </c>
      <c r="E170" s="167" t="s">
        <v>225</v>
      </c>
      <c r="F170" s="168" t="s">
        <v>226</v>
      </c>
      <c r="G170" s="169" t="s">
        <v>227</v>
      </c>
      <c r="H170" s="170">
        <v>1</v>
      </c>
      <c r="I170" s="171"/>
      <c r="J170" s="172">
        <f>ROUND(I170*H170,2)</f>
        <v>0</v>
      </c>
      <c r="K170" s="168" t="s">
        <v>3</v>
      </c>
      <c r="L170" s="40"/>
      <c r="M170" s="173" t="s">
        <v>3</v>
      </c>
      <c r="N170" s="174" t="s">
        <v>43</v>
      </c>
      <c r="O170" s="73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77" t="s">
        <v>137</v>
      </c>
      <c r="AT170" s="177" t="s">
        <v>132</v>
      </c>
      <c r="AU170" s="177" t="s">
        <v>82</v>
      </c>
      <c r="AY170" s="20" t="s">
        <v>129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20" t="s">
        <v>80</v>
      </c>
      <c r="BK170" s="178">
        <f>ROUND(I170*H170,2)</f>
        <v>0</v>
      </c>
      <c r="BL170" s="20" t="s">
        <v>137</v>
      </c>
      <c r="BM170" s="177" t="s">
        <v>228</v>
      </c>
    </row>
    <row r="171" s="2" customFormat="1" ht="24.15" customHeight="1">
      <c r="A171" s="39"/>
      <c r="B171" s="165"/>
      <c r="C171" s="166" t="s">
        <v>229</v>
      </c>
      <c r="D171" s="166" t="s">
        <v>132</v>
      </c>
      <c r="E171" s="167" t="s">
        <v>230</v>
      </c>
      <c r="F171" s="168" t="s">
        <v>231</v>
      </c>
      <c r="G171" s="169" t="s">
        <v>154</v>
      </c>
      <c r="H171" s="170">
        <v>100</v>
      </c>
      <c r="I171" s="171"/>
      <c r="J171" s="172">
        <f>ROUND(I171*H171,2)</f>
        <v>0</v>
      </c>
      <c r="K171" s="168" t="s">
        <v>136</v>
      </c>
      <c r="L171" s="40"/>
      <c r="M171" s="173" t="s">
        <v>3</v>
      </c>
      <c r="N171" s="174" t="s">
        <v>43</v>
      </c>
      <c r="O171" s="73"/>
      <c r="P171" s="175">
        <f>O171*H171</f>
        <v>0</v>
      </c>
      <c r="Q171" s="175">
        <v>0.00012999999999999999</v>
      </c>
      <c r="R171" s="175">
        <f>Q171*H171</f>
        <v>0.012999999999999999</v>
      </c>
      <c r="S171" s="175">
        <v>0</v>
      </c>
      <c r="T171" s="17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77" t="s">
        <v>137</v>
      </c>
      <c r="AT171" s="177" t="s">
        <v>132</v>
      </c>
      <c r="AU171" s="177" t="s">
        <v>82</v>
      </c>
      <c r="AY171" s="20" t="s">
        <v>129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20" t="s">
        <v>80</v>
      </c>
      <c r="BK171" s="178">
        <f>ROUND(I171*H171,2)</f>
        <v>0</v>
      </c>
      <c r="BL171" s="20" t="s">
        <v>137</v>
      </c>
      <c r="BM171" s="177" t="s">
        <v>232</v>
      </c>
    </row>
    <row r="172" s="2" customFormat="1">
      <c r="A172" s="39"/>
      <c r="B172" s="40"/>
      <c r="C172" s="39"/>
      <c r="D172" s="179" t="s">
        <v>139</v>
      </c>
      <c r="E172" s="39"/>
      <c r="F172" s="180" t="s">
        <v>233</v>
      </c>
      <c r="G172" s="39"/>
      <c r="H172" s="39"/>
      <c r="I172" s="181"/>
      <c r="J172" s="39"/>
      <c r="K172" s="39"/>
      <c r="L172" s="40"/>
      <c r="M172" s="182"/>
      <c r="N172" s="18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139</v>
      </c>
      <c r="AU172" s="20" t="s">
        <v>82</v>
      </c>
    </row>
    <row r="173" s="2" customFormat="1" ht="16.5" customHeight="1">
      <c r="A173" s="39"/>
      <c r="B173" s="165"/>
      <c r="C173" s="166" t="s">
        <v>234</v>
      </c>
      <c r="D173" s="166" t="s">
        <v>132</v>
      </c>
      <c r="E173" s="167" t="s">
        <v>235</v>
      </c>
      <c r="F173" s="168" t="s">
        <v>236</v>
      </c>
      <c r="G173" s="169" t="s">
        <v>154</v>
      </c>
      <c r="H173" s="170">
        <v>9.8770000000000007</v>
      </c>
      <c r="I173" s="171"/>
      <c r="J173" s="172">
        <f>ROUND(I173*H173,2)</f>
        <v>0</v>
      </c>
      <c r="K173" s="168" t="s">
        <v>136</v>
      </c>
      <c r="L173" s="40"/>
      <c r="M173" s="173" t="s">
        <v>3</v>
      </c>
      <c r="N173" s="174" t="s">
        <v>43</v>
      </c>
      <c r="O173" s="73"/>
      <c r="P173" s="175">
        <f>O173*H173</f>
        <v>0</v>
      </c>
      <c r="Q173" s="175">
        <v>0</v>
      </c>
      <c r="R173" s="175">
        <f>Q173*H173</f>
        <v>0</v>
      </c>
      <c r="S173" s="175">
        <v>0.18099999999999999</v>
      </c>
      <c r="T173" s="176">
        <f>S173*H173</f>
        <v>1.7877370000000001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77" t="s">
        <v>137</v>
      </c>
      <c r="AT173" s="177" t="s">
        <v>132</v>
      </c>
      <c r="AU173" s="177" t="s">
        <v>82</v>
      </c>
      <c r="AY173" s="20" t="s">
        <v>129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20" t="s">
        <v>80</v>
      </c>
      <c r="BK173" s="178">
        <f>ROUND(I173*H173,2)</f>
        <v>0</v>
      </c>
      <c r="BL173" s="20" t="s">
        <v>137</v>
      </c>
      <c r="BM173" s="177" t="s">
        <v>237</v>
      </c>
    </row>
    <row r="174" s="2" customFormat="1">
      <c r="A174" s="39"/>
      <c r="B174" s="40"/>
      <c r="C174" s="39"/>
      <c r="D174" s="179" t="s">
        <v>139</v>
      </c>
      <c r="E174" s="39"/>
      <c r="F174" s="180" t="s">
        <v>238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139</v>
      </c>
      <c r="AU174" s="20" t="s">
        <v>82</v>
      </c>
    </row>
    <row r="175" s="13" customFormat="1">
      <c r="A175" s="13"/>
      <c r="B175" s="184"/>
      <c r="C175" s="13"/>
      <c r="D175" s="185" t="s">
        <v>141</v>
      </c>
      <c r="E175" s="186" t="s">
        <v>3</v>
      </c>
      <c r="F175" s="187" t="s">
        <v>239</v>
      </c>
      <c r="G175" s="13"/>
      <c r="H175" s="186" t="s">
        <v>3</v>
      </c>
      <c r="I175" s="188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141</v>
      </c>
      <c r="AU175" s="186" t="s">
        <v>82</v>
      </c>
      <c r="AV175" s="13" t="s">
        <v>80</v>
      </c>
      <c r="AW175" s="13" t="s">
        <v>33</v>
      </c>
      <c r="AX175" s="13" t="s">
        <v>72</v>
      </c>
      <c r="AY175" s="186" t="s">
        <v>129</v>
      </c>
    </row>
    <row r="176" s="14" customFormat="1">
      <c r="A176" s="14"/>
      <c r="B176" s="192"/>
      <c r="C176" s="14"/>
      <c r="D176" s="185" t="s">
        <v>141</v>
      </c>
      <c r="E176" s="193" t="s">
        <v>3</v>
      </c>
      <c r="F176" s="194" t="s">
        <v>240</v>
      </c>
      <c r="G176" s="14"/>
      <c r="H176" s="195">
        <v>5.9029999999999996</v>
      </c>
      <c r="I176" s="196"/>
      <c r="J176" s="14"/>
      <c r="K176" s="14"/>
      <c r="L176" s="192"/>
      <c r="M176" s="197"/>
      <c r="N176" s="198"/>
      <c r="O176" s="198"/>
      <c r="P176" s="198"/>
      <c r="Q176" s="198"/>
      <c r="R176" s="198"/>
      <c r="S176" s="198"/>
      <c r="T176" s="19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3" t="s">
        <v>141</v>
      </c>
      <c r="AU176" s="193" t="s">
        <v>82</v>
      </c>
      <c r="AV176" s="14" t="s">
        <v>82</v>
      </c>
      <c r="AW176" s="14" t="s">
        <v>33</v>
      </c>
      <c r="AX176" s="14" t="s">
        <v>72</v>
      </c>
      <c r="AY176" s="193" t="s">
        <v>129</v>
      </c>
    </row>
    <row r="177" s="13" customFormat="1">
      <c r="A177" s="13"/>
      <c r="B177" s="184"/>
      <c r="C177" s="13"/>
      <c r="D177" s="185" t="s">
        <v>141</v>
      </c>
      <c r="E177" s="186" t="s">
        <v>3</v>
      </c>
      <c r="F177" s="187" t="s">
        <v>241</v>
      </c>
      <c r="G177" s="13"/>
      <c r="H177" s="186" t="s">
        <v>3</v>
      </c>
      <c r="I177" s="188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141</v>
      </c>
      <c r="AU177" s="186" t="s">
        <v>82</v>
      </c>
      <c r="AV177" s="13" t="s">
        <v>80</v>
      </c>
      <c r="AW177" s="13" t="s">
        <v>33</v>
      </c>
      <c r="AX177" s="13" t="s">
        <v>72</v>
      </c>
      <c r="AY177" s="186" t="s">
        <v>129</v>
      </c>
    </row>
    <row r="178" s="14" customFormat="1">
      <c r="A178" s="14"/>
      <c r="B178" s="192"/>
      <c r="C178" s="14"/>
      <c r="D178" s="185" t="s">
        <v>141</v>
      </c>
      <c r="E178" s="193" t="s">
        <v>3</v>
      </c>
      <c r="F178" s="194" t="s">
        <v>242</v>
      </c>
      <c r="G178" s="14"/>
      <c r="H178" s="195">
        <v>3.9740000000000002</v>
      </c>
      <c r="I178" s="196"/>
      <c r="J178" s="14"/>
      <c r="K178" s="14"/>
      <c r="L178" s="192"/>
      <c r="M178" s="197"/>
      <c r="N178" s="198"/>
      <c r="O178" s="198"/>
      <c r="P178" s="198"/>
      <c r="Q178" s="198"/>
      <c r="R178" s="198"/>
      <c r="S178" s="198"/>
      <c r="T178" s="19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3" t="s">
        <v>141</v>
      </c>
      <c r="AU178" s="193" t="s">
        <v>82</v>
      </c>
      <c r="AV178" s="14" t="s">
        <v>82</v>
      </c>
      <c r="AW178" s="14" t="s">
        <v>33</v>
      </c>
      <c r="AX178" s="14" t="s">
        <v>72</v>
      </c>
      <c r="AY178" s="193" t="s">
        <v>129</v>
      </c>
    </row>
    <row r="179" s="15" customFormat="1">
      <c r="A179" s="15"/>
      <c r="B179" s="200"/>
      <c r="C179" s="15"/>
      <c r="D179" s="185" t="s">
        <v>141</v>
      </c>
      <c r="E179" s="201" t="s">
        <v>3</v>
      </c>
      <c r="F179" s="202" t="s">
        <v>210</v>
      </c>
      <c r="G179" s="15"/>
      <c r="H179" s="203">
        <v>9.8769999999999989</v>
      </c>
      <c r="I179" s="204"/>
      <c r="J179" s="15"/>
      <c r="K179" s="15"/>
      <c r="L179" s="200"/>
      <c r="M179" s="205"/>
      <c r="N179" s="206"/>
      <c r="O179" s="206"/>
      <c r="P179" s="206"/>
      <c r="Q179" s="206"/>
      <c r="R179" s="206"/>
      <c r="S179" s="206"/>
      <c r="T179" s="20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1" t="s">
        <v>141</v>
      </c>
      <c r="AU179" s="201" t="s">
        <v>82</v>
      </c>
      <c r="AV179" s="15" t="s">
        <v>137</v>
      </c>
      <c r="AW179" s="15" t="s">
        <v>33</v>
      </c>
      <c r="AX179" s="15" t="s">
        <v>80</v>
      </c>
      <c r="AY179" s="201" t="s">
        <v>129</v>
      </c>
    </row>
    <row r="180" s="2" customFormat="1" ht="16.5" customHeight="1">
      <c r="A180" s="39"/>
      <c r="B180" s="165"/>
      <c r="C180" s="166" t="s">
        <v>9</v>
      </c>
      <c r="D180" s="166" t="s">
        <v>132</v>
      </c>
      <c r="E180" s="167" t="s">
        <v>243</v>
      </c>
      <c r="F180" s="168" t="s">
        <v>244</v>
      </c>
      <c r="G180" s="169" t="s">
        <v>154</v>
      </c>
      <c r="H180" s="170">
        <v>17.687000000000001</v>
      </c>
      <c r="I180" s="171"/>
      <c r="J180" s="172">
        <f>ROUND(I180*H180,2)</f>
        <v>0</v>
      </c>
      <c r="K180" s="168" t="s">
        <v>136</v>
      </c>
      <c r="L180" s="40"/>
      <c r="M180" s="173" t="s">
        <v>3</v>
      </c>
      <c r="N180" s="174" t="s">
        <v>43</v>
      </c>
      <c r="O180" s="73"/>
      <c r="P180" s="175">
        <f>O180*H180</f>
        <v>0</v>
      </c>
      <c r="Q180" s="175">
        <v>0</v>
      </c>
      <c r="R180" s="175">
        <f>Q180*H180</f>
        <v>0</v>
      </c>
      <c r="S180" s="175">
        <v>0.26100000000000001</v>
      </c>
      <c r="T180" s="176">
        <f>S180*H180</f>
        <v>4.6163070000000008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177" t="s">
        <v>137</v>
      </c>
      <c r="AT180" s="177" t="s">
        <v>132</v>
      </c>
      <c r="AU180" s="177" t="s">
        <v>82</v>
      </c>
      <c r="AY180" s="20" t="s">
        <v>129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20" t="s">
        <v>80</v>
      </c>
      <c r="BK180" s="178">
        <f>ROUND(I180*H180,2)</f>
        <v>0</v>
      </c>
      <c r="BL180" s="20" t="s">
        <v>137</v>
      </c>
      <c r="BM180" s="177" t="s">
        <v>245</v>
      </c>
    </row>
    <row r="181" s="2" customFormat="1">
      <c r="A181" s="39"/>
      <c r="B181" s="40"/>
      <c r="C181" s="39"/>
      <c r="D181" s="179" t="s">
        <v>139</v>
      </c>
      <c r="E181" s="39"/>
      <c r="F181" s="180" t="s">
        <v>246</v>
      </c>
      <c r="G181" s="39"/>
      <c r="H181" s="39"/>
      <c r="I181" s="181"/>
      <c r="J181" s="39"/>
      <c r="K181" s="39"/>
      <c r="L181" s="40"/>
      <c r="M181" s="182"/>
      <c r="N181" s="183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139</v>
      </c>
      <c r="AU181" s="20" t="s">
        <v>82</v>
      </c>
    </row>
    <row r="182" s="13" customFormat="1">
      <c r="A182" s="13"/>
      <c r="B182" s="184"/>
      <c r="C182" s="13"/>
      <c r="D182" s="185" t="s">
        <v>141</v>
      </c>
      <c r="E182" s="186" t="s">
        <v>3</v>
      </c>
      <c r="F182" s="187" t="s">
        <v>247</v>
      </c>
      <c r="G182" s="13"/>
      <c r="H182" s="186" t="s">
        <v>3</v>
      </c>
      <c r="I182" s="188"/>
      <c r="J182" s="13"/>
      <c r="K182" s="13"/>
      <c r="L182" s="184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141</v>
      </c>
      <c r="AU182" s="186" t="s">
        <v>82</v>
      </c>
      <c r="AV182" s="13" t="s">
        <v>80</v>
      </c>
      <c r="AW182" s="13" t="s">
        <v>33</v>
      </c>
      <c r="AX182" s="13" t="s">
        <v>72</v>
      </c>
      <c r="AY182" s="186" t="s">
        <v>129</v>
      </c>
    </row>
    <row r="183" s="14" customFormat="1">
      <c r="A183" s="14"/>
      <c r="B183" s="192"/>
      <c r="C183" s="14"/>
      <c r="D183" s="185" t="s">
        <v>141</v>
      </c>
      <c r="E183" s="193" t="s">
        <v>3</v>
      </c>
      <c r="F183" s="194" t="s">
        <v>248</v>
      </c>
      <c r="G183" s="14"/>
      <c r="H183" s="195">
        <v>4.3159999999999998</v>
      </c>
      <c r="I183" s="196"/>
      <c r="J183" s="14"/>
      <c r="K183" s="14"/>
      <c r="L183" s="192"/>
      <c r="M183" s="197"/>
      <c r="N183" s="198"/>
      <c r="O183" s="198"/>
      <c r="P183" s="198"/>
      <c r="Q183" s="198"/>
      <c r="R183" s="198"/>
      <c r="S183" s="198"/>
      <c r="T183" s="19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3" t="s">
        <v>141</v>
      </c>
      <c r="AU183" s="193" t="s">
        <v>82</v>
      </c>
      <c r="AV183" s="14" t="s">
        <v>82</v>
      </c>
      <c r="AW183" s="14" t="s">
        <v>33</v>
      </c>
      <c r="AX183" s="14" t="s">
        <v>72</v>
      </c>
      <c r="AY183" s="193" t="s">
        <v>129</v>
      </c>
    </row>
    <row r="184" s="13" customFormat="1">
      <c r="A184" s="13"/>
      <c r="B184" s="184"/>
      <c r="C184" s="13"/>
      <c r="D184" s="185" t="s">
        <v>141</v>
      </c>
      <c r="E184" s="186" t="s">
        <v>3</v>
      </c>
      <c r="F184" s="187" t="s">
        <v>249</v>
      </c>
      <c r="G184" s="13"/>
      <c r="H184" s="186" t="s">
        <v>3</v>
      </c>
      <c r="I184" s="188"/>
      <c r="J184" s="13"/>
      <c r="K184" s="13"/>
      <c r="L184" s="184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141</v>
      </c>
      <c r="AU184" s="186" t="s">
        <v>82</v>
      </c>
      <c r="AV184" s="13" t="s">
        <v>80</v>
      </c>
      <c r="AW184" s="13" t="s">
        <v>33</v>
      </c>
      <c r="AX184" s="13" t="s">
        <v>72</v>
      </c>
      <c r="AY184" s="186" t="s">
        <v>129</v>
      </c>
    </row>
    <row r="185" s="14" customFormat="1">
      <c r="A185" s="14"/>
      <c r="B185" s="192"/>
      <c r="C185" s="14"/>
      <c r="D185" s="185" t="s">
        <v>141</v>
      </c>
      <c r="E185" s="193" t="s">
        <v>3</v>
      </c>
      <c r="F185" s="194" t="s">
        <v>250</v>
      </c>
      <c r="G185" s="14"/>
      <c r="H185" s="195">
        <v>6.4180000000000001</v>
      </c>
      <c r="I185" s="196"/>
      <c r="J185" s="14"/>
      <c r="K185" s="14"/>
      <c r="L185" s="192"/>
      <c r="M185" s="197"/>
      <c r="N185" s="198"/>
      <c r="O185" s="198"/>
      <c r="P185" s="198"/>
      <c r="Q185" s="198"/>
      <c r="R185" s="198"/>
      <c r="S185" s="198"/>
      <c r="T185" s="19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3" t="s">
        <v>141</v>
      </c>
      <c r="AU185" s="193" t="s">
        <v>82</v>
      </c>
      <c r="AV185" s="14" t="s">
        <v>82</v>
      </c>
      <c r="AW185" s="14" t="s">
        <v>33</v>
      </c>
      <c r="AX185" s="14" t="s">
        <v>72</v>
      </c>
      <c r="AY185" s="193" t="s">
        <v>129</v>
      </c>
    </row>
    <row r="186" s="13" customFormat="1">
      <c r="A186" s="13"/>
      <c r="B186" s="184"/>
      <c r="C186" s="13"/>
      <c r="D186" s="185" t="s">
        <v>141</v>
      </c>
      <c r="E186" s="186" t="s">
        <v>3</v>
      </c>
      <c r="F186" s="187" t="s">
        <v>251</v>
      </c>
      <c r="G186" s="13"/>
      <c r="H186" s="186" t="s">
        <v>3</v>
      </c>
      <c r="I186" s="188"/>
      <c r="J186" s="13"/>
      <c r="K186" s="13"/>
      <c r="L186" s="184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141</v>
      </c>
      <c r="AU186" s="186" t="s">
        <v>82</v>
      </c>
      <c r="AV186" s="13" t="s">
        <v>80</v>
      </c>
      <c r="AW186" s="13" t="s">
        <v>33</v>
      </c>
      <c r="AX186" s="13" t="s">
        <v>72</v>
      </c>
      <c r="AY186" s="186" t="s">
        <v>129</v>
      </c>
    </row>
    <row r="187" s="14" customFormat="1">
      <c r="A187" s="14"/>
      <c r="B187" s="192"/>
      <c r="C187" s="14"/>
      <c r="D187" s="185" t="s">
        <v>141</v>
      </c>
      <c r="E187" s="193" t="s">
        <v>3</v>
      </c>
      <c r="F187" s="194" t="s">
        <v>252</v>
      </c>
      <c r="G187" s="14"/>
      <c r="H187" s="195">
        <v>3.8519999999999999</v>
      </c>
      <c r="I187" s="196"/>
      <c r="J187" s="14"/>
      <c r="K187" s="14"/>
      <c r="L187" s="192"/>
      <c r="M187" s="197"/>
      <c r="N187" s="198"/>
      <c r="O187" s="198"/>
      <c r="P187" s="198"/>
      <c r="Q187" s="198"/>
      <c r="R187" s="198"/>
      <c r="S187" s="198"/>
      <c r="T187" s="19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3" t="s">
        <v>141</v>
      </c>
      <c r="AU187" s="193" t="s">
        <v>82</v>
      </c>
      <c r="AV187" s="14" t="s">
        <v>82</v>
      </c>
      <c r="AW187" s="14" t="s">
        <v>33</v>
      </c>
      <c r="AX187" s="14" t="s">
        <v>72</v>
      </c>
      <c r="AY187" s="193" t="s">
        <v>129</v>
      </c>
    </row>
    <row r="188" s="13" customFormat="1">
      <c r="A188" s="13"/>
      <c r="B188" s="184"/>
      <c r="C188" s="13"/>
      <c r="D188" s="185" t="s">
        <v>141</v>
      </c>
      <c r="E188" s="186" t="s">
        <v>3</v>
      </c>
      <c r="F188" s="187" t="s">
        <v>253</v>
      </c>
      <c r="G188" s="13"/>
      <c r="H188" s="186" t="s">
        <v>3</v>
      </c>
      <c r="I188" s="188"/>
      <c r="J188" s="13"/>
      <c r="K188" s="13"/>
      <c r="L188" s="184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141</v>
      </c>
      <c r="AU188" s="186" t="s">
        <v>82</v>
      </c>
      <c r="AV188" s="13" t="s">
        <v>80</v>
      </c>
      <c r="AW188" s="13" t="s">
        <v>33</v>
      </c>
      <c r="AX188" s="13" t="s">
        <v>72</v>
      </c>
      <c r="AY188" s="186" t="s">
        <v>129</v>
      </c>
    </row>
    <row r="189" s="14" customFormat="1">
      <c r="A189" s="14"/>
      <c r="B189" s="192"/>
      <c r="C189" s="14"/>
      <c r="D189" s="185" t="s">
        <v>141</v>
      </c>
      <c r="E189" s="193" t="s">
        <v>3</v>
      </c>
      <c r="F189" s="194" t="s">
        <v>254</v>
      </c>
      <c r="G189" s="14"/>
      <c r="H189" s="195">
        <v>1.3999999999999999</v>
      </c>
      <c r="I189" s="196"/>
      <c r="J189" s="14"/>
      <c r="K189" s="14"/>
      <c r="L189" s="192"/>
      <c r="M189" s="197"/>
      <c r="N189" s="198"/>
      <c r="O189" s="198"/>
      <c r="P189" s="198"/>
      <c r="Q189" s="198"/>
      <c r="R189" s="198"/>
      <c r="S189" s="198"/>
      <c r="T189" s="19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3" t="s">
        <v>141</v>
      </c>
      <c r="AU189" s="193" t="s">
        <v>82</v>
      </c>
      <c r="AV189" s="14" t="s">
        <v>82</v>
      </c>
      <c r="AW189" s="14" t="s">
        <v>33</v>
      </c>
      <c r="AX189" s="14" t="s">
        <v>72</v>
      </c>
      <c r="AY189" s="193" t="s">
        <v>129</v>
      </c>
    </row>
    <row r="190" s="13" customFormat="1">
      <c r="A190" s="13"/>
      <c r="B190" s="184"/>
      <c r="C190" s="13"/>
      <c r="D190" s="185" t="s">
        <v>141</v>
      </c>
      <c r="E190" s="186" t="s">
        <v>3</v>
      </c>
      <c r="F190" s="187" t="s">
        <v>255</v>
      </c>
      <c r="G190" s="13"/>
      <c r="H190" s="186" t="s">
        <v>3</v>
      </c>
      <c r="I190" s="188"/>
      <c r="J190" s="13"/>
      <c r="K190" s="13"/>
      <c r="L190" s="184"/>
      <c r="M190" s="189"/>
      <c r="N190" s="190"/>
      <c r="O190" s="190"/>
      <c r="P190" s="190"/>
      <c r="Q190" s="190"/>
      <c r="R190" s="190"/>
      <c r="S190" s="190"/>
      <c r="T190" s="19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141</v>
      </c>
      <c r="AU190" s="186" t="s">
        <v>82</v>
      </c>
      <c r="AV190" s="13" t="s">
        <v>80</v>
      </c>
      <c r="AW190" s="13" t="s">
        <v>33</v>
      </c>
      <c r="AX190" s="13" t="s">
        <v>72</v>
      </c>
      <c r="AY190" s="186" t="s">
        <v>129</v>
      </c>
    </row>
    <row r="191" s="14" customFormat="1">
      <c r="A191" s="14"/>
      <c r="B191" s="192"/>
      <c r="C191" s="14"/>
      <c r="D191" s="185" t="s">
        <v>141</v>
      </c>
      <c r="E191" s="193" t="s">
        <v>3</v>
      </c>
      <c r="F191" s="194" t="s">
        <v>256</v>
      </c>
      <c r="G191" s="14"/>
      <c r="H191" s="195">
        <v>1.7010000000000001</v>
      </c>
      <c r="I191" s="196"/>
      <c r="J191" s="14"/>
      <c r="K191" s="14"/>
      <c r="L191" s="192"/>
      <c r="M191" s="197"/>
      <c r="N191" s="198"/>
      <c r="O191" s="198"/>
      <c r="P191" s="198"/>
      <c r="Q191" s="198"/>
      <c r="R191" s="198"/>
      <c r="S191" s="198"/>
      <c r="T191" s="19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3" t="s">
        <v>141</v>
      </c>
      <c r="AU191" s="193" t="s">
        <v>82</v>
      </c>
      <c r="AV191" s="14" t="s">
        <v>82</v>
      </c>
      <c r="AW191" s="14" t="s">
        <v>33</v>
      </c>
      <c r="AX191" s="14" t="s">
        <v>72</v>
      </c>
      <c r="AY191" s="193" t="s">
        <v>129</v>
      </c>
    </row>
    <row r="192" s="15" customFormat="1">
      <c r="A192" s="15"/>
      <c r="B192" s="200"/>
      <c r="C192" s="15"/>
      <c r="D192" s="185" t="s">
        <v>141</v>
      </c>
      <c r="E192" s="201" t="s">
        <v>3</v>
      </c>
      <c r="F192" s="202" t="s">
        <v>210</v>
      </c>
      <c r="G192" s="15"/>
      <c r="H192" s="203">
        <v>17.687000000000001</v>
      </c>
      <c r="I192" s="204"/>
      <c r="J192" s="15"/>
      <c r="K192" s="15"/>
      <c r="L192" s="200"/>
      <c r="M192" s="205"/>
      <c r="N192" s="206"/>
      <c r="O192" s="206"/>
      <c r="P192" s="206"/>
      <c r="Q192" s="206"/>
      <c r="R192" s="206"/>
      <c r="S192" s="206"/>
      <c r="T192" s="20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1" t="s">
        <v>141</v>
      </c>
      <c r="AU192" s="201" t="s">
        <v>82</v>
      </c>
      <c r="AV192" s="15" t="s">
        <v>137</v>
      </c>
      <c r="AW192" s="15" t="s">
        <v>33</v>
      </c>
      <c r="AX192" s="15" t="s">
        <v>80</v>
      </c>
      <c r="AY192" s="201" t="s">
        <v>129</v>
      </c>
    </row>
    <row r="193" s="2" customFormat="1" ht="16.5" customHeight="1">
      <c r="A193" s="39"/>
      <c r="B193" s="165"/>
      <c r="C193" s="166" t="s">
        <v>257</v>
      </c>
      <c r="D193" s="166" t="s">
        <v>132</v>
      </c>
      <c r="E193" s="167" t="s">
        <v>258</v>
      </c>
      <c r="F193" s="168" t="s">
        <v>259</v>
      </c>
      <c r="G193" s="169" t="s">
        <v>154</v>
      </c>
      <c r="H193" s="170">
        <v>175.583</v>
      </c>
      <c r="I193" s="171"/>
      <c r="J193" s="172">
        <f>ROUND(I193*H193,2)</f>
        <v>0</v>
      </c>
      <c r="K193" s="168" t="s">
        <v>136</v>
      </c>
      <c r="L193" s="40"/>
      <c r="M193" s="173" t="s">
        <v>3</v>
      </c>
      <c r="N193" s="174" t="s">
        <v>43</v>
      </c>
      <c r="O193" s="73"/>
      <c r="P193" s="175">
        <f>O193*H193</f>
        <v>0</v>
      </c>
      <c r="Q193" s="175">
        <v>0</v>
      </c>
      <c r="R193" s="175">
        <f>Q193*H193</f>
        <v>0</v>
      </c>
      <c r="S193" s="175">
        <v>0</v>
      </c>
      <c r="T193" s="17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77" t="s">
        <v>137</v>
      </c>
      <c r="AT193" s="177" t="s">
        <v>132</v>
      </c>
      <c r="AU193" s="177" t="s">
        <v>82</v>
      </c>
      <c r="AY193" s="20" t="s">
        <v>129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20" t="s">
        <v>80</v>
      </c>
      <c r="BK193" s="178">
        <f>ROUND(I193*H193,2)</f>
        <v>0</v>
      </c>
      <c r="BL193" s="20" t="s">
        <v>137</v>
      </c>
      <c r="BM193" s="177" t="s">
        <v>260</v>
      </c>
    </row>
    <row r="194" s="2" customFormat="1">
      <c r="A194" s="39"/>
      <c r="B194" s="40"/>
      <c r="C194" s="39"/>
      <c r="D194" s="179" t="s">
        <v>139</v>
      </c>
      <c r="E194" s="39"/>
      <c r="F194" s="180" t="s">
        <v>261</v>
      </c>
      <c r="G194" s="39"/>
      <c r="H194" s="39"/>
      <c r="I194" s="181"/>
      <c r="J194" s="39"/>
      <c r="K194" s="39"/>
      <c r="L194" s="40"/>
      <c r="M194" s="182"/>
      <c r="N194" s="183"/>
      <c r="O194" s="73"/>
      <c r="P194" s="73"/>
      <c r="Q194" s="73"/>
      <c r="R194" s="73"/>
      <c r="S194" s="73"/>
      <c r="T194" s="7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20" t="s">
        <v>139</v>
      </c>
      <c r="AU194" s="20" t="s">
        <v>82</v>
      </c>
    </row>
    <row r="195" s="13" customFormat="1">
      <c r="A195" s="13"/>
      <c r="B195" s="184"/>
      <c r="C195" s="13"/>
      <c r="D195" s="185" t="s">
        <v>141</v>
      </c>
      <c r="E195" s="186" t="s">
        <v>3</v>
      </c>
      <c r="F195" s="187" t="s">
        <v>262</v>
      </c>
      <c r="G195" s="13"/>
      <c r="H195" s="186" t="s">
        <v>3</v>
      </c>
      <c r="I195" s="188"/>
      <c r="J195" s="13"/>
      <c r="K195" s="13"/>
      <c r="L195" s="184"/>
      <c r="M195" s="189"/>
      <c r="N195" s="190"/>
      <c r="O195" s="190"/>
      <c r="P195" s="190"/>
      <c r="Q195" s="190"/>
      <c r="R195" s="190"/>
      <c r="S195" s="190"/>
      <c r="T195" s="19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141</v>
      </c>
      <c r="AU195" s="186" t="s">
        <v>82</v>
      </c>
      <c r="AV195" s="13" t="s">
        <v>80</v>
      </c>
      <c r="AW195" s="13" t="s">
        <v>33</v>
      </c>
      <c r="AX195" s="13" t="s">
        <v>72</v>
      </c>
      <c r="AY195" s="186" t="s">
        <v>129</v>
      </c>
    </row>
    <row r="196" s="14" customFormat="1">
      <c r="A196" s="14"/>
      <c r="B196" s="192"/>
      <c r="C196" s="14"/>
      <c r="D196" s="185" t="s">
        <v>141</v>
      </c>
      <c r="E196" s="193" t="s">
        <v>3</v>
      </c>
      <c r="F196" s="194" t="s">
        <v>263</v>
      </c>
      <c r="G196" s="14"/>
      <c r="H196" s="195">
        <v>169.12000000000001</v>
      </c>
      <c r="I196" s="196"/>
      <c r="J196" s="14"/>
      <c r="K196" s="14"/>
      <c r="L196" s="192"/>
      <c r="M196" s="197"/>
      <c r="N196" s="198"/>
      <c r="O196" s="198"/>
      <c r="P196" s="198"/>
      <c r="Q196" s="198"/>
      <c r="R196" s="198"/>
      <c r="S196" s="198"/>
      <c r="T196" s="19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3" t="s">
        <v>141</v>
      </c>
      <c r="AU196" s="193" t="s">
        <v>82</v>
      </c>
      <c r="AV196" s="14" t="s">
        <v>82</v>
      </c>
      <c r="AW196" s="14" t="s">
        <v>33</v>
      </c>
      <c r="AX196" s="14" t="s">
        <v>72</v>
      </c>
      <c r="AY196" s="193" t="s">
        <v>129</v>
      </c>
    </row>
    <row r="197" s="13" customFormat="1">
      <c r="A197" s="13"/>
      <c r="B197" s="184"/>
      <c r="C197" s="13"/>
      <c r="D197" s="185" t="s">
        <v>141</v>
      </c>
      <c r="E197" s="186" t="s">
        <v>3</v>
      </c>
      <c r="F197" s="187" t="s">
        <v>264</v>
      </c>
      <c r="G197" s="13"/>
      <c r="H197" s="186" t="s">
        <v>3</v>
      </c>
      <c r="I197" s="188"/>
      <c r="J197" s="13"/>
      <c r="K197" s="13"/>
      <c r="L197" s="184"/>
      <c r="M197" s="189"/>
      <c r="N197" s="190"/>
      <c r="O197" s="190"/>
      <c r="P197" s="190"/>
      <c r="Q197" s="190"/>
      <c r="R197" s="190"/>
      <c r="S197" s="190"/>
      <c r="T197" s="19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141</v>
      </c>
      <c r="AU197" s="186" t="s">
        <v>82</v>
      </c>
      <c r="AV197" s="13" t="s">
        <v>80</v>
      </c>
      <c r="AW197" s="13" t="s">
        <v>33</v>
      </c>
      <c r="AX197" s="13" t="s">
        <v>72</v>
      </c>
      <c r="AY197" s="186" t="s">
        <v>129</v>
      </c>
    </row>
    <row r="198" s="14" customFormat="1">
      <c r="A198" s="14"/>
      <c r="B198" s="192"/>
      <c r="C198" s="14"/>
      <c r="D198" s="185" t="s">
        <v>141</v>
      </c>
      <c r="E198" s="193" t="s">
        <v>3</v>
      </c>
      <c r="F198" s="194" t="s">
        <v>265</v>
      </c>
      <c r="G198" s="14"/>
      <c r="H198" s="195">
        <v>6.4630000000000001</v>
      </c>
      <c r="I198" s="196"/>
      <c r="J198" s="14"/>
      <c r="K198" s="14"/>
      <c r="L198" s="192"/>
      <c r="M198" s="197"/>
      <c r="N198" s="198"/>
      <c r="O198" s="198"/>
      <c r="P198" s="198"/>
      <c r="Q198" s="198"/>
      <c r="R198" s="198"/>
      <c r="S198" s="198"/>
      <c r="T198" s="19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3" t="s">
        <v>141</v>
      </c>
      <c r="AU198" s="193" t="s">
        <v>82</v>
      </c>
      <c r="AV198" s="14" t="s">
        <v>82</v>
      </c>
      <c r="AW198" s="14" t="s">
        <v>33</v>
      </c>
      <c r="AX198" s="14" t="s">
        <v>72</v>
      </c>
      <c r="AY198" s="193" t="s">
        <v>129</v>
      </c>
    </row>
    <row r="199" s="15" customFormat="1">
      <c r="A199" s="15"/>
      <c r="B199" s="200"/>
      <c r="C199" s="15"/>
      <c r="D199" s="185" t="s">
        <v>141</v>
      </c>
      <c r="E199" s="201" t="s">
        <v>3</v>
      </c>
      <c r="F199" s="202" t="s">
        <v>210</v>
      </c>
      <c r="G199" s="15"/>
      <c r="H199" s="203">
        <v>175.583</v>
      </c>
      <c r="I199" s="204"/>
      <c r="J199" s="15"/>
      <c r="K199" s="15"/>
      <c r="L199" s="200"/>
      <c r="M199" s="205"/>
      <c r="N199" s="206"/>
      <c r="O199" s="206"/>
      <c r="P199" s="206"/>
      <c r="Q199" s="206"/>
      <c r="R199" s="206"/>
      <c r="S199" s="206"/>
      <c r="T199" s="20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01" t="s">
        <v>141</v>
      </c>
      <c r="AU199" s="201" t="s">
        <v>82</v>
      </c>
      <c r="AV199" s="15" t="s">
        <v>137</v>
      </c>
      <c r="AW199" s="15" t="s">
        <v>33</v>
      </c>
      <c r="AX199" s="15" t="s">
        <v>80</v>
      </c>
      <c r="AY199" s="201" t="s">
        <v>129</v>
      </c>
    </row>
    <row r="200" s="2" customFormat="1" ht="16.5" customHeight="1">
      <c r="A200" s="39"/>
      <c r="B200" s="165"/>
      <c r="C200" s="166" t="s">
        <v>266</v>
      </c>
      <c r="D200" s="166" t="s">
        <v>132</v>
      </c>
      <c r="E200" s="167" t="s">
        <v>267</v>
      </c>
      <c r="F200" s="168" t="s">
        <v>268</v>
      </c>
      <c r="G200" s="169" t="s">
        <v>154</v>
      </c>
      <c r="H200" s="170">
        <v>352</v>
      </c>
      <c r="I200" s="171"/>
      <c r="J200" s="172">
        <f>ROUND(I200*H200,2)</f>
        <v>0</v>
      </c>
      <c r="K200" s="168" t="s">
        <v>136</v>
      </c>
      <c r="L200" s="40"/>
      <c r="M200" s="173" t="s">
        <v>3</v>
      </c>
      <c r="N200" s="174" t="s">
        <v>43</v>
      </c>
      <c r="O200" s="73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77" t="s">
        <v>137</v>
      </c>
      <c r="AT200" s="177" t="s">
        <v>132</v>
      </c>
      <c r="AU200" s="177" t="s">
        <v>82</v>
      </c>
      <c r="AY200" s="20" t="s">
        <v>129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20" t="s">
        <v>80</v>
      </c>
      <c r="BK200" s="178">
        <f>ROUND(I200*H200,2)</f>
        <v>0</v>
      </c>
      <c r="BL200" s="20" t="s">
        <v>137</v>
      </c>
      <c r="BM200" s="177" t="s">
        <v>269</v>
      </c>
    </row>
    <row r="201" s="2" customFormat="1">
      <c r="A201" s="39"/>
      <c r="B201" s="40"/>
      <c r="C201" s="39"/>
      <c r="D201" s="179" t="s">
        <v>139</v>
      </c>
      <c r="E201" s="39"/>
      <c r="F201" s="180" t="s">
        <v>270</v>
      </c>
      <c r="G201" s="39"/>
      <c r="H201" s="39"/>
      <c r="I201" s="181"/>
      <c r="J201" s="39"/>
      <c r="K201" s="39"/>
      <c r="L201" s="40"/>
      <c r="M201" s="182"/>
      <c r="N201" s="183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139</v>
      </c>
      <c r="AU201" s="20" t="s">
        <v>82</v>
      </c>
    </row>
    <row r="202" s="14" customFormat="1">
      <c r="A202" s="14"/>
      <c r="B202" s="192"/>
      <c r="C202" s="14"/>
      <c r="D202" s="185" t="s">
        <v>141</v>
      </c>
      <c r="E202" s="193" t="s">
        <v>3</v>
      </c>
      <c r="F202" s="194" t="s">
        <v>271</v>
      </c>
      <c r="G202" s="14"/>
      <c r="H202" s="195">
        <v>352</v>
      </c>
      <c r="I202" s="196"/>
      <c r="J202" s="14"/>
      <c r="K202" s="14"/>
      <c r="L202" s="192"/>
      <c r="M202" s="197"/>
      <c r="N202" s="198"/>
      <c r="O202" s="198"/>
      <c r="P202" s="198"/>
      <c r="Q202" s="198"/>
      <c r="R202" s="198"/>
      <c r="S202" s="198"/>
      <c r="T202" s="19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3" t="s">
        <v>141</v>
      </c>
      <c r="AU202" s="193" t="s">
        <v>82</v>
      </c>
      <c r="AV202" s="14" t="s">
        <v>82</v>
      </c>
      <c r="AW202" s="14" t="s">
        <v>33</v>
      </c>
      <c r="AX202" s="14" t="s">
        <v>80</v>
      </c>
      <c r="AY202" s="193" t="s">
        <v>129</v>
      </c>
    </row>
    <row r="203" s="2" customFormat="1" ht="33" customHeight="1">
      <c r="A203" s="39"/>
      <c r="B203" s="165"/>
      <c r="C203" s="166" t="s">
        <v>272</v>
      </c>
      <c r="D203" s="166" t="s">
        <v>132</v>
      </c>
      <c r="E203" s="167" t="s">
        <v>273</v>
      </c>
      <c r="F203" s="168" t="s">
        <v>274</v>
      </c>
      <c r="G203" s="169" t="s">
        <v>154</v>
      </c>
      <c r="H203" s="170">
        <v>0.20000000000000001</v>
      </c>
      <c r="I203" s="171"/>
      <c r="J203" s="172">
        <f>ROUND(I203*H203,2)</f>
        <v>0</v>
      </c>
      <c r="K203" s="168" t="s">
        <v>136</v>
      </c>
      <c r="L203" s="40"/>
      <c r="M203" s="173" t="s">
        <v>3</v>
      </c>
      <c r="N203" s="174" t="s">
        <v>43</v>
      </c>
      <c r="O203" s="73"/>
      <c r="P203" s="175">
        <f>O203*H203</f>
        <v>0</v>
      </c>
      <c r="Q203" s="175">
        <v>0</v>
      </c>
      <c r="R203" s="175">
        <f>Q203*H203</f>
        <v>0</v>
      </c>
      <c r="S203" s="175">
        <v>0.183</v>
      </c>
      <c r="T203" s="176">
        <f>S203*H203</f>
        <v>0.036600000000000001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77" t="s">
        <v>137</v>
      </c>
      <c r="AT203" s="177" t="s">
        <v>132</v>
      </c>
      <c r="AU203" s="177" t="s">
        <v>82</v>
      </c>
      <c r="AY203" s="20" t="s">
        <v>129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20" t="s">
        <v>80</v>
      </c>
      <c r="BK203" s="178">
        <f>ROUND(I203*H203,2)</f>
        <v>0</v>
      </c>
      <c r="BL203" s="20" t="s">
        <v>137</v>
      </c>
      <c r="BM203" s="177" t="s">
        <v>275</v>
      </c>
    </row>
    <row r="204" s="2" customFormat="1">
      <c r="A204" s="39"/>
      <c r="B204" s="40"/>
      <c r="C204" s="39"/>
      <c r="D204" s="179" t="s">
        <v>139</v>
      </c>
      <c r="E204" s="39"/>
      <c r="F204" s="180" t="s">
        <v>276</v>
      </c>
      <c r="G204" s="39"/>
      <c r="H204" s="39"/>
      <c r="I204" s="181"/>
      <c r="J204" s="39"/>
      <c r="K204" s="39"/>
      <c r="L204" s="40"/>
      <c r="M204" s="182"/>
      <c r="N204" s="183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139</v>
      </c>
      <c r="AU204" s="20" t="s">
        <v>82</v>
      </c>
    </row>
    <row r="205" s="13" customFormat="1">
      <c r="A205" s="13"/>
      <c r="B205" s="184"/>
      <c r="C205" s="13"/>
      <c r="D205" s="185" t="s">
        <v>141</v>
      </c>
      <c r="E205" s="186" t="s">
        <v>3</v>
      </c>
      <c r="F205" s="187" t="s">
        <v>277</v>
      </c>
      <c r="G205" s="13"/>
      <c r="H205" s="186" t="s">
        <v>3</v>
      </c>
      <c r="I205" s="188"/>
      <c r="J205" s="13"/>
      <c r="K205" s="13"/>
      <c r="L205" s="184"/>
      <c r="M205" s="189"/>
      <c r="N205" s="190"/>
      <c r="O205" s="190"/>
      <c r="P205" s="190"/>
      <c r="Q205" s="190"/>
      <c r="R205" s="190"/>
      <c r="S205" s="190"/>
      <c r="T205" s="19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141</v>
      </c>
      <c r="AU205" s="186" t="s">
        <v>82</v>
      </c>
      <c r="AV205" s="13" t="s">
        <v>80</v>
      </c>
      <c r="AW205" s="13" t="s">
        <v>33</v>
      </c>
      <c r="AX205" s="13" t="s">
        <v>72</v>
      </c>
      <c r="AY205" s="186" t="s">
        <v>129</v>
      </c>
    </row>
    <row r="206" s="14" customFormat="1">
      <c r="A206" s="14"/>
      <c r="B206" s="192"/>
      <c r="C206" s="14"/>
      <c r="D206" s="185" t="s">
        <v>141</v>
      </c>
      <c r="E206" s="193" t="s">
        <v>3</v>
      </c>
      <c r="F206" s="194" t="s">
        <v>278</v>
      </c>
      <c r="G206" s="14"/>
      <c r="H206" s="195">
        <v>0.20000000000000001</v>
      </c>
      <c r="I206" s="196"/>
      <c r="J206" s="14"/>
      <c r="K206" s="14"/>
      <c r="L206" s="192"/>
      <c r="M206" s="197"/>
      <c r="N206" s="198"/>
      <c r="O206" s="198"/>
      <c r="P206" s="198"/>
      <c r="Q206" s="198"/>
      <c r="R206" s="198"/>
      <c r="S206" s="198"/>
      <c r="T206" s="19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3" t="s">
        <v>141</v>
      </c>
      <c r="AU206" s="193" t="s">
        <v>82</v>
      </c>
      <c r="AV206" s="14" t="s">
        <v>82</v>
      </c>
      <c r="AW206" s="14" t="s">
        <v>33</v>
      </c>
      <c r="AX206" s="14" t="s">
        <v>80</v>
      </c>
      <c r="AY206" s="193" t="s">
        <v>129</v>
      </c>
    </row>
    <row r="207" s="2" customFormat="1" ht="24.15" customHeight="1">
      <c r="A207" s="39"/>
      <c r="B207" s="165"/>
      <c r="C207" s="166" t="s">
        <v>279</v>
      </c>
      <c r="D207" s="166" t="s">
        <v>132</v>
      </c>
      <c r="E207" s="167" t="s">
        <v>280</v>
      </c>
      <c r="F207" s="168" t="s">
        <v>281</v>
      </c>
      <c r="G207" s="169" t="s">
        <v>154</v>
      </c>
      <c r="H207" s="170">
        <v>0.67300000000000004</v>
      </c>
      <c r="I207" s="171"/>
      <c r="J207" s="172">
        <f>ROUND(I207*H207,2)</f>
        <v>0</v>
      </c>
      <c r="K207" s="168" t="s">
        <v>136</v>
      </c>
      <c r="L207" s="40"/>
      <c r="M207" s="173" t="s">
        <v>3</v>
      </c>
      <c r="N207" s="174" t="s">
        <v>43</v>
      </c>
      <c r="O207" s="73"/>
      <c r="P207" s="175">
        <f>O207*H207</f>
        <v>0</v>
      </c>
      <c r="Q207" s="175">
        <v>0</v>
      </c>
      <c r="R207" s="175">
        <f>Q207*H207</f>
        <v>0</v>
      </c>
      <c r="S207" s="175">
        <v>0.041000000000000002</v>
      </c>
      <c r="T207" s="176">
        <f>S207*H207</f>
        <v>0.027593000000000003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177" t="s">
        <v>137</v>
      </c>
      <c r="AT207" s="177" t="s">
        <v>132</v>
      </c>
      <c r="AU207" s="177" t="s">
        <v>82</v>
      </c>
      <c r="AY207" s="20" t="s">
        <v>129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20" t="s">
        <v>80</v>
      </c>
      <c r="BK207" s="178">
        <f>ROUND(I207*H207,2)</f>
        <v>0</v>
      </c>
      <c r="BL207" s="20" t="s">
        <v>137</v>
      </c>
      <c r="BM207" s="177" t="s">
        <v>282</v>
      </c>
    </row>
    <row r="208" s="2" customFormat="1">
      <c r="A208" s="39"/>
      <c r="B208" s="40"/>
      <c r="C208" s="39"/>
      <c r="D208" s="179" t="s">
        <v>139</v>
      </c>
      <c r="E208" s="39"/>
      <c r="F208" s="180" t="s">
        <v>283</v>
      </c>
      <c r="G208" s="39"/>
      <c r="H208" s="39"/>
      <c r="I208" s="181"/>
      <c r="J208" s="39"/>
      <c r="K208" s="39"/>
      <c r="L208" s="40"/>
      <c r="M208" s="182"/>
      <c r="N208" s="183"/>
      <c r="O208" s="73"/>
      <c r="P208" s="73"/>
      <c r="Q208" s="73"/>
      <c r="R208" s="73"/>
      <c r="S208" s="73"/>
      <c r="T208" s="7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20" t="s">
        <v>139</v>
      </c>
      <c r="AU208" s="20" t="s">
        <v>82</v>
      </c>
    </row>
    <row r="209" s="13" customFormat="1">
      <c r="A209" s="13"/>
      <c r="B209" s="184"/>
      <c r="C209" s="13"/>
      <c r="D209" s="185" t="s">
        <v>141</v>
      </c>
      <c r="E209" s="186" t="s">
        <v>3</v>
      </c>
      <c r="F209" s="187" t="s">
        <v>284</v>
      </c>
      <c r="G209" s="13"/>
      <c r="H209" s="186" t="s">
        <v>3</v>
      </c>
      <c r="I209" s="188"/>
      <c r="J209" s="13"/>
      <c r="K209" s="13"/>
      <c r="L209" s="184"/>
      <c r="M209" s="189"/>
      <c r="N209" s="190"/>
      <c r="O209" s="190"/>
      <c r="P209" s="190"/>
      <c r="Q209" s="190"/>
      <c r="R209" s="190"/>
      <c r="S209" s="190"/>
      <c r="T209" s="19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141</v>
      </c>
      <c r="AU209" s="186" t="s">
        <v>82</v>
      </c>
      <c r="AV209" s="13" t="s">
        <v>80</v>
      </c>
      <c r="AW209" s="13" t="s">
        <v>33</v>
      </c>
      <c r="AX209" s="13" t="s">
        <v>72</v>
      </c>
      <c r="AY209" s="186" t="s">
        <v>129</v>
      </c>
    </row>
    <row r="210" s="14" customFormat="1">
      <c r="A210" s="14"/>
      <c r="B210" s="192"/>
      <c r="C210" s="14"/>
      <c r="D210" s="185" t="s">
        <v>141</v>
      </c>
      <c r="E210" s="193" t="s">
        <v>3</v>
      </c>
      <c r="F210" s="194" t="s">
        <v>285</v>
      </c>
      <c r="G210" s="14"/>
      <c r="H210" s="195">
        <v>0.67300000000000004</v>
      </c>
      <c r="I210" s="196"/>
      <c r="J210" s="14"/>
      <c r="K210" s="14"/>
      <c r="L210" s="192"/>
      <c r="M210" s="197"/>
      <c r="N210" s="198"/>
      <c r="O210" s="198"/>
      <c r="P210" s="198"/>
      <c r="Q210" s="198"/>
      <c r="R210" s="198"/>
      <c r="S210" s="198"/>
      <c r="T210" s="19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3" t="s">
        <v>141</v>
      </c>
      <c r="AU210" s="193" t="s">
        <v>82</v>
      </c>
      <c r="AV210" s="14" t="s">
        <v>82</v>
      </c>
      <c r="AW210" s="14" t="s">
        <v>33</v>
      </c>
      <c r="AX210" s="14" t="s">
        <v>80</v>
      </c>
      <c r="AY210" s="193" t="s">
        <v>129</v>
      </c>
    </row>
    <row r="211" s="2" customFormat="1" ht="24.15" customHeight="1">
      <c r="A211" s="39"/>
      <c r="B211" s="165"/>
      <c r="C211" s="166" t="s">
        <v>286</v>
      </c>
      <c r="D211" s="166" t="s">
        <v>132</v>
      </c>
      <c r="E211" s="167" t="s">
        <v>287</v>
      </c>
      <c r="F211" s="168" t="s">
        <v>288</v>
      </c>
      <c r="G211" s="169" t="s">
        <v>154</v>
      </c>
      <c r="H211" s="170">
        <v>1.3999999999999999</v>
      </c>
      <c r="I211" s="171"/>
      <c r="J211" s="172">
        <f>ROUND(I211*H211,2)</f>
        <v>0</v>
      </c>
      <c r="K211" s="168" t="s">
        <v>136</v>
      </c>
      <c r="L211" s="40"/>
      <c r="M211" s="173" t="s">
        <v>3</v>
      </c>
      <c r="N211" s="174" t="s">
        <v>43</v>
      </c>
      <c r="O211" s="73"/>
      <c r="P211" s="175">
        <f>O211*H211</f>
        <v>0</v>
      </c>
      <c r="Q211" s="175">
        <v>0</v>
      </c>
      <c r="R211" s="175">
        <f>Q211*H211</f>
        <v>0</v>
      </c>
      <c r="S211" s="175">
        <v>0.031</v>
      </c>
      <c r="T211" s="176">
        <f>S211*H211</f>
        <v>0.043399999999999994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77" t="s">
        <v>137</v>
      </c>
      <c r="AT211" s="177" t="s">
        <v>132</v>
      </c>
      <c r="AU211" s="177" t="s">
        <v>82</v>
      </c>
      <c r="AY211" s="20" t="s">
        <v>129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20" t="s">
        <v>80</v>
      </c>
      <c r="BK211" s="178">
        <f>ROUND(I211*H211,2)</f>
        <v>0</v>
      </c>
      <c r="BL211" s="20" t="s">
        <v>137</v>
      </c>
      <c r="BM211" s="177" t="s">
        <v>289</v>
      </c>
    </row>
    <row r="212" s="2" customFormat="1">
      <c r="A212" s="39"/>
      <c r="B212" s="40"/>
      <c r="C212" s="39"/>
      <c r="D212" s="179" t="s">
        <v>139</v>
      </c>
      <c r="E212" s="39"/>
      <c r="F212" s="180" t="s">
        <v>290</v>
      </c>
      <c r="G212" s="39"/>
      <c r="H212" s="39"/>
      <c r="I212" s="181"/>
      <c r="J212" s="39"/>
      <c r="K212" s="39"/>
      <c r="L212" s="40"/>
      <c r="M212" s="182"/>
      <c r="N212" s="183"/>
      <c r="O212" s="73"/>
      <c r="P212" s="73"/>
      <c r="Q212" s="73"/>
      <c r="R212" s="73"/>
      <c r="S212" s="73"/>
      <c r="T212" s="7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20" t="s">
        <v>139</v>
      </c>
      <c r="AU212" s="20" t="s">
        <v>82</v>
      </c>
    </row>
    <row r="213" s="13" customFormat="1">
      <c r="A213" s="13"/>
      <c r="B213" s="184"/>
      <c r="C213" s="13"/>
      <c r="D213" s="185" t="s">
        <v>141</v>
      </c>
      <c r="E213" s="186" t="s">
        <v>3</v>
      </c>
      <c r="F213" s="187" t="s">
        <v>291</v>
      </c>
      <c r="G213" s="13"/>
      <c r="H213" s="186" t="s">
        <v>3</v>
      </c>
      <c r="I213" s="188"/>
      <c r="J213" s="13"/>
      <c r="K213" s="13"/>
      <c r="L213" s="184"/>
      <c r="M213" s="189"/>
      <c r="N213" s="190"/>
      <c r="O213" s="190"/>
      <c r="P213" s="190"/>
      <c r="Q213" s="190"/>
      <c r="R213" s="190"/>
      <c r="S213" s="190"/>
      <c r="T213" s="19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6" t="s">
        <v>141</v>
      </c>
      <c r="AU213" s="186" t="s">
        <v>82</v>
      </c>
      <c r="AV213" s="13" t="s">
        <v>80</v>
      </c>
      <c r="AW213" s="13" t="s">
        <v>33</v>
      </c>
      <c r="AX213" s="13" t="s">
        <v>72</v>
      </c>
      <c r="AY213" s="186" t="s">
        <v>129</v>
      </c>
    </row>
    <row r="214" s="14" customFormat="1">
      <c r="A214" s="14"/>
      <c r="B214" s="192"/>
      <c r="C214" s="14"/>
      <c r="D214" s="185" t="s">
        <v>141</v>
      </c>
      <c r="E214" s="193" t="s">
        <v>3</v>
      </c>
      <c r="F214" s="194" t="s">
        <v>254</v>
      </c>
      <c r="G214" s="14"/>
      <c r="H214" s="195">
        <v>1.3999999999999999</v>
      </c>
      <c r="I214" s="196"/>
      <c r="J214" s="14"/>
      <c r="K214" s="14"/>
      <c r="L214" s="192"/>
      <c r="M214" s="197"/>
      <c r="N214" s="198"/>
      <c r="O214" s="198"/>
      <c r="P214" s="198"/>
      <c r="Q214" s="198"/>
      <c r="R214" s="198"/>
      <c r="S214" s="198"/>
      <c r="T214" s="19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3" t="s">
        <v>141</v>
      </c>
      <c r="AU214" s="193" t="s">
        <v>82</v>
      </c>
      <c r="AV214" s="14" t="s">
        <v>82</v>
      </c>
      <c r="AW214" s="14" t="s">
        <v>33</v>
      </c>
      <c r="AX214" s="14" t="s">
        <v>80</v>
      </c>
      <c r="AY214" s="193" t="s">
        <v>129</v>
      </c>
    </row>
    <row r="215" s="2" customFormat="1" ht="24.15" customHeight="1">
      <c r="A215" s="39"/>
      <c r="B215" s="165"/>
      <c r="C215" s="166" t="s">
        <v>292</v>
      </c>
      <c r="D215" s="166" t="s">
        <v>132</v>
      </c>
      <c r="E215" s="167" t="s">
        <v>293</v>
      </c>
      <c r="F215" s="168" t="s">
        <v>294</v>
      </c>
      <c r="G215" s="169" t="s">
        <v>154</v>
      </c>
      <c r="H215" s="170">
        <v>13.6</v>
      </c>
      <c r="I215" s="171"/>
      <c r="J215" s="172">
        <f>ROUND(I215*H215,2)</f>
        <v>0</v>
      </c>
      <c r="K215" s="168" t="s">
        <v>136</v>
      </c>
      <c r="L215" s="40"/>
      <c r="M215" s="173" t="s">
        <v>3</v>
      </c>
      <c r="N215" s="174" t="s">
        <v>43</v>
      </c>
      <c r="O215" s="73"/>
      <c r="P215" s="175">
        <f>O215*H215</f>
        <v>0</v>
      </c>
      <c r="Q215" s="175">
        <v>0</v>
      </c>
      <c r="R215" s="175">
        <f>Q215*H215</f>
        <v>0</v>
      </c>
      <c r="S215" s="175">
        <v>0.075999999999999998</v>
      </c>
      <c r="T215" s="176">
        <f>S215*H215</f>
        <v>1.0335999999999999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177" t="s">
        <v>137</v>
      </c>
      <c r="AT215" s="177" t="s">
        <v>132</v>
      </c>
      <c r="AU215" s="177" t="s">
        <v>82</v>
      </c>
      <c r="AY215" s="20" t="s">
        <v>129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20" t="s">
        <v>80</v>
      </c>
      <c r="BK215" s="178">
        <f>ROUND(I215*H215,2)</f>
        <v>0</v>
      </c>
      <c r="BL215" s="20" t="s">
        <v>137</v>
      </c>
      <c r="BM215" s="177" t="s">
        <v>295</v>
      </c>
    </row>
    <row r="216" s="2" customFormat="1">
      <c r="A216" s="39"/>
      <c r="B216" s="40"/>
      <c r="C216" s="39"/>
      <c r="D216" s="179" t="s">
        <v>139</v>
      </c>
      <c r="E216" s="39"/>
      <c r="F216" s="180" t="s">
        <v>296</v>
      </c>
      <c r="G216" s="39"/>
      <c r="H216" s="39"/>
      <c r="I216" s="181"/>
      <c r="J216" s="39"/>
      <c r="K216" s="39"/>
      <c r="L216" s="40"/>
      <c r="M216" s="182"/>
      <c r="N216" s="18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139</v>
      </c>
      <c r="AU216" s="20" t="s">
        <v>82</v>
      </c>
    </row>
    <row r="217" s="13" customFormat="1">
      <c r="A217" s="13"/>
      <c r="B217" s="184"/>
      <c r="C217" s="13"/>
      <c r="D217" s="185" t="s">
        <v>141</v>
      </c>
      <c r="E217" s="186" t="s">
        <v>3</v>
      </c>
      <c r="F217" s="187" t="s">
        <v>297</v>
      </c>
      <c r="G217" s="13"/>
      <c r="H217" s="186" t="s">
        <v>3</v>
      </c>
      <c r="I217" s="188"/>
      <c r="J217" s="13"/>
      <c r="K217" s="13"/>
      <c r="L217" s="184"/>
      <c r="M217" s="189"/>
      <c r="N217" s="190"/>
      <c r="O217" s="190"/>
      <c r="P217" s="190"/>
      <c r="Q217" s="190"/>
      <c r="R217" s="190"/>
      <c r="S217" s="190"/>
      <c r="T217" s="19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6" t="s">
        <v>141</v>
      </c>
      <c r="AU217" s="186" t="s">
        <v>82</v>
      </c>
      <c r="AV217" s="13" t="s">
        <v>80</v>
      </c>
      <c r="AW217" s="13" t="s">
        <v>33</v>
      </c>
      <c r="AX217" s="13" t="s">
        <v>72</v>
      </c>
      <c r="AY217" s="186" t="s">
        <v>129</v>
      </c>
    </row>
    <row r="218" s="14" customFormat="1">
      <c r="A218" s="14"/>
      <c r="B218" s="192"/>
      <c r="C218" s="14"/>
      <c r="D218" s="185" t="s">
        <v>141</v>
      </c>
      <c r="E218" s="193" t="s">
        <v>3</v>
      </c>
      <c r="F218" s="194" t="s">
        <v>298</v>
      </c>
      <c r="G218" s="14"/>
      <c r="H218" s="195">
        <v>5.5999999999999996</v>
      </c>
      <c r="I218" s="196"/>
      <c r="J218" s="14"/>
      <c r="K218" s="14"/>
      <c r="L218" s="192"/>
      <c r="M218" s="197"/>
      <c r="N218" s="198"/>
      <c r="O218" s="198"/>
      <c r="P218" s="198"/>
      <c r="Q218" s="198"/>
      <c r="R218" s="198"/>
      <c r="S218" s="198"/>
      <c r="T218" s="19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3" t="s">
        <v>141</v>
      </c>
      <c r="AU218" s="193" t="s">
        <v>82</v>
      </c>
      <c r="AV218" s="14" t="s">
        <v>82</v>
      </c>
      <c r="AW218" s="14" t="s">
        <v>33</v>
      </c>
      <c r="AX218" s="14" t="s">
        <v>72</v>
      </c>
      <c r="AY218" s="193" t="s">
        <v>129</v>
      </c>
    </row>
    <row r="219" s="13" customFormat="1">
      <c r="A219" s="13"/>
      <c r="B219" s="184"/>
      <c r="C219" s="13"/>
      <c r="D219" s="185" t="s">
        <v>141</v>
      </c>
      <c r="E219" s="186" t="s">
        <v>3</v>
      </c>
      <c r="F219" s="187" t="s">
        <v>299</v>
      </c>
      <c r="G219" s="13"/>
      <c r="H219" s="186" t="s">
        <v>3</v>
      </c>
      <c r="I219" s="188"/>
      <c r="J219" s="13"/>
      <c r="K219" s="13"/>
      <c r="L219" s="184"/>
      <c r="M219" s="189"/>
      <c r="N219" s="190"/>
      <c r="O219" s="190"/>
      <c r="P219" s="190"/>
      <c r="Q219" s="190"/>
      <c r="R219" s="190"/>
      <c r="S219" s="190"/>
      <c r="T219" s="19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6" t="s">
        <v>141</v>
      </c>
      <c r="AU219" s="186" t="s">
        <v>82</v>
      </c>
      <c r="AV219" s="13" t="s">
        <v>80</v>
      </c>
      <c r="AW219" s="13" t="s">
        <v>33</v>
      </c>
      <c r="AX219" s="13" t="s">
        <v>72</v>
      </c>
      <c r="AY219" s="186" t="s">
        <v>129</v>
      </c>
    </row>
    <row r="220" s="14" customFormat="1">
      <c r="A220" s="14"/>
      <c r="B220" s="192"/>
      <c r="C220" s="14"/>
      <c r="D220" s="185" t="s">
        <v>141</v>
      </c>
      <c r="E220" s="193" t="s">
        <v>3</v>
      </c>
      <c r="F220" s="194" t="s">
        <v>300</v>
      </c>
      <c r="G220" s="14"/>
      <c r="H220" s="195">
        <v>8</v>
      </c>
      <c r="I220" s="196"/>
      <c r="J220" s="14"/>
      <c r="K220" s="14"/>
      <c r="L220" s="192"/>
      <c r="M220" s="197"/>
      <c r="N220" s="198"/>
      <c r="O220" s="198"/>
      <c r="P220" s="198"/>
      <c r="Q220" s="198"/>
      <c r="R220" s="198"/>
      <c r="S220" s="198"/>
      <c r="T220" s="19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3" t="s">
        <v>141</v>
      </c>
      <c r="AU220" s="193" t="s">
        <v>82</v>
      </c>
      <c r="AV220" s="14" t="s">
        <v>82</v>
      </c>
      <c r="AW220" s="14" t="s">
        <v>33</v>
      </c>
      <c r="AX220" s="14" t="s">
        <v>72</v>
      </c>
      <c r="AY220" s="193" t="s">
        <v>129</v>
      </c>
    </row>
    <row r="221" s="15" customFormat="1">
      <c r="A221" s="15"/>
      <c r="B221" s="200"/>
      <c r="C221" s="15"/>
      <c r="D221" s="185" t="s">
        <v>141</v>
      </c>
      <c r="E221" s="201" t="s">
        <v>3</v>
      </c>
      <c r="F221" s="202" t="s">
        <v>210</v>
      </c>
      <c r="G221" s="15"/>
      <c r="H221" s="203">
        <v>13.6</v>
      </c>
      <c r="I221" s="204"/>
      <c r="J221" s="15"/>
      <c r="K221" s="15"/>
      <c r="L221" s="200"/>
      <c r="M221" s="205"/>
      <c r="N221" s="206"/>
      <c r="O221" s="206"/>
      <c r="P221" s="206"/>
      <c r="Q221" s="206"/>
      <c r="R221" s="206"/>
      <c r="S221" s="206"/>
      <c r="T221" s="20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01" t="s">
        <v>141</v>
      </c>
      <c r="AU221" s="201" t="s">
        <v>82</v>
      </c>
      <c r="AV221" s="15" t="s">
        <v>137</v>
      </c>
      <c r="AW221" s="15" t="s">
        <v>33</v>
      </c>
      <c r="AX221" s="15" t="s">
        <v>80</v>
      </c>
      <c r="AY221" s="201" t="s">
        <v>129</v>
      </c>
    </row>
    <row r="222" s="2" customFormat="1" ht="24.15" customHeight="1">
      <c r="A222" s="39"/>
      <c r="B222" s="165"/>
      <c r="C222" s="166" t="s">
        <v>301</v>
      </c>
      <c r="D222" s="166" t="s">
        <v>132</v>
      </c>
      <c r="E222" s="167" t="s">
        <v>302</v>
      </c>
      <c r="F222" s="168" t="s">
        <v>303</v>
      </c>
      <c r="G222" s="169" t="s">
        <v>154</v>
      </c>
      <c r="H222" s="170">
        <v>3.2450000000000001</v>
      </c>
      <c r="I222" s="171"/>
      <c r="J222" s="172">
        <f>ROUND(I222*H222,2)</f>
        <v>0</v>
      </c>
      <c r="K222" s="168" t="s">
        <v>136</v>
      </c>
      <c r="L222" s="40"/>
      <c r="M222" s="173" t="s">
        <v>3</v>
      </c>
      <c r="N222" s="174" t="s">
        <v>43</v>
      </c>
      <c r="O222" s="73"/>
      <c r="P222" s="175">
        <f>O222*H222</f>
        <v>0</v>
      </c>
      <c r="Q222" s="175">
        <v>0</v>
      </c>
      <c r="R222" s="175">
        <f>Q222*H222</f>
        <v>0</v>
      </c>
      <c r="S222" s="175">
        <v>0.063</v>
      </c>
      <c r="T222" s="176">
        <f>S222*H222</f>
        <v>0.20443500000000001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77" t="s">
        <v>137</v>
      </c>
      <c r="AT222" s="177" t="s">
        <v>132</v>
      </c>
      <c r="AU222" s="177" t="s">
        <v>82</v>
      </c>
      <c r="AY222" s="20" t="s">
        <v>129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20" t="s">
        <v>80</v>
      </c>
      <c r="BK222" s="178">
        <f>ROUND(I222*H222,2)</f>
        <v>0</v>
      </c>
      <c r="BL222" s="20" t="s">
        <v>137</v>
      </c>
      <c r="BM222" s="177" t="s">
        <v>304</v>
      </c>
    </row>
    <row r="223" s="2" customFormat="1">
      <c r="A223" s="39"/>
      <c r="B223" s="40"/>
      <c r="C223" s="39"/>
      <c r="D223" s="179" t="s">
        <v>139</v>
      </c>
      <c r="E223" s="39"/>
      <c r="F223" s="180" t="s">
        <v>305</v>
      </c>
      <c r="G223" s="39"/>
      <c r="H223" s="39"/>
      <c r="I223" s="181"/>
      <c r="J223" s="39"/>
      <c r="K223" s="39"/>
      <c r="L223" s="40"/>
      <c r="M223" s="182"/>
      <c r="N223" s="183"/>
      <c r="O223" s="73"/>
      <c r="P223" s="73"/>
      <c r="Q223" s="73"/>
      <c r="R223" s="73"/>
      <c r="S223" s="73"/>
      <c r="T223" s="7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20" t="s">
        <v>139</v>
      </c>
      <c r="AU223" s="20" t="s">
        <v>82</v>
      </c>
    </row>
    <row r="224" s="13" customFormat="1">
      <c r="A224" s="13"/>
      <c r="B224" s="184"/>
      <c r="C224" s="13"/>
      <c r="D224" s="185" t="s">
        <v>141</v>
      </c>
      <c r="E224" s="186" t="s">
        <v>3</v>
      </c>
      <c r="F224" s="187" t="s">
        <v>306</v>
      </c>
      <c r="G224" s="13"/>
      <c r="H224" s="186" t="s">
        <v>3</v>
      </c>
      <c r="I224" s="188"/>
      <c r="J224" s="13"/>
      <c r="K224" s="13"/>
      <c r="L224" s="184"/>
      <c r="M224" s="189"/>
      <c r="N224" s="190"/>
      <c r="O224" s="190"/>
      <c r="P224" s="190"/>
      <c r="Q224" s="190"/>
      <c r="R224" s="190"/>
      <c r="S224" s="190"/>
      <c r="T224" s="19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6" t="s">
        <v>141</v>
      </c>
      <c r="AU224" s="186" t="s">
        <v>82</v>
      </c>
      <c r="AV224" s="13" t="s">
        <v>80</v>
      </c>
      <c r="AW224" s="13" t="s">
        <v>33</v>
      </c>
      <c r="AX224" s="13" t="s">
        <v>72</v>
      </c>
      <c r="AY224" s="186" t="s">
        <v>129</v>
      </c>
    </row>
    <row r="225" s="14" customFormat="1">
      <c r="A225" s="14"/>
      <c r="B225" s="192"/>
      <c r="C225" s="14"/>
      <c r="D225" s="185" t="s">
        <v>141</v>
      </c>
      <c r="E225" s="193" t="s">
        <v>3</v>
      </c>
      <c r="F225" s="194" t="s">
        <v>307</v>
      </c>
      <c r="G225" s="14"/>
      <c r="H225" s="195">
        <v>3.2450000000000001</v>
      </c>
      <c r="I225" s="196"/>
      <c r="J225" s="14"/>
      <c r="K225" s="14"/>
      <c r="L225" s="192"/>
      <c r="M225" s="197"/>
      <c r="N225" s="198"/>
      <c r="O225" s="198"/>
      <c r="P225" s="198"/>
      <c r="Q225" s="198"/>
      <c r="R225" s="198"/>
      <c r="S225" s="198"/>
      <c r="T225" s="19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3" t="s">
        <v>141</v>
      </c>
      <c r="AU225" s="193" t="s">
        <v>82</v>
      </c>
      <c r="AV225" s="14" t="s">
        <v>82</v>
      </c>
      <c r="AW225" s="14" t="s">
        <v>33</v>
      </c>
      <c r="AX225" s="14" t="s">
        <v>80</v>
      </c>
      <c r="AY225" s="193" t="s">
        <v>129</v>
      </c>
    </row>
    <row r="226" s="2" customFormat="1" ht="24.15" customHeight="1">
      <c r="A226" s="39"/>
      <c r="B226" s="165"/>
      <c r="C226" s="166" t="s">
        <v>308</v>
      </c>
      <c r="D226" s="166" t="s">
        <v>132</v>
      </c>
      <c r="E226" s="167" t="s">
        <v>309</v>
      </c>
      <c r="F226" s="168" t="s">
        <v>310</v>
      </c>
      <c r="G226" s="169" t="s">
        <v>311</v>
      </c>
      <c r="H226" s="170">
        <v>35</v>
      </c>
      <c r="I226" s="171"/>
      <c r="J226" s="172">
        <f>ROUND(I226*H226,2)</f>
        <v>0</v>
      </c>
      <c r="K226" s="168" t="s">
        <v>136</v>
      </c>
      <c r="L226" s="40"/>
      <c r="M226" s="173" t="s">
        <v>3</v>
      </c>
      <c r="N226" s="174" t="s">
        <v>43</v>
      </c>
      <c r="O226" s="73"/>
      <c r="P226" s="175">
        <f>O226*H226</f>
        <v>0</v>
      </c>
      <c r="Q226" s="175">
        <v>0</v>
      </c>
      <c r="R226" s="175">
        <f>Q226*H226</f>
        <v>0</v>
      </c>
      <c r="S226" s="175">
        <v>0.017999999999999999</v>
      </c>
      <c r="T226" s="176">
        <f>S226*H226</f>
        <v>0.63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177" t="s">
        <v>137</v>
      </c>
      <c r="AT226" s="177" t="s">
        <v>132</v>
      </c>
      <c r="AU226" s="177" t="s">
        <v>82</v>
      </c>
      <c r="AY226" s="20" t="s">
        <v>129</v>
      </c>
      <c r="BE226" s="178">
        <f>IF(N226="základní",J226,0)</f>
        <v>0</v>
      </c>
      <c r="BF226" s="178">
        <f>IF(N226="snížená",J226,0)</f>
        <v>0</v>
      </c>
      <c r="BG226" s="178">
        <f>IF(N226="zákl. přenesená",J226,0)</f>
        <v>0</v>
      </c>
      <c r="BH226" s="178">
        <f>IF(N226="sníž. přenesená",J226,0)</f>
        <v>0</v>
      </c>
      <c r="BI226" s="178">
        <f>IF(N226="nulová",J226,0)</f>
        <v>0</v>
      </c>
      <c r="BJ226" s="20" t="s">
        <v>80</v>
      </c>
      <c r="BK226" s="178">
        <f>ROUND(I226*H226,2)</f>
        <v>0</v>
      </c>
      <c r="BL226" s="20" t="s">
        <v>137</v>
      </c>
      <c r="BM226" s="177" t="s">
        <v>312</v>
      </c>
    </row>
    <row r="227" s="2" customFormat="1">
      <c r="A227" s="39"/>
      <c r="B227" s="40"/>
      <c r="C227" s="39"/>
      <c r="D227" s="179" t="s">
        <v>139</v>
      </c>
      <c r="E227" s="39"/>
      <c r="F227" s="180" t="s">
        <v>313</v>
      </c>
      <c r="G227" s="39"/>
      <c r="H227" s="39"/>
      <c r="I227" s="181"/>
      <c r="J227" s="39"/>
      <c r="K227" s="39"/>
      <c r="L227" s="40"/>
      <c r="M227" s="182"/>
      <c r="N227" s="183"/>
      <c r="O227" s="73"/>
      <c r="P227" s="73"/>
      <c r="Q227" s="73"/>
      <c r="R227" s="73"/>
      <c r="S227" s="73"/>
      <c r="T227" s="7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20" t="s">
        <v>139</v>
      </c>
      <c r="AU227" s="20" t="s">
        <v>82</v>
      </c>
    </row>
    <row r="228" s="2" customFormat="1" ht="24.15" customHeight="1">
      <c r="A228" s="39"/>
      <c r="B228" s="165"/>
      <c r="C228" s="166" t="s">
        <v>8</v>
      </c>
      <c r="D228" s="166" t="s">
        <v>132</v>
      </c>
      <c r="E228" s="167" t="s">
        <v>314</v>
      </c>
      <c r="F228" s="168" t="s">
        <v>315</v>
      </c>
      <c r="G228" s="169" t="s">
        <v>311</v>
      </c>
      <c r="H228" s="170">
        <v>1.25</v>
      </c>
      <c r="I228" s="171"/>
      <c r="J228" s="172">
        <f>ROUND(I228*H228,2)</f>
        <v>0</v>
      </c>
      <c r="K228" s="168" t="s">
        <v>136</v>
      </c>
      <c r="L228" s="40"/>
      <c r="M228" s="173" t="s">
        <v>3</v>
      </c>
      <c r="N228" s="174" t="s">
        <v>43</v>
      </c>
      <c r="O228" s="73"/>
      <c r="P228" s="175">
        <f>O228*H228</f>
        <v>0</v>
      </c>
      <c r="Q228" s="175">
        <v>0</v>
      </c>
      <c r="R228" s="175">
        <f>Q228*H228</f>
        <v>0</v>
      </c>
      <c r="S228" s="175">
        <v>0.065000000000000002</v>
      </c>
      <c r="T228" s="176">
        <f>S228*H228</f>
        <v>0.081250000000000003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177" t="s">
        <v>137</v>
      </c>
      <c r="AT228" s="177" t="s">
        <v>132</v>
      </c>
      <c r="AU228" s="177" t="s">
        <v>82</v>
      </c>
      <c r="AY228" s="20" t="s">
        <v>129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20" t="s">
        <v>80</v>
      </c>
      <c r="BK228" s="178">
        <f>ROUND(I228*H228,2)</f>
        <v>0</v>
      </c>
      <c r="BL228" s="20" t="s">
        <v>137</v>
      </c>
      <c r="BM228" s="177" t="s">
        <v>316</v>
      </c>
    </row>
    <row r="229" s="2" customFormat="1">
      <c r="A229" s="39"/>
      <c r="B229" s="40"/>
      <c r="C229" s="39"/>
      <c r="D229" s="179" t="s">
        <v>139</v>
      </c>
      <c r="E229" s="39"/>
      <c r="F229" s="180" t="s">
        <v>317</v>
      </c>
      <c r="G229" s="39"/>
      <c r="H229" s="39"/>
      <c r="I229" s="181"/>
      <c r="J229" s="39"/>
      <c r="K229" s="39"/>
      <c r="L229" s="40"/>
      <c r="M229" s="182"/>
      <c r="N229" s="183"/>
      <c r="O229" s="73"/>
      <c r="P229" s="73"/>
      <c r="Q229" s="73"/>
      <c r="R229" s="73"/>
      <c r="S229" s="73"/>
      <c r="T229" s="74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20" t="s">
        <v>139</v>
      </c>
      <c r="AU229" s="20" t="s">
        <v>82</v>
      </c>
    </row>
    <row r="230" s="13" customFormat="1">
      <c r="A230" s="13"/>
      <c r="B230" s="184"/>
      <c r="C230" s="13"/>
      <c r="D230" s="185" t="s">
        <v>141</v>
      </c>
      <c r="E230" s="186" t="s">
        <v>3</v>
      </c>
      <c r="F230" s="187" t="s">
        <v>149</v>
      </c>
      <c r="G230" s="13"/>
      <c r="H230" s="186" t="s">
        <v>3</v>
      </c>
      <c r="I230" s="188"/>
      <c r="J230" s="13"/>
      <c r="K230" s="13"/>
      <c r="L230" s="184"/>
      <c r="M230" s="189"/>
      <c r="N230" s="190"/>
      <c r="O230" s="190"/>
      <c r="P230" s="190"/>
      <c r="Q230" s="190"/>
      <c r="R230" s="190"/>
      <c r="S230" s="190"/>
      <c r="T230" s="19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6" t="s">
        <v>141</v>
      </c>
      <c r="AU230" s="186" t="s">
        <v>82</v>
      </c>
      <c r="AV230" s="13" t="s">
        <v>80</v>
      </c>
      <c r="AW230" s="13" t="s">
        <v>33</v>
      </c>
      <c r="AX230" s="13" t="s">
        <v>72</v>
      </c>
      <c r="AY230" s="186" t="s">
        <v>129</v>
      </c>
    </row>
    <row r="231" s="14" customFormat="1">
      <c r="A231" s="14"/>
      <c r="B231" s="192"/>
      <c r="C231" s="14"/>
      <c r="D231" s="185" t="s">
        <v>141</v>
      </c>
      <c r="E231" s="193" t="s">
        <v>3</v>
      </c>
      <c r="F231" s="194" t="s">
        <v>318</v>
      </c>
      <c r="G231" s="14"/>
      <c r="H231" s="195">
        <v>1.25</v>
      </c>
      <c r="I231" s="196"/>
      <c r="J231" s="14"/>
      <c r="K231" s="14"/>
      <c r="L231" s="192"/>
      <c r="M231" s="197"/>
      <c r="N231" s="198"/>
      <c r="O231" s="198"/>
      <c r="P231" s="198"/>
      <c r="Q231" s="198"/>
      <c r="R231" s="198"/>
      <c r="S231" s="198"/>
      <c r="T231" s="19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3" t="s">
        <v>141</v>
      </c>
      <c r="AU231" s="193" t="s">
        <v>82</v>
      </c>
      <c r="AV231" s="14" t="s">
        <v>82</v>
      </c>
      <c r="AW231" s="14" t="s">
        <v>33</v>
      </c>
      <c r="AX231" s="14" t="s">
        <v>80</v>
      </c>
      <c r="AY231" s="193" t="s">
        <v>129</v>
      </c>
    </row>
    <row r="232" s="2" customFormat="1" ht="21.75" customHeight="1">
      <c r="A232" s="39"/>
      <c r="B232" s="165"/>
      <c r="C232" s="166" t="s">
        <v>319</v>
      </c>
      <c r="D232" s="166" t="s">
        <v>132</v>
      </c>
      <c r="E232" s="167" t="s">
        <v>320</v>
      </c>
      <c r="F232" s="168" t="s">
        <v>321</v>
      </c>
      <c r="G232" s="169" t="s">
        <v>311</v>
      </c>
      <c r="H232" s="170">
        <v>2</v>
      </c>
      <c r="I232" s="171"/>
      <c r="J232" s="172">
        <f>ROUND(I232*H232,2)</f>
        <v>0</v>
      </c>
      <c r="K232" s="168" t="s">
        <v>136</v>
      </c>
      <c r="L232" s="40"/>
      <c r="M232" s="173" t="s">
        <v>3</v>
      </c>
      <c r="N232" s="174" t="s">
        <v>43</v>
      </c>
      <c r="O232" s="73"/>
      <c r="P232" s="175">
        <f>O232*H232</f>
        <v>0</v>
      </c>
      <c r="Q232" s="175">
        <v>0</v>
      </c>
      <c r="R232" s="175">
        <f>Q232*H232</f>
        <v>0</v>
      </c>
      <c r="S232" s="175">
        <v>0.031</v>
      </c>
      <c r="T232" s="176">
        <f>S232*H232</f>
        <v>0.062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177" t="s">
        <v>137</v>
      </c>
      <c r="AT232" s="177" t="s">
        <v>132</v>
      </c>
      <c r="AU232" s="177" t="s">
        <v>82</v>
      </c>
      <c r="AY232" s="20" t="s">
        <v>129</v>
      </c>
      <c r="BE232" s="178">
        <f>IF(N232="základní",J232,0)</f>
        <v>0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20" t="s">
        <v>80</v>
      </c>
      <c r="BK232" s="178">
        <f>ROUND(I232*H232,2)</f>
        <v>0</v>
      </c>
      <c r="BL232" s="20" t="s">
        <v>137</v>
      </c>
      <c r="BM232" s="177" t="s">
        <v>322</v>
      </c>
    </row>
    <row r="233" s="2" customFormat="1">
      <c r="A233" s="39"/>
      <c r="B233" s="40"/>
      <c r="C233" s="39"/>
      <c r="D233" s="179" t="s">
        <v>139</v>
      </c>
      <c r="E233" s="39"/>
      <c r="F233" s="180" t="s">
        <v>323</v>
      </c>
      <c r="G233" s="39"/>
      <c r="H233" s="39"/>
      <c r="I233" s="181"/>
      <c r="J233" s="39"/>
      <c r="K233" s="39"/>
      <c r="L233" s="40"/>
      <c r="M233" s="182"/>
      <c r="N233" s="183"/>
      <c r="O233" s="73"/>
      <c r="P233" s="73"/>
      <c r="Q233" s="73"/>
      <c r="R233" s="73"/>
      <c r="S233" s="73"/>
      <c r="T233" s="74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20" t="s">
        <v>139</v>
      </c>
      <c r="AU233" s="20" t="s">
        <v>82</v>
      </c>
    </row>
    <row r="234" s="13" customFormat="1">
      <c r="A234" s="13"/>
      <c r="B234" s="184"/>
      <c r="C234" s="13"/>
      <c r="D234" s="185" t="s">
        <v>141</v>
      </c>
      <c r="E234" s="186" t="s">
        <v>3</v>
      </c>
      <c r="F234" s="187" t="s">
        <v>221</v>
      </c>
      <c r="G234" s="13"/>
      <c r="H234" s="186" t="s">
        <v>3</v>
      </c>
      <c r="I234" s="188"/>
      <c r="J234" s="13"/>
      <c r="K234" s="13"/>
      <c r="L234" s="184"/>
      <c r="M234" s="189"/>
      <c r="N234" s="190"/>
      <c r="O234" s="190"/>
      <c r="P234" s="190"/>
      <c r="Q234" s="190"/>
      <c r="R234" s="190"/>
      <c r="S234" s="190"/>
      <c r="T234" s="19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6" t="s">
        <v>141</v>
      </c>
      <c r="AU234" s="186" t="s">
        <v>82</v>
      </c>
      <c r="AV234" s="13" t="s">
        <v>80</v>
      </c>
      <c r="AW234" s="13" t="s">
        <v>33</v>
      </c>
      <c r="AX234" s="13" t="s">
        <v>72</v>
      </c>
      <c r="AY234" s="186" t="s">
        <v>129</v>
      </c>
    </row>
    <row r="235" s="14" customFormat="1">
      <c r="A235" s="14"/>
      <c r="B235" s="192"/>
      <c r="C235" s="14"/>
      <c r="D235" s="185" t="s">
        <v>141</v>
      </c>
      <c r="E235" s="193" t="s">
        <v>3</v>
      </c>
      <c r="F235" s="194" t="s">
        <v>82</v>
      </c>
      <c r="G235" s="14"/>
      <c r="H235" s="195">
        <v>2</v>
      </c>
      <c r="I235" s="196"/>
      <c r="J235" s="14"/>
      <c r="K235" s="14"/>
      <c r="L235" s="192"/>
      <c r="M235" s="197"/>
      <c r="N235" s="198"/>
      <c r="O235" s="198"/>
      <c r="P235" s="198"/>
      <c r="Q235" s="198"/>
      <c r="R235" s="198"/>
      <c r="S235" s="198"/>
      <c r="T235" s="19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3" t="s">
        <v>141</v>
      </c>
      <c r="AU235" s="193" t="s">
        <v>82</v>
      </c>
      <c r="AV235" s="14" t="s">
        <v>82</v>
      </c>
      <c r="AW235" s="14" t="s">
        <v>33</v>
      </c>
      <c r="AX235" s="14" t="s">
        <v>80</v>
      </c>
      <c r="AY235" s="193" t="s">
        <v>129</v>
      </c>
    </row>
    <row r="236" s="2" customFormat="1" ht="24.15" customHeight="1">
      <c r="A236" s="39"/>
      <c r="B236" s="165"/>
      <c r="C236" s="166" t="s">
        <v>324</v>
      </c>
      <c r="D236" s="166" t="s">
        <v>132</v>
      </c>
      <c r="E236" s="167" t="s">
        <v>325</v>
      </c>
      <c r="F236" s="168" t="s">
        <v>326</v>
      </c>
      <c r="G236" s="169" t="s">
        <v>154</v>
      </c>
      <c r="H236" s="170">
        <v>54.378999999999998</v>
      </c>
      <c r="I236" s="171"/>
      <c r="J236" s="172">
        <f>ROUND(I236*H236,2)</f>
        <v>0</v>
      </c>
      <c r="K236" s="168" t="s">
        <v>136</v>
      </c>
      <c r="L236" s="40"/>
      <c r="M236" s="173" t="s">
        <v>3</v>
      </c>
      <c r="N236" s="174" t="s">
        <v>43</v>
      </c>
      <c r="O236" s="73"/>
      <c r="P236" s="175">
        <f>O236*H236</f>
        <v>0</v>
      </c>
      <c r="Q236" s="175">
        <v>0</v>
      </c>
      <c r="R236" s="175">
        <f>Q236*H236</f>
        <v>0</v>
      </c>
      <c r="S236" s="175">
        <v>0.068000000000000005</v>
      </c>
      <c r="T236" s="176">
        <f>S236*H236</f>
        <v>3.6977720000000001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177" t="s">
        <v>137</v>
      </c>
      <c r="AT236" s="177" t="s">
        <v>132</v>
      </c>
      <c r="AU236" s="177" t="s">
        <v>82</v>
      </c>
      <c r="AY236" s="20" t="s">
        <v>129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20" t="s">
        <v>80</v>
      </c>
      <c r="BK236" s="178">
        <f>ROUND(I236*H236,2)</f>
        <v>0</v>
      </c>
      <c r="BL236" s="20" t="s">
        <v>137</v>
      </c>
      <c r="BM236" s="177" t="s">
        <v>327</v>
      </c>
    </row>
    <row r="237" s="2" customFormat="1">
      <c r="A237" s="39"/>
      <c r="B237" s="40"/>
      <c r="C237" s="39"/>
      <c r="D237" s="179" t="s">
        <v>139</v>
      </c>
      <c r="E237" s="39"/>
      <c r="F237" s="180" t="s">
        <v>328</v>
      </c>
      <c r="G237" s="39"/>
      <c r="H237" s="39"/>
      <c r="I237" s="181"/>
      <c r="J237" s="39"/>
      <c r="K237" s="39"/>
      <c r="L237" s="40"/>
      <c r="M237" s="182"/>
      <c r="N237" s="183"/>
      <c r="O237" s="73"/>
      <c r="P237" s="73"/>
      <c r="Q237" s="73"/>
      <c r="R237" s="73"/>
      <c r="S237" s="73"/>
      <c r="T237" s="74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20" t="s">
        <v>139</v>
      </c>
      <c r="AU237" s="20" t="s">
        <v>82</v>
      </c>
    </row>
    <row r="238" s="13" customFormat="1">
      <c r="A238" s="13"/>
      <c r="B238" s="184"/>
      <c r="C238" s="13"/>
      <c r="D238" s="185" t="s">
        <v>141</v>
      </c>
      <c r="E238" s="186" t="s">
        <v>3</v>
      </c>
      <c r="F238" s="187" t="s">
        <v>329</v>
      </c>
      <c r="G238" s="13"/>
      <c r="H238" s="186" t="s">
        <v>3</v>
      </c>
      <c r="I238" s="188"/>
      <c r="J238" s="13"/>
      <c r="K238" s="13"/>
      <c r="L238" s="184"/>
      <c r="M238" s="189"/>
      <c r="N238" s="190"/>
      <c r="O238" s="190"/>
      <c r="P238" s="190"/>
      <c r="Q238" s="190"/>
      <c r="R238" s="190"/>
      <c r="S238" s="190"/>
      <c r="T238" s="19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6" t="s">
        <v>141</v>
      </c>
      <c r="AU238" s="186" t="s">
        <v>82</v>
      </c>
      <c r="AV238" s="13" t="s">
        <v>80</v>
      </c>
      <c r="AW238" s="13" t="s">
        <v>33</v>
      </c>
      <c r="AX238" s="13" t="s">
        <v>72</v>
      </c>
      <c r="AY238" s="186" t="s">
        <v>129</v>
      </c>
    </row>
    <row r="239" s="14" customFormat="1">
      <c r="A239" s="14"/>
      <c r="B239" s="192"/>
      <c r="C239" s="14"/>
      <c r="D239" s="185" t="s">
        <v>141</v>
      </c>
      <c r="E239" s="193" t="s">
        <v>3</v>
      </c>
      <c r="F239" s="194" t="s">
        <v>330</v>
      </c>
      <c r="G239" s="14"/>
      <c r="H239" s="195">
        <v>7.04</v>
      </c>
      <c r="I239" s="196"/>
      <c r="J239" s="14"/>
      <c r="K239" s="14"/>
      <c r="L239" s="192"/>
      <c r="M239" s="197"/>
      <c r="N239" s="198"/>
      <c r="O239" s="198"/>
      <c r="P239" s="198"/>
      <c r="Q239" s="198"/>
      <c r="R239" s="198"/>
      <c r="S239" s="198"/>
      <c r="T239" s="19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3" t="s">
        <v>141</v>
      </c>
      <c r="AU239" s="193" t="s">
        <v>82</v>
      </c>
      <c r="AV239" s="14" t="s">
        <v>82</v>
      </c>
      <c r="AW239" s="14" t="s">
        <v>33</v>
      </c>
      <c r="AX239" s="14" t="s">
        <v>72</v>
      </c>
      <c r="AY239" s="193" t="s">
        <v>129</v>
      </c>
    </row>
    <row r="240" s="14" customFormat="1">
      <c r="A240" s="14"/>
      <c r="B240" s="192"/>
      <c r="C240" s="14"/>
      <c r="D240" s="185" t="s">
        <v>141</v>
      </c>
      <c r="E240" s="193" t="s">
        <v>3</v>
      </c>
      <c r="F240" s="194" t="s">
        <v>331</v>
      </c>
      <c r="G240" s="14"/>
      <c r="H240" s="195">
        <v>3.96</v>
      </c>
      <c r="I240" s="196"/>
      <c r="J240" s="14"/>
      <c r="K240" s="14"/>
      <c r="L240" s="192"/>
      <c r="M240" s="197"/>
      <c r="N240" s="198"/>
      <c r="O240" s="198"/>
      <c r="P240" s="198"/>
      <c r="Q240" s="198"/>
      <c r="R240" s="198"/>
      <c r="S240" s="198"/>
      <c r="T240" s="19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3" t="s">
        <v>141</v>
      </c>
      <c r="AU240" s="193" t="s">
        <v>82</v>
      </c>
      <c r="AV240" s="14" t="s">
        <v>82</v>
      </c>
      <c r="AW240" s="14" t="s">
        <v>33</v>
      </c>
      <c r="AX240" s="14" t="s">
        <v>72</v>
      </c>
      <c r="AY240" s="193" t="s">
        <v>129</v>
      </c>
    </row>
    <row r="241" s="14" customFormat="1">
      <c r="A241" s="14"/>
      <c r="B241" s="192"/>
      <c r="C241" s="14"/>
      <c r="D241" s="185" t="s">
        <v>141</v>
      </c>
      <c r="E241" s="193" t="s">
        <v>3</v>
      </c>
      <c r="F241" s="194" t="s">
        <v>332</v>
      </c>
      <c r="G241" s="14"/>
      <c r="H241" s="195">
        <v>10.560000000000001</v>
      </c>
      <c r="I241" s="196"/>
      <c r="J241" s="14"/>
      <c r="K241" s="14"/>
      <c r="L241" s="192"/>
      <c r="M241" s="197"/>
      <c r="N241" s="198"/>
      <c r="O241" s="198"/>
      <c r="P241" s="198"/>
      <c r="Q241" s="198"/>
      <c r="R241" s="198"/>
      <c r="S241" s="198"/>
      <c r="T241" s="19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3" t="s">
        <v>141</v>
      </c>
      <c r="AU241" s="193" t="s">
        <v>82</v>
      </c>
      <c r="AV241" s="14" t="s">
        <v>82</v>
      </c>
      <c r="AW241" s="14" t="s">
        <v>33</v>
      </c>
      <c r="AX241" s="14" t="s">
        <v>72</v>
      </c>
      <c r="AY241" s="193" t="s">
        <v>129</v>
      </c>
    </row>
    <row r="242" s="14" customFormat="1">
      <c r="A242" s="14"/>
      <c r="B242" s="192"/>
      <c r="C242" s="14"/>
      <c r="D242" s="185" t="s">
        <v>141</v>
      </c>
      <c r="E242" s="193" t="s">
        <v>3</v>
      </c>
      <c r="F242" s="194" t="s">
        <v>333</v>
      </c>
      <c r="G242" s="14"/>
      <c r="H242" s="195">
        <v>16.465</v>
      </c>
      <c r="I242" s="196"/>
      <c r="J242" s="14"/>
      <c r="K242" s="14"/>
      <c r="L242" s="192"/>
      <c r="M242" s="197"/>
      <c r="N242" s="198"/>
      <c r="O242" s="198"/>
      <c r="P242" s="198"/>
      <c r="Q242" s="198"/>
      <c r="R242" s="198"/>
      <c r="S242" s="198"/>
      <c r="T242" s="19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3" t="s">
        <v>141</v>
      </c>
      <c r="AU242" s="193" t="s">
        <v>82</v>
      </c>
      <c r="AV242" s="14" t="s">
        <v>82</v>
      </c>
      <c r="AW242" s="14" t="s">
        <v>33</v>
      </c>
      <c r="AX242" s="14" t="s">
        <v>72</v>
      </c>
      <c r="AY242" s="193" t="s">
        <v>129</v>
      </c>
    </row>
    <row r="243" s="14" customFormat="1">
      <c r="A243" s="14"/>
      <c r="B243" s="192"/>
      <c r="C243" s="14"/>
      <c r="D243" s="185" t="s">
        <v>141</v>
      </c>
      <c r="E243" s="193" t="s">
        <v>3</v>
      </c>
      <c r="F243" s="194" t="s">
        <v>334</v>
      </c>
      <c r="G243" s="14"/>
      <c r="H243" s="195">
        <v>8.5839999999999996</v>
      </c>
      <c r="I243" s="196"/>
      <c r="J243" s="14"/>
      <c r="K243" s="14"/>
      <c r="L243" s="192"/>
      <c r="M243" s="197"/>
      <c r="N243" s="198"/>
      <c r="O243" s="198"/>
      <c r="P243" s="198"/>
      <c r="Q243" s="198"/>
      <c r="R243" s="198"/>
      <c r="S243" s="198"/>
      <c r="T243" s="19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3" t="s">
        <v>141</v>
      </c>
      <c r="AU243" s="193" t="s">
        <v>82</v>
      </c>
      <c r="AV243" s="14" t="s">
        <v>82</v>
      </c>
      <c r="AW243" s="14" t="s">
        <v>33</v>
      </c>
      <c r="AX243" s="14" t="s">
        <v>72</v>
      </c>
      <c r="AY243" s="193" t="s">
        <v>129</v>
      </c>
    </row>
    <row r="244" s="14" customFormat="1">
      <c r="A244" s="14"/>
      <c r="B244" s="192"/>
      <c r="C244" s="14"/>
      <c r="D244" s="185" t="s">
        <v>141</v>
      </c>
      <c r="E244" s="193" t="s">
        <v>3</v>
      </c>
      <c r="F244" s="194" t="s">
        <v>335</v>
      </c>
      <c r="G244" s="14"/>
      <c r="H244" s="195">
        <v>7.7699999999999996</v>
      </c>
      <c r="I244" s="196"/>
      <c r="J244" s="14"/>
      <c r="K244" s="14"/>
      <c r="L244" s="192"/>
      <c r="M244" s="197"/>
      <c r="N244" s="198"/>
      <c r="O244" s="198"/>
      <c r="P244" s="198"/>
      <c r="Q244" s="198"/>
      <c r="R244" s="198"/>
      <c r="S244" s="198"/>
      <c r="T244" s="19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3" t="s">
        <v>141</v>
      </c>
      <c r="AU244" s="193" t="s">
        <v>82</v>
      </c>
      <c r="AV244" s="14" t="s">
        <v>82</v>
      </c>
      <c r="AW244" s="14" t="s">
        <v>33</v>
      </c>
      <c r="AX244" s="14" t="s">
        <v>72</v>
      </c>
      <c r="AY244" s="193" t="s">
        <v>129</v>
      </c>
    </row>
    <row r="245" s="15" customFormat="1">
      <c r="A245" s="15"/>
      <c r="B245" s="200"/>
      <c r="C245" s="15"/>
      <c r="D245" s="185" t="s">
        <v>141</v>
      </c>
      <c r="E245" s="201" t="s">
        <v>3</v>
      </c>
      <c r="F245" s="202" t="s">
        <v>210</v>
      </c>
      <c r="G245" s="15"/>
      <c r="H245" s="203">
        <v>54.379000000000005</v>
      </c>
      <c r="I245" s="204"/>
      <c r="J245" s="15"/>
      <c r="K245" s="15"/>
      <c r="L245" s="200"/>
      <c r="M245" s="205"/>
      <c r="N245" s="206"/>
      <c r="O245" s="206"/>
      <c r="P245" s="206"/>
      <c r="Q245" s="206"/>
      <c r="R245" s="206"/>
      <c r="S245" s="206"/>
      <c r="T245" s="20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01" t="s">
        <v>141</v>
      </c>
      <c r="AU245" s="201" t="s">
        <v>82</v>
      </c>
      <c r="AV245" s="15" t="s">
        <v>137</v>
      </c>
      <c r="AW245" s="15" t="s">
        <v>33</v>
      </c>
      <c r="AX245" s="15" t="s">
        <v>80</v>
      </c>
      <c r="AY245" s="201" t="s">
        <v>129</v>
      </c>
    </row>
    <row r="246" s="12" customFormat="1" ht="22.8" customHeight="1">
      <c r="A246" s="12"/>
      <c r="B246" s="152"/>
      <c r="C246" s="12"/>
      <c r="D246" s="153" t="s">
        <v>71</v>
      </c>
      <c r="E246" s="163" t="s">
        <v>336</v>
      </c>
      <c r="F246" s="163" t="s">
        <v>337</v>
      </c>
      <c r="G246" s="12"/>
      <c r="H246" s="12"/>
      <c r="I246" s="155"/>
      <c r="J246" s="164">
        <f>BK246</f>
        <v>0</v>
      </c>
      <c r="K246" s="12"/>
      <c r="L246" s="152"/>
      <c r="M246" s="157"/>
      <c r="N246" s="158"/>
      <c r="O246" s="158"/>
      <c r="P246" s="159">
        <f>SUM(P247:P255)</f>
        <v>0</v>
      </c>
      <c r="Q246" s="158"/>
      <c r="R246" s="159">
        <f>SUM(R247:R255)</f>
        <v>0</v>
      </c>
      <c r="S246" s="158"/>
      <c r="T246" s="160">
        <f>SUM(T247:T255)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3" t="s">
        <v>80</v>
      </c>
      <c r="AT246" s="161" t="s">
        <v>71</v>
      </c>
      <c r="AU246" s="161" t="s">
        <v>80</v>
      </c>
      <c r="AY246" s="153" t="s">
        <v>129</v>
      </c>
      <c r="BK246" s="162">
        <f>SUM(BK247:BK255)</f>
        <v>0</v>
      </c>
    </row>
    <row r="247" s="2" customFormat="1" ht="24.15" customHeight="1">
      <c r="A247" s="39"/>
      <c r="B247" s="165"/>
      <c r="C247" s="166" t="s">
        <v>338</v>
      </c>
      <c r="D247" s="166" t="s">
        <v>132</v>
      </c>
      <c r="E247" s="167" t="s">
        <v>339</v>
      </c>
      <c r="F247" s="168" t="s">
        <v>340</v>
      </c>
      <c r="G247" s="169" t="s">
        <v>341</v>
      </c>
      <c r="H247" s="170">
        <v>15.917</v>
      </c>
      <c r="I247" s="171"/>
      <c r="J247" s="172">
        <f>ROUND(I247*H247,2)</f>
        <v>0</v>
      </c>
      <c r="K247" s="168" t="s">
        <v>136</v>
      </c>
      <c r="L247" s="40"/>
      <c r="M247" s="173" t="s">
        <v>3</v>
      </c>
      <c r="N247" s="174" t="s">
        <v>43</v>
      </c>
      <c r="O247" s="73"/>
      <c r="P247" s="175">
        <f>O247*H247</f>
        <v>0</v>
      </c>
      <c r="Q247" s="175">
        <v>0</v>
      </c>
      <c r="R247" s="175">
        <f>Q247*H247</f>
        <v>0</v>
      </c>
      <c r="S247" s="175">
        <v>0</v>
      </c>
      <c r="T247" s="17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177" t="s">
        <v>137</v>
      </c>
      <c r="AT247" s="177" t="s">
        <v>132</v>
      </c>
      <c r="AU247" s="177" t="s">
        <v>82</v>
      </c>
      <c r="AY247" s="20" t="s">
        <v>129</v>
      </c>
      <c r="BE247" s="178">
        <f>IF(N247="základní",J247,0)</f>
        <v>0</v>
      </c>
      <c r="BF247" s="178">
        <f>IF(N247="snížená",J247,0)</f>
        <v>0</v>
      </c>
      <c r="BG247" s="178">
        <f>IF(N247="zákl. přenesená",J247,0)</f>
        <v>0</v>
      </c>
      <c r="BH247" s="178">
        <f>IF(N247="sníž. přenesená",J247,0)</f>
        <v>0</v>
      </c>
      <c r="BI247" s="178">
        <f>IF(N247="nulová",J247,0)</f>
        <v>0</v>
      </c>
      <c r="BJ247" s="20" t="s">
        <v>80</v>
      </c>
      <c r="BK247" s="178">
        <f>ROUND(I247*H247,2)</f>
        <v>0</v>
      </c>
      <c r="BL247" s="20" t="s">
        <v>137</v>
      </c>
      <c r="BM247" s="177" t="s">
        <v>342</v>
      </c>
    </row>
    <row r="248" s="2" customFormat="1">
      <c r="A248" s="39"/>
      <c r="B248" s="40"/>
      <c r="C248" s="39"/>
      <c r="D248" s="179" t="s">
        <v>139</v>
      </c>
      <c r="E248" s="39"/>
      <c r="F248" s="180" t="s">
        <v>343</v>
      </c>
      <c r="G248" s="39"/>
      <c r="H248" s="39"/>
      <c r="I248" s="181"/>
      <c r="J248" s="39"/>
      <c r="K248" s="39"/>
      <c r="L248" s="40"/>
      <c r="M248" s="182"/>
      <c r="N248" s="183"/>
      <c r="O248" s="73"/>
      <c r="P248" s="73"/>
      <c r="Q248" s="73"/>
      <c r="R248" s="73"/>
      <c r="S248" s="73"/>
      <c r="T248" s="7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20" t="s">
        <v>139</v>
      </c>
      <c r="AU248" s="20" t="s">
        <v>82</v>
      </c>
    </row>
    <row r="249" s="2" customFormat="1" ht="21.75" customHeight="1">
      <c r="A249" s="39"/>
      <c r="B249" s="165"/>
      <c r="C249" s="166" t="s">
        <v>344</v>
      </c>
      <c r="D249" s="166" t="s">
        <v>132</v>
      </c>
      <c r="E249" s="167" t="s">
        <v>345</v>
      </c>
      <c r="F249" s="168" t="s">
        <v>346</v>
      </c>
      <c r="G249" s="169" t="s">
        <v>341</v>
      </c>
      <c r="H249" s="170">
        <v>15.917</v>
      </c>
      <c r="I249" s="171"/>
      <c r="J249" s="172">
        <f>ROUND(I249*H249,2)</f>
        <v>0</v>
      </c>
      <c r="K249" s="168" t="s">
        <v>136</v>
      </c>
      <c r="L249" s="40"/>
      <c r="M249" s="173" t="s">
        <v>3</v>
      </c>
      <c r="N249" s="174" t="s">
        <v>43</v>
      </c>
      <c r="O249" s="73"/>
      <c r="P249" s="175">
        <f>O249*H249</f>
        <v>0</v>
      </c>
      <c r="Q249" s="175">
        <v>0</v>
      </c>
      <c r="R249" s="175">
        <f>Q249*H249</f>
        <v>0</v>
      </c>
      <c r="S249" s="175">
        <v>0</v>
      </c>
      <c r="T249" s="17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177" t="s">
        <v>137</v>
      </c>
      <c r="AT249" s="177" t="s">
        <v>132</v>
      </c>
      <c r="AU249" s="177" t="s">
        <v>82</v>
      </c>
      <c r="AY249" s="20" t="s">
        <v>129</v>
      </c>
      <c r="BE249" s="178">
        <f>IF(N249="základní",J249,0)</f>
        <v>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20" t="s">
        <v>80</v>
      </c>
      <c r="BK249" s="178">
        <f>ROUND(I249*H249,2)</f>
        <v>0</v>
      </c>
      <c r="BL249" s="20" t="s">
        <v>137</v>
      </c>
      <c r="BM249" s="177" t="s">
        <v>347</v>
      </c>
    </row>
    <row r="250" s="2" customFormat="1">
      <c r="A250" s="39"/>
      <c r="B250" s="40"/>
      <c r="C250" s="39"/>
      <c r="D250" s="179" t="s">
        <v>139</v>
      </c>
      <c r="E250" s="39"/>
      <c r="F250" s="180" t="s">
        <v>348</v>
      </c>
      <c r="G250" s="39"/>
      <c r="H250" s="39"/>
      <c r="I250" s="181"/>
      <c r="J250" s="39"/>
      <c r="K250" s="39"/>
      <c r="L250" s="40"/>
      <c r="M250" s="182"/>
      <c r="N250" s="183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139</v>
      </c>
      <c r="AU250" s="20" t="s">
        <v>82</v>
      </c>
    </row>
    <row r="251" s="2" customFormat="1" ht="24.15" customHeight="1">
      <c r="A251" s="39"/>
      <c r="B251" s="165"/>
      <c r="C251" s="166" t="s">
        <v>349</v>
      </c>
      <c r="D251" s="166" t="s">
        <v>132</v>
      </c>
      <c r="E251" s="167" t="s">
        <v>350</v>
      </c>
      <c r="F251" s="168" t="s">
        <v>351</v>
      </c>
      <c r="G251" s="169" t="s">
        <v>341</v>
      </c>
      <c r="H251" s="170">
        <v>222.83799999999999</v>
      </c>
      <c r="I251" s="171"/>
      <c r="J251" s="172">
        <f>ROUND(I251*H251,2)</f>
        <v>0</v>
      </c>
      <c r="K251" s="168" t="s">
        <v>136</v>
      </c>
      <c r="L251" s="40"/>
      <c r="M251" s="173" t="s">
        <v>3</v>
      </c>
      <c r="N251" s="174" t="s">
        <v>43</v>
      </c>
      <c r="O251" s="73"/>
      <c r="P251" s="175">
        <f>O251*H251</f>
        <v>0</v>
      </c>
      <c r="Q251" s="175">
        <v>0</v>
      </c>
      <c r="R251" s="175">
        <f>Q251*H251</f>
        <v>0</v>
      </c>
      <c r="S251" s="175">
        <v>0</v>
      </c>
      <c r="T251" s="17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177" t="s">
        <v>137</v>
      </c>
      <c r="AT251" s="177" t="s">
        <v>132</v>
      </c>
      <c r="AU251" s="177" t="s">
        <v>82</v>
      </c>
      <c r="AY251" s="20" t="s">
        <v>129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20" t="s">
        <v>80</v>
      </c>
      <c r="BK251" s="178">
        <f>ROUND(I251*H251,2)</f>
        <v>0</v>
      </c>
      <c r="BL251" s="20" t="s">
        <v>137</v>
      </c>
      <c r="BM251" s="177" t="s">
        <v>352</v>
      </c>
    </row>
    <row r="252" s="2" customFormat="1">
      <c r="A252" s="39"/>
      <c r="B252" s="40"/>
      <c r="C252" s="39"/>
      <c r="D252" s="179" t="s">
        <v>139</v>
      </c>
      <c r="E252" s="39"/>
      <c r="F252" s="180" t="s">
        <v>353</v>
      </c>
      <c r="G252" s="39"/>
      <c r="H252" s="39"/>
      <c r="I252" s="181"/>
      <c r="J252" s="39"/>
      <c r="K252" s="39"/>
      <c r="L252" s="40"/>
      <c r="M252" s="182"/>
      <c r="N252" s="183"/>
      <c r="O252" s="73"/>
      <c r="P252" s="73"/>
      <c r="Q252" s="73"/>
      <c r="R252" s="73"/>
      <c r="S252" s="73"/>
      <c r="T252" s="7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20" t="s">
        <v>139</v>
      </c>
      <c r="AU252" s="20" t="s">
        <v>82</v>
      </c>
    </row>
    <row r="253" s="14" customFormat="1">
      <c r="A253" s="14"/>
      <c r="B253" s="192"/>
      <c r="C253" s="14"/>
      <c r="D253" s="185" t="s">
        <v>141</v>
      </c>
      <c r="E253" s="193" t="s">
        <v>3</v>
      </c>
      <c r="F253" s="194" t="s">
        <v>354</v>
      </c>
      <c r="G253" s="14"/>
      <c r="H253" s="195">
        <v>222.83799999999999</v>
      </c>
      <c r="I253" s="196"/>
      <c r="J253" s="14"/>
      <c r="K253" s="14"/>
      <c r="L253" s="192"/>
      <c r="M253" s="197"/>
      <c r="N253" s="198"/>
      <c r="O253" s="198"/>
      <c r="P253" s="198"/>
      <c r="Q253" s="198"/>
      <c r="R253" s="198"/>
      <c r="S253" s="198"/>
      <c r="T253" s="19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3" t="s">
        <v>141</v>
      </c>
      <c r="AU253" s="193" t="s">
        <v>82</v>
      </c>
      <c r="AV253" s="14" t="s">
        <v>82</v>
      </c>
      <c r="AW253" s="14" t="s">
        <v>33</v>
      </c>
      <c r="AX253" s="14" t="s">
        <v>80</v>
      </c>
      <c r="AY253" s="193" t="s">
        <v>129</v>
      </c>
    </row>
    <row r="254" s="2" customFormat="1" ht="24.15" customHeight="1">
      <c r="A254" s="39"/>
      <c r="B254" s="165"/>
      <c r="C254" s="166" t="s">
        <v>355</v>
      </c>
      <c r="D254" s="166" t="s">
        <v>132</v>
      </c>
      <c r="E254" s="167" t="s">
        <v>356</v>
      </c>
      <c r="F254" s="168" t="s">
        <v>357</v>
      </c>
      <c r="G254" s="169" t="s">
        <v>341</v>
      </c>
      <c r="H254" s="170">
        <v>15.917</v>
      </c>
      <c r="I254" s="171"/>
      <c r="J254" s="172">
        <f>ROUND(I254*H254,2)</f>
        <v>0</v>
      </c>
      <c r="K254" s="168" t="s">
        <v>136</v>
      </c>
      <c r="L254" s="40"/>
      <c r="M254" s="173" t="s">
        <v>3</v>
      </c>
      <c r="N254" s="174" t="s">
        <v>43</v>
      </c>
      <c r="O254" s="73"/>
      <c r="P254" s="175">
        <f>O254*H254</f>
        <v>0</v>
      </c>
      <c r="Q254" s="175">
        <v>0</v>
      </c>
      <c r="R254" s="175">
        <f>Q254*H254</f>
        <v>0</v>
      </c>
      <c r="S254" s="175">
        <v>0</v>
      </c>
      <c r="T254" s="17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177" t="s">
        <v>137</v>
      </c>
      <c r="AT254" s="177" t="s">
        <v>132</v>
      </c>
      <c r="AU254" s="177" t="s">
        <v>82</v>
      </c>
      <c r="AY254" s="20" t="s">
        <v>129</v>
      </c>
      <c r="BE254" s="178">
        <f>IF(N254="základní",J254,0)</f>
        <v>0</v>
      </c>
      <c r="BF254" s="178">
        <f>IF(N254="snížená",J254,0)</f>
        <v>0</v>
      </c>
      <c r="BG254" s="178">
        <f>IF(N254="zákl. přenesená",J254,0)</f>
        <v>0</v>
      </c>
      <c r="BH254" s="178">
        <f>IF(N254="sníž. přenesená",J254,0)</f>
        <v>0</v>
      </c>
      <c r="BI254" s="178">
        <f>IF(N254="nulová",J254,0)</f>
        <v>0</v>
      </c>
      <c r="BJ254" s="20" t="s">
        <v>80</v>
      </c>
      <c r="BK254" s="178">
        <f>ROUND(I254*H254,2)</f>
        <v>0</v>
      </c>
      <c r="BL254" s="20" t="s">
        <v>137</v>
      </c>
      <c r="BM254" s="177" t="s">
        <v>358</v>
      </c>
    </row>
    <row r="255" s="2" customFormat="1">
      <c r="A255" s="39"/>
      <c r="B255" s="40"/>
      <c r="C255" s="39"/>
      <c r="D255" s="179" t="s">
        <v>139</v>
      </c>
      <c r="E255" s="39"/>
      <c r="F255" s="180" t="s">
        <v>359</v>
      </c>
      <c r="G255" s="39"/>
      <c r="H255" s="39"/>
      <c r="I255" s="181"/>
      <c r="J255" s="39"/>
      <c r="K255" s="39"/>
      <c r="L255" s="40"/>
      <c r="M255" s="182"/>
      <c r="N255" s="183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139</v>
      </c>
      <c r="AU255" s="20" t="s">
        <v>82</v>
      </c>
    </row>
    <row r="256" s="12" customFormat="1" ht="22.8" customHeight="1">
      <c r="A256" s="12"/>
      <c r="B256" s="152"/>
      <c r="C256" s="12"/>
      <c r="D256" s="153" t="s">
        <v>71</v>
      </c>
      <c r="E256" s="163" t="s">
        <v>360</v>
      </c>
      <c r="F256" s="163" t="s">
        <v>361</v>
      </c>
      <c r="G256" s="12"/>
      <c r="H256" s="12"/>
      <c r="I256" s="155"/>
      <c r="J256" s="164">
        <f>BK256</f>
        <v>0</v>
      </c>
      <c r="K256" s="12"/>
      <c r="L256" s="152"/>
      <c r="M256" s="157"/>
      <c r="N256" s="158"/>
      <c r="O256" s="158"/>
      <c r="P256" s="159">
        <f>SUM(P257:P258)</f>
        <v>0</v>
      </c>
      <c r="Q256" s="158"/>
      <c r="R256" s="159">
        <f>SUM(R257:R258)</f>
        <v>0</v>
      </c>
      <c r="S256" s="158"/>
      <c r="T256" s="160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3" t="s">
        <v>80</v>
      </c>
      <c r="AT256" s="161" t="s">
        <v>71</v>
      </c>
      <c r="AU256" s="161" t="s">
        <v>80</v>
      </c>
      <c r="AY256" s="153" t="s">
        <v>129</v>
      </c>
      <c r="BK256" s="162">
        <f>SUM(BK257:BK258)</f>
        <v>0</v>
      </c>
    </row>
    <row r="257" s="2" customFormat="1" ht="33" customHeight="1">
      <c r="A257" s="39"/>
      <c r="B257" s="165"/>
      <c r="C257" s="166" t="s">
        <v>362</v>
      </c>
      <c r="D257" s="166" t="s">
        <v>132</v>
      </c>
      <c r="E257" s="167" t="s">
        <v>363</v>
      </c>
      <c r="F257" s="168" t="s">
        <v>364</v>
      </c>
      <c r="G257" s="169" t="s">
        <v>341</v>
      </c>
      <c r="H257" s="170">
        <v>22.173999999999999</v>
      </c>
      <c r="I257" s="171"/>
      <c r="J257" s="172">
        <f>ROUND(I257*H257,2)</f>
        <v>0</v>
      </c>
      <c r="K257" s="168" t="s">
        <v>136</v>
      </c>
      <c r="L257" s="40"/>
      <c r="M257" s="173" t="s">
        <v>3</v>
      </c>
      <c r="N257" s="174" t="s">
        <v>43</v>
      </c>
      <c r="O257" s="73"/>
      <c r="P257" s="175">
        <f>O257*H257</f>
        <v>0</v>
      </c>
      <c r="Q257" s="175">
        <v>0</v>
      </c>
      <c r="R257" s="175">
        <f>Q257*H257</f>
        <v>0</v>
      </c>
      <c r="S257" s="175">
        <v>0</v>
      </c>
      <c r="T257" s="17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77" t="s">
        <v>137</v>
      </c>
      <c r="AT257" s="177" t="s">
        <v>132</v>
      </c>
      <c r="AU257" s="177" t="s">
        <v>82</v>
      </c>
      <c r="AY257" s="20" t="s">
        <v>129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20" t="s">
        <v>80</v>
      </c>
      <c r="BK257" s="178">
        <f>ROUND(I257*H257,2)</f>
        <v>0</v>
      </c>
      <c r="BL257" s="20" t="s">
        <v>137</v>
      </c>
      <c r="BM257" s="177" t="s">
        <v>365</v>
      </c>
    </row>
    <row r="258" s="2" customFormat="1">
      <c r="A258" s="39"/>
      <c r="B258" s="40"/>
      <c r="C258" s="39"/>
      <c r="D258" s="179" t="s">
        <v>139</v>
      </c>
      <c r="E258" s="39"/>
      <c r="F258" s="180" t="s">
        <v>366</v>
      </c>
      <c r="G258" s="39"/>
      <c r="H258" s="39"/>
      <c r="I258" s="181"/>
      <c r="J258" s="39"/>
      <c r="K258" s="39"/>
      <c r="L258" s="40"/>
      <c r="M258" s="182"/>
      <c r="N258" s="183"/>
      <c r="O258" s="73"/>
      <c r="P258" s="73"/>
      <c r="Q258" s="73"/>
      <c r="R258" s="73"/>
      <c r="S258" s="73"/>
      <c r="T258" s="7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20" t="s">
        <v>139</v>
      </c>
      <c r="AU258" s="20" t="s">
        <v>82</v>
      </c>
    </row>
    <row r="259" s="12" customFormat="1" ht="25.92" customHeight="1">
      <c r="A259" s="12"/>
      <c r="B259" s="152"/>
      <c r="C259" s="12"/>
      <c r="D259" s="153" t="s">
        <v>71</v>
      </c>
      <c r="E259" s="154" t="s">
        <v>367</v>
      </c>
      <c r="F259" s="154" t="s">
        <v>368</v>
      </c>
      <c r="G259" s="12"/>
      <c r="H259" s="12"/>
      <c r="I259" s="155"/>
      <c r="J259" s="156">
        <f>BK259</f>
        <v>0</v>
      </c>
      <c r="K259" s="12"/>
      <c r="L259" s="152"/>
      <c r="M259" s="157"/>
      <c r="N259" s="158"/>
      <c r="O259" s="158"/>
      <c r="P259" s="159">
        <f>P260+P269+P283+P376+P383+P437+P451+P561+P620+P625+P671+P713+P767+P775</f>
        <v>0</v>
      </c>
      <c r="Q259" s="158"/>
      <c r="R259" s="159">
        <f>R260+R269+R283+R376+R383+R437+R451+R561+R620+R625+R671+R713+R767+R775</f>
        <v>5.6914283300000008</v>
      </c>
      <c r="S259" s="158"/>
      <c r="T259" s="160">
        <f>T260+T269+T283+T376+T383+T437+T451+T561+T620+T625+T671+T713+T767+T775</f>
        <v>3.6967136900000002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3" t="s">
        <v>82</v>
      </c>
      <c r="AT259" s="161" t="s">
        <v>71</v>
      </c>
      <c r="AU259" s="161" t="s">
        <v>72</v>
      </c>
      <c r="AY259" s="153" t="s">
        <v>129</v>
      </c>
      <c r="BK259" s="162">
        <f>BK260+BK269+BK283+BK376+BK383+BK437+BK451+BK561+BK620+BK625+BK671+BK713+BK767+BK775</f>
        <v>0</v>
      </c>
    </row>
    <row r="260" s="12" customFormat="1" ht="22.8" customHeight="1">
      <c r="A260" s="12"/>
      <c r="B260" s="152"/>
      <c r="C260" s="12"/>
      <c r="D260" s="153" t="s">
        <v>71</v>
      </c>
      <c r="E260" s="163" t="s">
        <v>369</v>
      </c>
      <c r="F260" s="163" t="s">
        <v>370</v>
      </c>
      <c r="G260" s="12"/>
      <c r="H260" s="12"/>
      <c r="I260" s="155"/>
      <c r="J260" s="164">
        <f>BK260</f>
        <v>0</v>
      </c>
      <c r="K260" s="12"/>
      <c r="L260" s="152"/>
      <c r="M260" s="157"/>
      <c r="N260" s="158"/>
      <c r="O260" s="158"/>
      <c r="P260" s="159">
        <f>SUM(P261:P268)</f>
        <v>0</v>
      </c>
      <c r="Q260" s="158"/>
      <c r="R260" s="159">
        <f>SUM(R261:R268)</f>
        <v>0.0052949999999999994</v>
      </c>
      <c r="S260" s="158"/>
      <c r="T260" s="160">
        <f>SUM(T261:T268)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53" t="s">
        <v>82</v>
      </c>
      <c r="AT260" s="161" t="s">
        <v>71</v>
      </c>
      <c r="AU260" s="161" t="s">
        <v>80</v>
      </c>
      <c r="AY260" s="153" t="s">
        <v>129</v>
      </c>
      <c r="BK260" s="162">
        <f>SUM(BK261:BK268)</f>
        <v>0</v>
      </c>
    </row>
    <row r="261" s="2" customFormat="1" ht="16.5" customHeight="1">
      <c r="A261" s="39"/>
      <c r="B261" s="165"/>
      <c r="C261" s="166" t="s">
        <v>371</v>
      </c>
      <c r="D261" s="166" t="s">
        <v>132</v>
      </c>
      <c r="E261" s="167" t="s">
        <v>372</v>
      </c>
      <c r="F261" s="168" t="s">
        <v>373</v>
      </c>
      <c r="G261" s="169" t="s">
        <v>311</v>
      </c>
      <c r="H261" s="170">
        <v>6</v>
      </c>
      <c r="I261" s="171"/>
      <c r="J261" s="172">
        <f>ROUND(I261*H261,2)</f>
        <v>0</v>
      </c>
      <c r="K261" s="168" t="s">
        <v>136</v>
      </c>
      <c r="L261" s="40"/>
      <c r="M261" s="173" t="s">
        <v>3</v>
      </c>
      <c r="N261" s="174" t="s">
        <v>43</v>
      </c>
      <c r="O261" s="73"/>
      <c r="P261" s="175">
        <f>O261*H261</f>
        <v>0</v>
      </c>
      <c r="Q261" s="175">
        <v>0.00050000000000000001</v>
      </c>
      <c r="R261" s="175">
        <f>Q261*H261</f>
        <v>0.0030000000000000001</v>
      </c>
      <c r="S261" s="175">
        <v>0</v>
      </c>
      <c r="T261" s="17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177" t="s">
        <v>279</v>
      </c>
      <c r="AT261" s="177" t="s">
        <v>132</v>
      </c>
      <c r="AU261" s="177" t="s">
        <v>82</v>
      </c>
      <c r="AY261" s="20" t="s">
        <v>129</v>
      </c>
      <c r="BE261" s="178">
        <f>IF(N261="základní",J261,0)</f>
        <v>0</v>
      </c>
      <c r="BF261" s="178">
        <f>IF(N261="snížená",J261,0)</f>
        <v>0</v>
      </c>
      <c r="BG261" s="178">
        <f>IF(N261="zákl. přenesená",J261,0)</f>
        <v>0</v>
      </c>
      <c r="BH261" s="178">
        <f>IF(N261="sníž. přenesená",J261,0)</f>
        <v>0</v>
      </c>
      <c r="BI261" s="178">
        <f>IF(N261="nulová",J261,0)</f>
        <v>0</v>
      </c>
      <c r="BJ261" s="20" t="s">
        <v>80</v>
      </c>
      <c r="BK261" s="178">
        <f>ROUND(I261*H261,2)</f>
        <v>0</v>
      </c>
      <c r="BL261" s="20" t="s">
        <v>279</v>
      </c>
      <c r="BM261" s="177" t="s">
        <v>374</v>
      </c>
    </row>
    <row r="262" s="2" customFormat="1">
      <c r="A262" s="39"/>
      <c r="B262" s="40"/>
      <c r="C262" s="39"/>
      <c r="D262" s="179" t="s">
        <v>139</v>
      </c>
      <c r="E262" s="39"/>
      <c r="F262" s="180" t="s">
        <v>375</v>
      </c>
      <c r="G262" s="39"/>
      <c r="H262" s="39"/>
      <c r="I262" s="181"/>
      <c r="J262" s="39"/>
      <c r="K262" s="39"/>
      <c r="L262" s="40"/>
      <c r="M262" s="182"/>
      <c r="N262" s="183"/>
      <c r="O262" s="73"/>
      <c r="P262" s="73"/>
      <c r="Q262" s="73"/>
      <c r="R262" s="73"/>
      <c r="S262" s="73"/>
      <c r="T262" s="74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20" t="s">
        <v>139</v>
      </c>
      <c r="AU262" s="20" t="s">
        <v>82</v>
      </c>
    </row>
    <row r="263" s="13" customFormat="1">
      <c r="A263" s="13"/>
      <c r="B263" s="184"/>
      <c r="C263" s="13"/>
      <c r="D263" s="185" t="s">
        <v>141</v>
      </c>
      <c r="E263" s="186" t="s">
        <v>3</v>
      </c>
      <c r="F263" s="187" t="s">
        <v>376</v>
      </c>
      <c r="G263" s="13"/>
      <c r="H263" s="186" t="s">
        <v>3</v>
      </c>
      <c r="I263" s="188"/>
      <c r="J263" s="13"/>
      <c r="K263" s="13"/>
      <c r="L263" s="184"/>
      <c r="M263" s="189"/>
      <c r="N263" s="190"/>
      <c r="O263" s="190"/>
      <c r="P263" s="190"/>
      <c r="Q263" s="190"/>
      <c r="R263" s="190"/>
      <c r="S263" s="190"/>
      <c r="T263" s="19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6" t="s">
        <v>141</v>
      </c>
      <c r="AU263" s="186" t="s">
        <v>82</v>
      </c>
      <c r="AV263" s="13" t="s">
        <v>80</v>
      </c>
      <c r="AW263" s="13" t="s">
        <v>33</v>
      </c>
      <c r="AX263" s="13" t="s">
        <v>72</v>
      </c>
      <c r="AY263" s="186" t="s">
        <v>129</v>
      </c>
    </row>
    <row r="264" s="14" customFormat="1">
      <c r="A264" s="14"/>
      <c r="B264" s="192"/>
      <c r="C264" s="14"/>
      <c r="D264" s="185" t="s">
        <v>141</v>
      </c>
      <c r="E264" s="193" t="s">
        <v>3</v>
      </c>
      <c r="F264" s="194" t="s">
        <v>150</v>
      </c>
      <c r="G264" s="14"/>
      <c r="H264" s="195">
        <v>6</v>
      </c>
      <c r="I264" s="196"/>
      <c r="J264" s="14"/>
      <c r="K264" s="14"/>
      <c r="L264" s="192"/>
      <c r="M264" s="197"/>
      <c r="N264" s="198"/>
      <c r="O264" s="198"/>
      <c r="P264" s="198"/>
      <c r="Q264" s="198"/>
      <c r="R264" s="198"/>
      <c r="S264" s="198"/>
      <c r="T264" s="19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3" t="s">
        <v>141</v>
      </c>
      <c r="AU264" s="193" t="s">
        <v>82</v>
      </c>
      <c r="AV264" s="14" t="s">
        <v>82</v>
      </c>
      <c r="AW264" s="14" t="s">
        <v>33</v>
      </c>
      <c r="AX264" s="14" t="s">
        <v>80</v>
      </c>
      <c r="AY264" s="193" t="s">
        <v>129</v>
      </c>
    </row>
    <row r="265" s="2" customFormat="1" ht="16.5" customHeight="1">
      <c r="A265" s="39"/>
      <c r="B265" s="165"/>
      <c r="C265" s="166" t="s">
        <v>377</v>
      </c>
      <c r="D265" s="166" t="s">
        <v>132</v>
      </c>
      <c r="E265" s="167" t="s">
        <v>378</v>
      </c>
      <c r="F265" s="168" t="s">
        <v>379</v>
      </c>
      <c r="G265" s="169" t="s">
        <v>311</v>
      </c>
      <c r="H265" s="170">
        <v>1.5</v>
      </c>
      <c r="I265" s="171"/>
      <c r="J265" s="172">
        <f>ROUND(I265*H265,2)</f>
        <v>0</v>
      </c>
      <c r="K265" s="168" t="s">
        <v>136</v>
      </c>
      <c r="L265" s="40"/>
      <c r="M265" s="173" t="s">
        <v>3</v>
      </c>
      <c r="N265" s="174" t="s">
        <v>43</v>
      </c>
      <c r="O265" s="73"/>
      <c r="P265" s="175">
        <f>O265*H265</f>
        <v>0</v>
      </c>
      <c r="Q265" s="175">
        <v>0.0015299999999999999</v>
      </c>
      <c r="R265" s="175">
        <f>Q265*H265</f>
        <v>0.0022949999999999997</v>
      </c>
      <c r="S265" s="175">
        <v>0</v>
      </c>
      <c r="T265" s="17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177" t="s">
        <v>279</v>
      </c>
      <c r="AT265" s="177" t="s">
        <v>132</v>
      </c>
      <c r="AU265" s="177" t="s">
        <v>82</v>
      </c>
      <c r="AY265" s="20" t="s">
        <v>129</v>
      </c>
      <c r="BE265" s="178">
        <f>IF(N265="základní",J265,0)</f>
        <v>0</v>
      </c>
      <c r="BF265" s="178">
        <f>IF(N265="snížená",J265,0)</f>
        <v>0</v>
      </c>
      <c r="BG265" s="178">
        <f>IF(N265="zákl. přenesená",J265,0)</f>
        <v>0</v>
      </c>
      <c r="BH265" s="178">
        <f>IF(N265="sníž. přenesená",J265,0)</f>
        <v>0</v>
      </c>
      <c r="BI265" s="178">
        <f>IF(N265="nulová",J265,0)</f>
        <v>0</v>
      </c>
      <c r="BJ265" s="20" t="s">
        <v>80</v>
      </c>
      <c r="BK265" s="178">
        <f>ROUND(I265*H265,2)</f>
        <v>0</v>
      </c>
      <c r="BL265" s="20" t="s">
        <v>279</v>
      </c>
      <c r="BM265" s="177" t="s">
        <v>380</v>
      </c>
    </row>
    <row r="266" s="2" customFormat="1">
      <c r="A266" s="39"/>
      <c r="B266" s="40"/>
      <c r="C266" s="39"/>
      <c r="D266" s="179" t="s">
        <v>139</v>
      </c>
      <c r="E266" s="39"/>
      <c r="F266" s="180" t="s">
        <v>381</v>
      </c>
      <c r="G266" s="39"/>
      <c r="H266" s="39"/>
      <c r="I266" s="181"/>
      <c r="J266" s="39"/>
      <c r="K266" s="39"/>
      <c r="L266" s="40"/>
      <c r="M266" s="182"/>
      <c r="N266" s="183"/>
      <c r="O266" s="73"/>
      <c r="P266" s="73"/>
      <c r="Q266" s="73"/>
      <c r="R266" s="73"/>
      <c r="S266" s="73"/>
      <c r="T266" s="7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20" t="s">
        <v>139</v>
      </c>
      <c r="AU266" s="20" t="s">
        <v>82</v>
      </c>
    </row>
    <row r="267" s="2" customFormat="1" ht="24.15" customHeight="1">
      <c r="A267" s="39"/>
      <c r="B267" s="165"/>
      <c r="C267" s="166" t="s">
        <v>382</v>
      </c>
      <c r="D267" s="166" t="s">
        <v>132</v>
      </c>
      <c r="E267" s="167" t="s">
        <v>383</v>
      </c>
      <c r="F267" s="168" t="s">
        <v>384</v>
      </c>
      <c r="G267" s="169" t="s">
        <v>385</v>
      </c>
      <c r="H267" s="208"/>
      <c r="I267" s="171"/>
      <c r="J267" s="172">
        <f>ROUND(I267*H267,2)</f>
        <v>0</v>
      </c>
      <c r="K267" s="168" t="s">
        <v>136</v>
      </c>
      <c r="L267" s="40"/>
      <c r="M267" s="173" t="s">
        <v>3</v>
      </c>
      <c r="N267" s="174" t="s">
        <v>43</v>
      </c>
      <c r="O267" s="73"/>
      <c r="P267" s="175">
        <f>O267*H267</f>
        <v>0</v>
      </c>
      <c r="Q267" s="175">
        <v>0</v>
      </c>
      <c r="R267" s="175">
        <f>Q267*H267</f>
        <v>0</v>
      </c>
      <c r="S267" s="175">
        <v>0</v>
      </c>
      <c r="T267" s="17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177" t="s">
        <v>279</v>
      </c>
      <c r="AT267" s="177" t="s">
        <v>132</v>
      </c>
      <c r="AU267" s="177" t="s">
        <v>82</v>
      </c>
      <c r="AY267" s="20" t="s">
        <v>129</v>
      </c>
      <c r="BE267" s="178">
        <f>IF(N267="základní",J267,0)</f>
        <v>0</v>
      </c>
      <c r="BF267" s="178">
        <f>IF(N267="snížená",J267,0)</f>
        <v>0</v>
      </c>
      <c r="BG267" s="178">
        <f>IF(N267="zákl. přenesená",J267,0)</f>
        <v>0</v>
      </c>
      <c r="BH267" s="178">
        <f>IF(N267="sníž. přenesená",J267,0)</f>
        <v>0</v>
      </c>
      <c r="BI267" s="178">
        <f>IF(N267="nulová",J267,0)</f>
        <v>0</v>
      </c>
      <c r="BJ267" s="20" t="s">
        <v>80</v>
      </c>
      <c r="BK267" s="178">
        <f>ROUND(I267*H267,2)</f>
        <v>0</v>
      </c>
      <c r="BL267" s="20" t="s">
        <v>279</v>
      </c>
      <c r="BM267" s="177" t="s">
        <v>386</v>
      </c>
    </row>
    <row r="268" s="2" customFormat="1">
      <c r="A268" s="39"/>
      <c r="B268" s="40"/>
      <c r="C268" s="39"/>
      <c r="D268" s="179" t="s">
        <v>139</v>
      </c>
      <c r="E268" s="39"/>
      <c r="F268" s="180" t="s">
        <v>387</v>
      </c>
      <c r="G268" s="39"/>
      <c r="H268" s="39"/>
      <c r="I268" s="181"/>
      <c r="J268" s="39"/>
      <c r="K268" s="39"/>
      <c r="L268" s="40"/>
      <c r="M268" s="182"/>
      <c r="N268" s="183"/>
      <c r="O268" s="73"/>
      <c r="P268" s="73"/>
      <c r="Q268" s="73"/>
      <c r="R268" s="73"/>
      <c r="S268" s="73"/>
      <c r="T268" s="74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20" t="s">
        <v>139</v>
      </c>
      <c r="AU268" s="20" t="s">
        <v>82</v>
      </c>
    </row>
    <row r="269" s="12" customFormat="1" ht="22.8" customHeight="1">
      <c r="A269" s="12"/>
      <c r="B269" s="152"/>
      <c r="C269" s="12"/>
      <c r="D269" s="153" t="s">
        <v>71</v>
      </c>
      <c r="E269" s="163" t="s">
        <v>388</v>
      </c>
      <c r="F269" s="163" t="s">
        <v>389</v>
      </c>
      <c r="G269" s="12"/>
      <c r="H269" s="12"/>
      <c r="I269" s="155"/>
      <c r="J269" s="164">
        <f>BK269</f>
        <v>0</v>
      </c>
      <c r="K269" s="12"/>
      <c r="L269" s="152"/>
      <c r="M269" s="157"/>
      <c r="N269" s="158"/>
      <c r="O269" s="158"/>
      <c r="P269" s="159">
        <f>SUM(P270:P282)</f>
        <v>0</v>
      </c>
      <c r="Q269" s="158"/>
      <c r="R269" s="159">
        <f>SUM(R270:R282)</f>
        <v>0.012614</v>
      </c>
      <c r="S269" s="158"/>
      <c r="T269" s="160">
        <f>SUM(T270:T282)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3" t="s">
        <v>82</v>
      </c>
      <c r="AT269" s="161" t="s">
        <v>71</v>
      </c>
      <c r="AU269" s="161" t="s">
        <v>80</v>
      </c>
      <c r="AY269" s="153" t="s">
        <v>129</v>
      </c>
      <c r="BK269" s="162">
        <f>SUM(BK270:BK282)</f>
        <v>0</v>
      </c>
    </row>
    <row r="270" s="2" customFormat="1" ht="21.75" customHeight="1">
      <c r="A270" s="39"/>
      <c r="B270" s="165"/>
      <c r="C270" s="166" t="s">
        <v>390</v>
      </c>
      <c r="D270" s="166" t="s">
        <v>132</v>
      </c>
      <c r="E270" s="167" t="s">
        <v>391</v>
      </c>
      <c r="F270" s="168" t="s">
        <v>392</v>
      </c>
      <c r="G270" s="169" t="s">
        <v>311</v>
      </c>
      <c r="H270" s="170">
        <v>23.800000000000001</v>
      </c>
      <c r="I270" s="171"/>
      <c r="J270" s="172">
        <f>ROUND(I270*H270,2)</f>
        <v>0</v>
      </c>
      <c r="K270" s="168" t="s">
        <v>136</v>
      </c>
      <c r="L270" s="40"/>
      <c r="M270" s="173" t="s">
        <v>3</v>
      </c>
      <c r="N270" s="174" t="s">
        <v>43</v>
      </c>
      <c r="O270" s="73"/>
      <c r="P270" s="175">
        <f>O270*H270</f>
        <v>0</v>
      </c>
      <c r="Q270" s="175">
        <v>0.00050000000000000001</v>
      </c>
      <c r="R270" s="175">
        <f>Q270*H270</f>
        <v>0.011900000000000001</v>
      </c>
      <c r="S270" s="175">
        <v>0</v>
      </c>
      <c r="T270" s="17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177" t="s">
        <v>279</v>
      </c>
      <c r="AT270" s="177" t="s">
        <v>132</v>
      </c>
      <c r="AU270" s="177" t="s">
        <v>82</v>
      </c>
      <c r="AY270" s="20" t="s">
        <v>129</v>
      </c>
      <c r="BE270" s="178">
        <f>IF(N270="základní",J270,0)</f>
        <v>0</v>
      </c>
      <c r="BF270" s="178">
        <f>IF(N270="snížená",J270,0)</f>
        <v>0</v>
      </c>
      <c r="BG270" s="178">
        <f>IF(N270="zákl. přenesená",J270,0)</f>
        <v>0</v>
      </c>
      <c r="BH270" s="178">
        <f>IF(N270="sníž. přenesená",J270,0)</f>
        <v>0</v>
      </c>
      <c r="BI270" s="178">
        <f>IF(N270="nulová",J270,0)</f>
        <v>0</v>
      </c>
      <c r="BJ270" s="20" t="s">
        <v>80</v>
      </c>
      <c r="BK270" s="178">
        <f>ROUND(I270*H270,2)</f>
        <v>0</v>
      </c>
      <c r="BL270" s="20" t="s">
        <v>279</v>
      </c>
      <c r="BM270" s="177" t="s">
        <v>393</v>
      </c>
    </row>
    <row r="271" s="2" customFormat="1">
      <c r="A271" s="39"/>
      <c r="B271" s="40"/>
      <c r="C271" s="39"/>
      <c r="D271" s="179" t="s">
        <v>139</v>
      </c>
      <c r="E271" s="39"/>
      <c r="F271" s="180" t="s">
        <v>394</v>
      </c>
      <c r="G271" s="39"/>
      <c r="H271" s="39"/>
      <c r="I271" s="181"/>
      <c r="J271" s="39"/>
      <c r="K271" s="39"/>
      <c r="L271" s="40"/>
      <c r="M271" s="182"/>
      <c r="N271" s="183"/>
      <c r="O271" s="73"/>
      <c r="P271" s="73"/>
      <c r="Q271" s="73"/>
      <c r="R271" s="73"/>
      <c r="S271" s="73"/>
      <c r="T271" s="74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20" t="s">
        <v>139</v>
      </c>
      <c r="AU271" s="20" t="s">
        <v>82</v>
      </c>
    </row>
    <row r="272" s="13" customFormat="1">
      <c r="A272" s="13"/>
      <c r="B272" s="184"/>
      <c r="C272" s="13"/>
      <c r="D272" s="185" t="s">
        <v>141</v>
      </c>
      <c r="E272" s="186" t="s">
        <v>3</v>
      </c>
      <c r="F272" s="187" t="s">
        <v>395</v>
      </c>
      <c r="G272" s="13"/>
      <c r="H272" s="186" t="s">
        <v>3</v>
      </c>
      <c r="I272" s="188"/>
      <c r="J272" s="13"/>
      <c r="K272" s="13"/>
      <c r="L272" s="184"/>
      <c r="M272" s="189"/>
      <c r="N272" s="190"/>
      <c r="O272" s="190"/>
      <c r="P272" s="190"/>
      <c r="Q272" s="190"/>
      <c r="R272" s="190"/>
      <c r="S272" s="190"/>
      <c r="T272" s="19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6" t="s">
        <v>141</v>
      </c>
      <c r="AU272" s="186" t="s">
        <v>82</v>
      </c>
      <c r="AV272" s="13" t="s">
        <v>80</v>
      </c>
      <c r="AW272" s="13" t="s">
        <v>33</v>
      </c>
      <c r="AX272" s="13" t="s">
        <v>72</v>
      </c>
      <c r="AY272" s="186" t="s">
        <v>129</v>
      </c>
    </row>
    <row r="273" s="14" customFormat="1">
      <c r="A273" s="14"/>
      <c r="B273" s="192"/>
      <c r="C273" s="14"/>
      <c r="D273" s="185" t="s">
        <v>141</v>
      </c>
      <c r="E273" s="193" t="s">
        <v>3</v>
      </c>
      <c r="F273" s="194" t="s">
        <v>396</v>
      </c>
      <c r="G273" s="14"/>
      <c r="H273" s="195">
        <v>12.5</v>
      </c>
      <c r="I273" s="196"/>
      <c r="J273" s="14"/>
      <c r="K273" s="14"/>
      <c r="L273" s="192"/>
      <c r="M273" s="197"/>
      <c r="N273" s="198"/>
      <c r="O273" s="198"/>
      <c r="P273" s="198"/>
      <c r="Q273" s="198"/>
      <c r="R273" s="198"/>
      <c r="S273" s="198"/>
      <c r="T273" s="19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3" t="s">
        <v>141</v>
      </c>
      <c r="AU273" s="193" t="s">
        <v>82</v>
      </c>
      <c r="AV273" s="14" t="s">
        <v>82</v>
      </c>
      <c r="AW273" s="14" t="s">
        <v>33</v>
      </c>
      <c r="AX273" s="14" t="s">
        <v>72</v>
      </c>
      <c r="AY273" s="193" t="s">
        <v>129</v>
      </c>
    </row>
    <row r="274" s="13" customFormat="1">
      <c r="A274" s="13"/>
      <c r="B274" s="184"/>
      <c r="C274" s="13"/>
      <c r="D274" s="185" t="s">
        <v>141</v>
      </c>
      <c r="E274" s="186" t="s">
        <v>3</v>
      </c>
      <c r="F274" s="187" t="s">
        <v>397</v>
      </c>
      <c r="G274" s="13"/>
      <c r="H274" s="186" t="s">
        <v>3</v>
      </c>
      <c r="I274" s="188"/>
      <c r="J274" s="13"/>
      <c r="K274" s="13"/>
      <c r="L274" s="184"/>
      <c r="M274" s="189"/>
      <c r="N274" s="190"/>
      <c r="O274" s="190"/>
      <c r="P274" s="190"/>
      <c r="Q274" s="190"/>
      <c r="R274" s="190"/>
      <c r="S274" s="190"/>
      <c r="T274" s="19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6" t="s">
        <v>141</v>
      </c>
      <c r="AU274" s="186" t="s">
        <v>82</v>
      </c>
      <c r="AV274" s="13" t="s">
        <v>80</v>
      </c>
      <c r="AW274" s="13" t="s">
        <v>33</v>
      </c>
      <c r="AX274" s="13" t="s">
        <v>72</v>
      </c>
      <c r="AY274" s="186" t="s">
        <v>129</v>
      </c>
    </row>
    <row r="275" s="14" customFormat="1">
      <c r="A275" s="14"/>
      <c r="B275" s="192"/>
      <c r="C275" s="14"/>
      <c r="D275" s="185" t="s">
        <v>141</v>
      </c>
      <c r="E275" s="193" t="s">
        <v>3</v>
      </c>
      <c r="F275" s="194" t="s">
        <v>398</v>
      </c>
      <c r="G275" s="14"/>
      <c r="H275" s="195">
        <v>11.300000000000001</v>
      </c>
      <c r="I275" s="196"/>
      <c r="J275" s="14"/>
      <c r="K275" s="14"/>
      <c r="L275" s="192"/>
      <c r="M275" s="197"/>
      <c r="N275" s="198"/>
      <c r="O275" s="198"/>
      <c r="P275" s="198"/>
      <c r="Q275" s="198"/>
      <c r="R275" s="198"/>
      <c r="S275" s="198"/>
      <c r="T275" s="19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3" t="s">
        <v>141</v>
      </c>
      <c r="AU275" s="193" t="s">
        <v>82</v>
      </c>
      <c r="AV275" s="14" t="s">
        <v>82</v>
      </c>
      <c r="AW275" s="14" t="s">
        <v>33</v>
      </c>
      <c r="AX275" s="14" t="s">
        <v>72</v>
      </c>
      <c r="AY275" s="193" t="s">
        <v>129</v>
      </c>
    </row>
    <row r="276" s="15" customFormat="1">
      <c r="A276" s="15"/>
      <c r="B276" s="200"/>
      <c r="C276" s="15"/>
      <c r="D276" s="185" t="s">
        <v>141</v>
      </c>
      <c r="E276" s="201" t="s">
        <v>3</v>
      </c>
      <c r="F276" s="202" t="s">
        <v>210</v>
      </c>
      <c r="G276" s="15"/>
      <c r="H276" s="203">
        <v>23.800000000000001</v>
      </c>
      <c r="I276" s="204"/>
      <c r="J276" s="15"/>
      <c r="K276" s="15"/>
      <c r="L276" s="200"/>
      <c r="M276" s="205"/>
      <c r="N276" s="206"/>
      <c r="O276" s="206"/>
      <c r="P276" s="206"/>
      <c r="Q276" s="206"/>
      <c r="R276" s="206"/>
      <c r="S276" s="206"/>
      <c r="T276" s="20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01" t="s">
        <v>141</v>
      </c>
      <c r="AU276" s="201" t="s">
        <v>82</v>
      </c>
      <c r="AV276" s="15" t="s">
        <v>137</v>
      </c>
      <c r="AW276" s="15" t="s">
        <v>33</v>
      </c>
      <c r="AX276" s="15" t="s">
        <v>80</v>
      </c>
      <c r="AY276" s="201" t="s">
        <v>129</v>
      </c>
    </row>
    <row r="277" s="2" customFormat="1" ht="21.75" customHeight="1">
      <c r="A277" s="39"/>
      <c r="B277" s="165"/>
      <c r="C277" s="166" t="s">
        <v>399</v>
      </c>
      <c r="D277" s="166" t="s">
        <v>132</v>
      </c>
      <c r="E277" s="167" t="s">
        <v>400</v>
      </c>
      <c r="F277" s="168" t="s">
        <v>401</v>
      </c>
      <c r="G277" s="169" t="s">
        <v>311</v>
      </c>
      <c r="H277" s="170">
        <v>23.800000000000001</v>
      </c>
      <c r="I277" s="171"/>
      <c r="J277" s="172">
        <f>ROUND(I277*H277,2)</f>
        <v>0</v>
      </c>
      <c r="K277" s="168" t="s">
        <v>136</v>
      </c>
      <c r="L277" s="40"/>
      <c r="M277" s="173" t="s">
        <v>3</v>
      </c>
      <c r="N277" s="174" t="s">
        <v>43</v>
      </c>
      <c r="O277" s="73"/>
      <c r="P277" s="175">
        <f>O277*H277</f>
        <v>0</v>
      </c>
      <c r="Q277" s="175">
        <v>1.0000000000000001E-05</v>
      </c>
      <c r="R277" s="175">
        <f>Q277*H277</f>
        <v>0.00023800000000000004</v>
      </c>
      <c r="S277" s="175">
        <v>0</v>
      </c>
      <c r="T277" s="17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177" t="s">
        <v>279</v>
      </c>
      <c r="AT277" s="177" t="s">
        <v>132</v>
      </c>
      <c r="AU277" s="177" t="s">
        <v>82</v>
      </c>
      <c r="AY277" s="20" t="s">
        <v>129</v>
      </c>
      <c r="BE277" s="178">
        <f>IF(N277="základní",J277,0)</f>
        <v>0</v>
      </c>
      <c r="BF277" s="178">
        <f>IF(N277="snížená",J277,0)</f>
        <v>0</v>
      </c>
      <c r="BG277" s="178">
        <f>IF(N277="zákl. přenesená",J277,0)</f>
        <v>0</v>
      </c>
      <c r="BH277" s="178">
        <f>IF(N277="sníž. přenesená",J277,0)</f>
        <v>0</v>
      </c>
      <c r="BI277" s="178">
        <f>IF(N277="nulová",J277,0)</f>
        <v>0</v>
      </c>
      <c r="BJ277" s="20" t="s">
        <v>80</v>
      </c>
      <c r="BK277" s="178">
        <f>ROUND(I277*H277,2)</f>
        <v>0</v>
      </c>
      <c r="BL277" s="20" t="s">
        <v>279</v>
      </c>
      <c r="BM277" s="177" t="s">
        <v>402</v>
      </c>
    </row>
    <row r="278" s="2" customFormat="1">
      <c r="A278" s="39"/>
      <c r="B278" s="40"/>
      <c r="C278" s="39"/>
      <c r="D278" s="179" t="s">
        <v>139</v>
      </c>
      <c r="E278" s="39"/>
      <c r="F278" s="180" t="s">
        <v>403</v>
      </c>
      <c r="G278" s="39"/>
      <c r="H278" s="39"/>
      <c r="I278" s="181"/>
      <c r="J278" s="39"/>
      <c r="K278" s="39"/>
      <c r="L278" s="40"/>
      <c r="M278" s="182"/>
      <c r="N278" s="183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139</v>
      </c>
      <c r="AU278" s="20" t="s">
        <v>82</v>
      </c>
    </row>
    <row r="279" s="2" customFormat="1" ht="24.15" customHeight="1">
      <c r="A279" s="39"/>
      <c r="B279" s="165"/>
      <c r="C279" s="166" t="s">
        <v>404</v>
      </c>
      <c r="D279" s="166" t="s">
        <v>132</v>
      </c>
      <c r="E279" s="167" t="s">
        <v>405</v>
      </c>
      <c r="F279" s="168" t="s">
        <v>406</v>
      </c>
      <c r="G279" s="169" t="s">
        <v>311</v>
      </c>
      <c r="H279" s="170">
        <v>23.800000000000001</v>
      </c>
      <c r="I279" s="171"/>
      <c r="J279" s="172">
        <f>ROUND(I279*H279,2)</f>
        <v>0</v>
      </c>
      <c r="K279" s="168" t="s">
        <v>136</v>
      </c>
      <c r="L279" s="40"/>
      <c r="M279" s="173" t="s">
        <v>3</v>
      </c>
      <c r="N279" s="174" t="s">
        <v>43</v>
      </c>
      <c r="O279" s="73"/>
      <c r="P279" s="175">
        <f>O279*H279</f>
        <v>0</v>
      </c>
      <c r="Q279" s="175">
        <v>2.0000000000000002E-05</v>
      </c>
      <c r="R279" s="175">
        <f>Q279*H279</f>
        <v>0.00047600000000000008</v>
      </c>
      <c r="S279" s="175">
        <v>0</v>
      </c>
      <c r="T279" s="17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177" t="s">
        <v>279</v>
      </c>
      <c r="AT279" s="177" t="s">
        <v>132</v>
      </c>
      <c r="AU279" s="177" t="s">
        <v>82</v>
      </c>
      <c r="AY279" s="20" t="s">
        <v>129</v>
      </c>
      <c r="BE279" s="178">
        <f>IF(N279="základní",J279,0)</f>
        <v>0</v>
      </c>
      <c r="BF279" s="178">
        <f>IF(N279="snížená",J279,0)</f>
        <v>0</v>
      </c>
      <c r="BG279" s="178">
        <f>IF(N279="zákl. přenesená",J279,0)</f>
        <v>0</v>
      </c>
      <c r="BH279" s="178">
        <f>IF(N279="sníž. přenesená",J279,0)</f>
        <v>0</v>
      </c>
      <c r="BI279" s="178">
        <f>IF(N279="nulová",J279,0)</f>
        <v>0</v>
      </c>
      <c r="BJ279" s="20" t="s">
        <v>80</v>
      </c>
      <c r="BK279" s="178">
        <f>ROUND(I279*H279,2)</f>
        <v>0</v>
      </c>
      <c r="BL279" s="20" t="s">
        <v>279</v>
      </c>
      <c r="BM279" s="177" t="s">
        <v>407</v>
      </c>
    </row>
    <row r="280" s="2" customFormat="1">
      <c r="A280" s="39"/>
      <c r="B280" s="40"/>
      <c r="C280" s="39"/>
      <c r="D280" s="179" t="s">
        <v>139</v>
      </c>
      <c r="E280" s="39"/>
      <c r="F280" s="180" t="s">
        <v>408</v>
      </c>
      <c r="G280" s="39"/>
      <c r="H280" s="39"/>
      <c r="I280" s="181"/>
      <c r="J280" s="39"/>
      <c r="K280" s="39"/>
      <c r="L280" s="40"/>
      <c r="M280" s="182"/>
      <c r="N280" s="183"/>
      <c r="O280" s="73"/>
      <c r="P280" s="73"/>
      <c r="Q280" s="73"/>
      <c r="R280" s="73"/>
      <c r="S280" s="73"/>
      <c r="T280" s="74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20" t="s">
        <v>139</v>
      </c>
      <c r="AU280" s="20" t="s">
        <v>82</v>
      </c>
    </row>
    <row r="281" s="2" customFormat="1" ht="24.15" customHeight="1">
      <c r="A281" s="39"/>
      <c r="B281" s="165"/>
      <c r="C281" s="166" t="s">
        <v>409</v>
      </c>
      <c r="D281" s="166" t="s">
        <v>132</v>
      </c>
      <c r="E281" s="167" t="s">
        <v>410</v>
      </c>
      <c r="F281" s="168" t="s">
        <v>411</v>
      </c>
      <c r="G281" s="169" t="s">
        <v>385</v>
      </c>
      <c r="H281" s="208"/>
      <c r="I281" s="171"/>
      <c r="J281" s="172">
        <f>ROUND(I281*H281,2)</f>
        <v>0</v>
      </c>
      <c r="K281" s="168" t="s">
        <v>136</v>
      </c>
      <c r="L281" s="40"/>
      <c r="M281" s="173" t="s">
        <v>3</v>
      </c>
      <c r="N281" s="174" t="s">
        <v>43</v>
      </c>
      <c r="O281" s="73"/>
      <c r="P281" s="175">
        <f>O281*H281</f>
        <v>0</v>
      </c>
      <c r="Q281" s="175">
        <v>0</v>
      </c>
      <c r="R281" s="175">
        <f>Q281*H281</f>
        <v>0</v>
      </c>
      <c r="S281" s="175">
        <v>0</v>
      </c>
      <c r="T281" s="17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177" t="s">
        <v>279</v>
      </c>
      <c r="AT281" s="177" t="s">
        <v>132</v>
      </c>
      <c r="AU281" s="177" t="s">
        <v>82</v>
      </c>
      <c r="AY281" s="20" t="s">
        <v>129</v>
      </c>
      <c r="BE281" s="178">
        <f>IF(N281="základní",J281,0)</f>
        <v>0</v>
      </c>
      <c r="BF281" s="178">
        <f>IF(N281="snížená",J281,0)</f>
        <v>0</v>
      </c>
      <c r="BG281" s="178">
        <f>IF(N281="zákl. přenesená",J281,0)</f>
        <v>0</v>
      </c>
      <c r="BH281" s="178">
        <f>IF(N281="sníž. přenesená",J281,0)</f>
        <v>0</v>
      </c>
      <c r="BI281" s="178">
        <f>IF(N281="nulová",J281,0)</f>
        <v>0</v>
      </c>
      <c r="BJ281" s="20" t="s">
        <v>80</v>
      </c>
      <c r="BK281" s="178">
        <f>ROUND(I281*H281,2)</f>
        <v>0</v>
      </c>
      <c r="BL281" s="20" t="s">
        <v>279</v>
      </c>
      <c r="BM281" s="177" t="s">
        <v>412</v>
      </c>
    </row>
    <row r="282" s="2" customFormat="1">
      <c r="A282" s="39"/>
      <c r="B282" s="40"/>
      <c r="C282" s="39"/>
      <c r="D282" s="179" t="s">
        <v>139</v>
      </c>
      <c r="E282" s="39"/>
      <c r="F282" s="180" t="s">
        <v>413</v>
      </c>
      <c r="G282" s="39"/>
      <c r="H282" s="39"/>
      <c r="I282" s="181"/>
      <c r="J282" s="39"/>
      <c r="K282" s="39"/>
      <c r="L282" s="40"/>
      <c r="M282" s="182"/>
      <c r="N282" s="183"/>
      <c r="O282" s="73"/>
      <c r="P282" s="73"/>
      <c r="Q282" s="73"/>
      <c r="R282" s="73"/>
      <c r="S282" s="73"/>
      <c r="T282" s="74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20" t="s">
        <v>139</v>
      </c>
      <c r="AU282" s="20" t="s">
        <v>82</v>
      </c>
    </row>
    <row r="283" s="12" customFormat="1" ht="22.8" customHeight="1">
      <c r="A283" s="12"/>
      <c r="B283" s="152"/>
      <c r="C283" s="12"/>
      <c r="D283" s="153" t="s">
        <v>71</v>
      </c>
      <c r="E283" s="163" t="s">
        <v>414</v>
      </c>
      <c r="F283" s="163" t="s">
        <v>415</v>
      </c>
      <c r="G283" s="12"/>
      <c r="H283" s="12"/>
      <c r="I283" s="155"/>
      <c r="J283" s="164">
        <f>BK283</f>
        <v>0</v>
      </c>
      <c r="K283" s="12"/>
      <c r="L283" s="152"/>
      <c r="M283" s="157"/>
      <c r="N283" s="158"/>
      <c r="O283" s="158"/>
      <c r="P283" s="159">
        <f>SUM(P284:P375)</f>
        <v>0</v>
      </c>
      <c r="Q283" s="158"/>
      <c r="R283" s="159">
        <f>SUM(R284:R375)</f>
        <v>0.013940000000000001</v>
      </c>
      <c r="S283" s="158"/>
      <c r="T283" s="160">
        <f>SUM(T284:T375)</f>
        <v>0.17620000000000002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53" t="s">
        <v>82</v>
      </c>
      <c r="AT283" s="161" t="s">
        <v>71</v>
      </c>
      <c r="AU283" s="161" t="s">
        <v>80</v>
      </c>
      <c r="AY283" s="153" t="s">
        <v>129</v>
      </c>
      <c r="BK283" s="162">
        <f>SUM(BK284:BK375)</f>
        <v>0</v>
      </c>
    </row>
    <row r="284" s="2" customFormat="1" ht="16.5" customHeight="1">
      <c r="A284" s="39"/>
      <c r="B284" s="165"/>
      <c r="C284" s="166" t="s">
        <v>416</v>
      </c>
      <c r="D284" s="166" t="s">
        <v>132</v>
      </c>
      <c r="E284" s="167" t="s">
        <v>417</v>
      </c>
      <c r="F284" s="168" t="s">
        <v>418</v>
      </c>
      <c r="G284" s="169" t="s">
        <v>419</v>
      </c>
      <c r="H284" s="170">
        <v>2</v>
      </c>
      <c r="I284" s="171"/>
      <c r="J284" s="172">
        <f>ROUND(I284*H284,2)</f>
        <v>0</v>
      </c>
      <c r="K284" s="168" t="s">
        <v>136</v>
      </c>
      <c r="L284" s="40"/>
      <c r="M284" s="173" t="s">
        <v>3</v>
      </c>
      <c r="N284" s="174" t="s">
        <v>43</v>
      </c>
      <c r="O284" s="73"/>
      <c r="P284" s="175">
        <f>O284*H284</f>
        <v>0</v>
      </c>
      <c r="Q284" s="175">
        <v>0</v>
      </c>
      <c r="R284" s="175">
        <f>Q284*H284</f>
        <v>0</v>
      </c>
      <c r="S284" s="175">
        <v>0.01933</v>
      </c>
      <c r="T284" s="176">
        <f>S284*H284</f>
        <v>0.03866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177" t="s">
        <v>279</v>
      </c>
      <c r="AT284" s="177" t="s">
        <v>132</v>
      </c>
      <c r="AU284" s="177" t="s">
        <v>82</v>
      </c>
      <c r="AY284" s="20" t="s">
        <v>129</v>
      </c>
      <c r="BE284" s="178">
        <f>IF(N284="základní",J284,0)</f>
        <v>0</v>
      </c>
      <c r="BF284" s="178">
        <f>IF(N284="snížená",J284,0)</f>
        <v>0</v>
      </c>
      <c r="BG284" s="178">
        <f>IF(N284="zákl. přenesená",J284,0)</f>
        <v>0</v>
      </c>
      <c r="BH284" s="178">
        <f>IF(N284="sníž. přenesená",J284,0)</f>
        <v>0</v>
      </c>
      <c r="BI284" s="178">
        <f>IF(N284="nulová",J284,0)</f>
        <v>0</v>
      </c>
      <c r="BJ284" s="20" t="s">
        <v>80</v>
      </c>
      <c r="BK284" s="178">
        <f>ROUND(I284*H284,2)</f>
        <v>0</v>
      </c>
      <c r="BL284" s="20" t="s">
        <v>279</v>
      </c>
      <c r="BM284" s="177" t="s">
        <v>420</v>
      </c>
    </row>
    <row r="285" s="2" customFormat="1">
      <c r="A285" s="39"/>
      <c r="B285" s="40"/>
      <c r="C285" s="39"/>
      <c r="D285" s="179" t="s">
        <v>139</v>
      </c>
      <c r="E285" s="39"/>
      <c r="F285" s="180" t="s">
        <v>421</v>
      </c>
      <c r="G285" s="39"/>
      <c r="H285" s="39"/>
      <c r="I285" s="181"/>
      <c r="J285" s="39"/>
      <c r="K285" s="39"/>
      <c r="L285" s="40"/>
      <c r="M285" s="182"/>
      <c r="N285" s="183"/>
      <c r="O285" s="73"/>
      <c r="P285" s="73"/>
      <c r="Q285" s="73"/>
      <c r="R285" s="73"/>
      <c r="S285" s="73"/>
      <c r="T285" s="74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20" t="s">
        <v>139</v>
      </c>
      <c r="AU285" s="20" t="s">
        <v>82</v>
      </c>
    </row>
    <row r="286" s="2" customFormat="1" ht="16.5" customHeight="1">
      <c r="A286" s="39"/>
      <c r="B286" s="165"/>
      <c r="C286" s="166" t="s">
        <v>422</v>
      </c>
      <c r="D286" s="166" t="s">
        <v>132</v>
      </c>
      <c r="E286" s="167" t="s">
        <v>423</v>
      </c>
      <c r="F286" s="168" t="s">
        <v>424</v>
      </c>
      <c r="G286" s="169" t="s">
        <v>146</v>
      </c>
      <c r="H286" s="170">
        <v>2</v>
      </c>
      <c r="I286" s="171"/>
      <c r="J286" s="172">
        <f>ROUND(I286*H286,2)</f>
        <v>0</v>
      </c>
      <c r="K286" s="168" t="s">
        <v>136</v>
      </c>
      <c r="L286" s="40"/>
      <c r="M286" s="173" t="s">
        <v>3</v>
      </c>
      <c r="N286" s="174" t="s">
        <v>43</v>
      </c>
      <c r="O286" s="73"/>
      <c r="P286" s="175">
        <f>O286*H286</f>
        <v>0</v>
      </c>
      <c r="Q286" s="175">
        <v>0.0012700000000000001</v>
      </c>
      <c r="R286" s="175">
        <f>Q286*H286</f>
        <v>0.0025400000000000002</v>
      </c>
      <c r="S286" s="175">
        <v>0</v>
      </c>
      <c r="T286" s="17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177" t="s">
        <v>279</v>
      </c>
      <c r="AT286" s="177" t="s">
        <v>132</v>
      </c>
      <c r="AU286" s="177" t="s">
        <v>82</v>
      </c>
      <c r="AY286" s="20" t="s">
        <v>129</v>
      </c>
      <c r="BE286" s="178">
        <f>IF(N286="základní",J286,0)</f>
        <v>0</v>
      </c>
      <c r="BF286" s="178">
        <f>IF(N286="snížená",J286,0)</f>
        <v>0</v>
      </c>
      <c r="BG286" s="178">
        <f>IF(N286="zákl. přenesená",J286,0)</f>
        <v>0</v>
      </c>
      <c r="BH286" s="178">
        <f>IF(N286="sníž. přenesená",J286,0)</f>
        <v>0</v>
      </c>
      <c r="BI286" s="178">
        <f>IF(N286="nulová",J286,0)</f>
        <v>0</v>
      </c>
      <c r="BJ286" s="20" t="s">
        <v>80</v>
      </c>
      <c r="BK286" s="178">
        <f>ROUND(I286*H286,2)</f>
        <v>0</v>
      </c>
      <c r="BL286" s="20" t="s">
        <v>279</v>
      </c>
      <c r="BM286" s="177" t="s">
        <v>425</v>
      </c>
    </row>
    <row r="287" s="2" customFormat="1">
      <c r="A287" s="39"/>
      <c r="B287" s="40"/>
      <c r="C287" s="39"/>
      <c r="D287" s="179" t="s">
        <v>139</v>
      </c>
      <c r="E287" s="39"/>
      <c r="F287" s="180" t="s">
        <v>426</v>
      </c>
      <c r="G287" s="39"/>
      <c r="H287" s="39"/>
      <c r="I287" s="181"/>
      <c r="J287" s="39"/>
      <c r="K287" s="39"/>
      <c r="L287" s="40"/>
      <c r="M287" s="182"/>
      <c r="N287" s="183"/>
      <c r="O287" s="73"/>
      <c r="P287" s="73"/>
      <c r="Q287" s="73"/>
      <c r="R287" s="73"/>
      <c r="S287" s="73"/>
      <c r="T287" s="7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20" t="s">
        <v>139</v>
      </c>
      <c r="AU287" s="20" t="s">
        <v>82</v>
      </c>
    </row>
    <row r="288" s="2" customFormat="1" ht="16.5" customHeight="1">
      <c r="A288" s="39"/>
      <c r="B288" s="165"/>
      <c r="C288" s="166" t="s">
        <v>427</v>
      </c>
      <c r="D288" s="166" t="s">
        <v>132</v>
      </c>
      <c r="E288" s="167" t="s">
        <v>428</v>
      </c>
      <c r="F288" s="168" t="s">
        <v>429</v>
      </c>
      <c r="G288" s="169" t="s">
        <v>146</v>
      </c>
      <c r="H288" s="170">
        <v>2</v>
      </c>
      <c r="I288" s="171"/>
      <c r="J288" s="172">
        <f>ROUND(I288*H288,2)</f>
        <v>0</v>
      </c>
      <c r="K288" s="168" t="s">
        <v>136</v>
      </c>
      <c r="L288" s="40"/>
      <c r="M288" s="173" t="s">
        <v>3</v>
      </c>
      <c r="N288" s="174" t="s">
        <v>43</v>
      </c>
      <c r="O288" s="73"/>
      <c r="P288" s="175">
        <f>O288*H288</f>
        <v>0</v>
      </c>
      <c r="Q288" s="175">
        <v>0</v>
      </c>
      <c r="R288" s="175">
        <f>Q288*H288</f>
        <v>0</v>
      </c>
      <c r="S288" s="175">
        <v>0</v>
      </c>
      <c r="T288" s="17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177" t="s">
        <v>279</v>
      </c>
      <c r="AT288" s="177" t="s">
        <v>132</v>
      </c>
      <c r="AU288" s="177" t="s">
        <v>82</v>
      </c>
      <c r="AY288" s="20" t="s">
        <v>129</v>
      </c>
      <c r="BE288" s="178">
        <f>IF(N288="základní",J288,0)</f>
        <v>0</v>
      </c>
      <c r="BF288" s="178">
        <f>IF(N288="snížená",J288,0)</f>
        <v>0</v>
      </c>
      <c r="BG288" s="178">
        <f>IF(N288="zákl. přenesená",J288,0)</f>
        <v>0</v>
      </c>
      <c r="BH288" s="178">
        <f>IF(N288="sníž. přenesená",J288,0)</f>
        <v>0</v>
      </c>
      <c r="BI288" s="178">
        <f>IF(N288="nulová",J288,0)</f>
        <v>0</v>
      </c>
      <c r="BJ288" s="20" t="s">
        <v>80</v>
      </c>
      <c r="BK288" s="178">
        <f>ROUND(I288*H288,2)</f>
        <v>0</v>
      </c>
      <c r="BL288" s="20" t="s">
        <v>279</v>
      </c>
      <c r="BM288" s="177" t="s">
        <v>430</v>
      </c>
    </row>
    <row r="289" s="2" customFormat="1">
      <c r="A289" s="39"/>
      <c r="B289" s="40"/>
      <c r="C289" s="39"/>
      <c r="D289" s="179" t="s">
        <v>139</v>
      </c>
      <c r="E289" s="39"/>
      <c r="F289" s="180" t="s">
        <v>431</v>
      </c>
      <c r="G289" s="39"/>
      <c r="H289" s="39"/>
      <c r="I289" s="181"/>
      <c r="J289" s="39"/>
      <c r="K289" s="39"/>
      <c r="L289" s="40"/>
      <c r="M289" s="182"/>
      <c r="N289" s="183"/>
      <c r="O289" s="73"/>
      <c r="P289" s="73"/>
      <c r="Q289" s="73"/>
      <c r="R289" s="73"/>
      <c r="S289" s="73"/>
      <c r="T289" s="74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20" t="s">
        <v>139</v>
      </c>
      <c r="AU289" s="20" t="s">
        <v>82</v>
      </c>
    </row>
    <row r="290" s="2" customFormat="1" ht="16.5" customHeight="1">
      <c r="A290" s="39"/>
      <c r="B290" s="165"/>
      <c r="C290" s="166" t="s">
        <v>432</v>
      </c>
      <c r="D290" s="166" t="s">
        <v>132</v>
      </c>
      <c r="E290" s="167" t="s">
        <v>433</v>
      </c>
      <c r="F290" s="168" t="s">
        <v>434</v>
      </c>
      <c r="G290" s="169" t="s">
        <v>419</v>
      </c>
      <c r="H290" s="170">
        <v>1</v>
      </c>
      <c r="I290" s="171"/>
      <c r="J290" s="172">
        <f>ROUND(I290*H290,2)</f>
        <v>0</v>
      </c>
      <c r="K290" s="168" t="s">
        <v>136</v>
      </c>
      <c r="L290" s="40"/>
      <c r="M290" s="173" t="s">
        <v>3</v>
      </c>
      <c r="N290" s="174" t="s">
        <v>43</v>
      </c>
      <c r="O290" s="73"/>
      <c r="P290" s="175">
        <f>O290*H290</f>
        <v>0</v>
      </c>
      <c r="Q290" s="175">
        <v>0</v>
      </c>
      <c r="R290" s="175">
        <f>Q290*H290</f>
        <v>0</v>
      </c>
      <c r="S290" s="175">
        <v>0.0172</v>
      </c>
      <c r="T290" s="176">
        <f>S290*H290</f>
        <v>0.0172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177" t="s">
        <v>279</v>
      </c>
      <c r="AT290" s="177" t="s">
        <v>132</v>
      </c>
      <c r="AU290" s="177" t="s">
        <v>82</v>
      </c>
      <c r="AY290" s="20" t="s">
        <v>129</v>
      </c>
      <c r="BE290" s="178">
        <f>IF(N290="základní",J290,0)</f>
        <v>0</v>
      </c>
      <c r="BF290" s="178">
        <f>IF(N290="snížená",J290,0)</f>
        <v>0</v>
      </c>
      <c r="BG290" s="178">
        <f>IF(N290="zákl. přenesená",J290,0)</f>
        <v>0</v>
      </c>
      <c r="BH290" s="178">
        <f>IF(N290="sníž. přenesená",J290,0)</f>
        <v>0</v>
      </c>
      <c r="BI290" s="178">
        <f>IF(N290="nulová",J290,0)</f>
        <v>0</v>
      </c>
      <c r="BJ290" s="20" t="s">
        <v>80</v>
      </c>
      <c r="BK290" s="178">
        <f>ROUND(I290*H290,2)</f>
        <v>0</v>
      </c>
      <c r="BL290" s="20" t="s">
        <v>279</v>
      </c>
      <c r="BM290" s="177" t="s">
        <v>435</v>
      </c>
    </row>
    <row r="291" s="2" customFormat="1">
      <c r="A291" s="39"/>
      <c r="B291" s="40"/>
      <c r="C291" s="39"/>
      <c r="D291" s="179" t="s">
        <v>139</v>
      </c>
      <c r="E291" s="39"/>
      <c r="F291" s="180" t="s">
        <v>436</v>
      </c>
      <c r="G291" s="39"/>
      <c r="H291" s="39"/>
      <c r="I291" s="181"/>
      <c r="J291" s="39"/>
      <c r="K291" s="39"/>
      <c r="L291" s="40"/>
      <c r="M291" s="182"/>
      <c r="N291" s="183"/>
      <c r="O291" s="73"/>
      <c r="P291" s="73"/>
      <c r="Q291" s="73"/>
      <c r="R291" s="73"/>
      <c r="S291" s="73"/>
      <c r="T291" s="74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20" t="s">
        <v>139</v>
      </c>
      <c r="AU291" s="20" t="s">
        <v>82</v>
      </c>
    </row>
    <row r="292" s="2" customFormat="1" ht="16.5" customHeight="1">
      <c r="A292" s="39"/>
      <c r="B292" s="165"/>
      <c r="C292" s="166" t="s">
        <v>437</v>
      </c>
      <c r="D292" s="166" t="s">
        <v>132</v>
      </c>
      <c r="E292" s="167" t="s">
        <v>438</v>
      </c>
      <c r="F292" s="168" t="s">
        <v>439</v>
      </c>
      <c r="G292" s="169" t="s">
        <v>146</v>
      </c>
      <c r="H292" s="170">
        <v>1</v>
      </c>
      <c r="I292" s="171"/>
      <c r="J292" s="172">
        <f>ROUND(I292*H292,2)</f>
        <v>0</v>
      </c>
      <c r="K292" s="168" t="s">
        <v>136</v>
      </c>
      <c r="L292" s="40"/>
      <c r="M292" s="173" t="s">
        <v>3</v>
      </c>
      <c r="N292" s="174" t="s">
        <v>43</v>
      </c>
      <c r="O292" s="73"/>
      <c r="P292" s="175">
        <f>O292*H292</f>
        <v>0</v>
      </c>
      <c r="Q292" s="175">
        <v>0.00068999999999999997</v>
      </c>
      <c r="R292" s="175">
        <f>Q292*H292</f>
        <v>0.00068999999999999997</v>
      </c>
      <c r="S292" s="175">
        <v>0</v>
      </c>
      <c r="T292" s="17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77" t="s">
        <v>279</v>
      </c>
      <c r="AT292" s="177" t="s">
        <v>132</v>
      </c>
      <c r="AU292" s="177" t="s">
        <v>82</v>
      </c>
      <c r="AY292" s="20" t="s">
        <v>129</v>
      </c>
      <c r="BE292" s="178">
        <f>IF(N292="základní",J292,0)</f>
        <v>0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20" t="s">
        <v>80</v>
      </c>
      <c r="BK292" s="178">
        <f>ROUND(I292*H292,2)</f>
        <v>0</v>
      </c>
      <c r="BL292" s="20" t="s">
        <v>279</v>
      </c>
      <c r="BM292" s="177" t="s">
        <v>440</v>
      </c>
    </row>
    <row r="293" s="2" customFormat="1">
      <c r="A293" s="39"/>
      <c r="B293" s="40"/>
      <c r="C293" s="39"/>
      <c r="D293" s="179" t="s">
        <v>139</v>
      </c>
      <c r="E293" s="39"/>
      <c r="F293" s="180" t="s">
        <v>441</v>
      </c>
      <c r="G293" s="39"/>
      <c r="H293" s="39"/>
      <c r="I293" s="181"/>
      <c r="J293" s="39"/>
      <c r="K293" s="39"/>
      <c r="L293" s="40"/>
      <c r="M293" s="182"/>
      <c r="N293" s="183"/>
      <c r="O293" s="73"/>
      <c r="P293" s="73"/>
      <c r="Q293" s="73"/>
      <c r="R293" s="73"/>
      <c r="S293" s="73"/>
      <c r="T293" s="7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20" t="s">
        <v>139</v>
      </c>
      <c r="AU293" s="20" t="s">
        <v>82</v>
      </c>
    </row>
    <row r="294" s="2" customFormat="1" ht="16.5" customHeight="1">
      <c r="A294" s="39"/>
      <c r="B294" s="165"/>
      <c r="C294" s="166" t="s">
        <v>442</v>
      </c>
      <c r="D294" s="166" t="s">
        <v>132</v>
      </c>
      <c r="E294" s="167" t="s">
        <v>443</v>
      </c>
      <c r="F294" s="168" t="s">
        <v>444</v>
      </c>
      <c r="G294" s="169" t="s">
        <v>419</v>
      </c>
      <c r="H294" s="170">
        <v>4</v>
      </c>
      <c r="I294" s="171"/>
      <c r="J294" s="172">
        <f>ROUND(I294*H294,2)</f>
        <v>0</v>
      </c>
      <c r="K294" s="168" t="s">
        <v>136</v>
      </c>
      <c r="L294" s="40"/>
      <c r="M294" s="173" t="s">
        <v>3</v>
      </c>
      <c r="N294" s="174" t="s">
        <v>43</v>
      </c>
      <c r="O294" s="73"/>
      <c r="P294" s="175">
        <f>O294*H294</f>
        <v>0</v>
      </c>
      <c r="Q294" s="175">
        <v>0</v>
      </c>
      <c r="R294" s="175">
        <f>Q294*H294</f>
        <v>0</v>
      </c>
      <c r="S294" s="175">
        <v>0.019460000000000002</v>
      </c>
      <c r="T294" s="176">
        <f>S294*H294</f>
        <v>0.077840000000000006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177" t="s">
        <v>279</v>
      </c>
      <c r="AT294" s="177" t="s">
        <v>132</v>
      </c>
      <c r="AU294" s="177" t="s">
        <v>82</v>
      </c>
      <c r="AY294" s="20" t="s">
        <v>129</v>
      </c>
      <c r="BE294" s="178">
        <f>IF(N294="základní",J294,0)</f>
        <v>0</v>
      </c>
      <c r="BF294" s="178">
        <f>IF(N294="snížená",J294,0)</f>
        <v>0</v>
      </c>
      <c r="BG294" s="178">
        <f>IF(N294="zákl. přenesená",J294,0)</f>
        <v>0</v>
      </c>
      <c r="BH294" s="178">
        <f>IF(N294="sníž. přenesená",J294,0)</f>
        <v>0</v>
      </c>
      <c r="BI294" s="178">
        <f>IF(N294="nulová",J294,0)</f>
        <v>0</v>
      </c>
      <c r="BJ294" s="20" t="s">
        <v>80</v>
      </c>
      <c r="BK294" s="178">
        <f>ROUND(I294*H294,2)</f>
        <v>0</v>
      </c>
      <c r="BL294" s="20" t="s">
        <v>279</v>
      </c>
      <c r="BM294" s="177" t="s">
        <v>445</v>
      </c>
    </row>
    <row r="295" s="2" customFormat="1">
      <c r="A295" s="39"/>
      <c r="B295" s="40"/>
      <c r="C295" s="39"/>
      <c r="D295" s="179" t="s">
        <v>139</v>
      </c>
      <c r="E295" s="39"/>
      <c r="F295" s="180" t="s">
        <v>446</v>
      </c>
      <c r="G295" s="39"/>
      <c r="H295" s="39"/>
      <c r="I295" s="181"/>
      <c r="J295" s="39"/>
      <c r="K295" s="39"/>
      <c r="L295" s="40"/>
      <c r="M295" s="182"/>
      <c r="N295" s="183"/>
      <c r="O295" s="73"/>
      <c r="P295" s="73"/>
      <c r="Q295" s="73"/>
      <c r="R295" s="73"/>
      <c r="S295" s="73"/>
      <c r="T295" s="74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20" t="s">
        <v>139</v>
      </c>
      <c r="AU295" s="20" t="s">
        <v>82</v>
      </c>
    </row>
    <row r="296" s="2" customFormat="1" ht="16.5" customHeight="1">
      <c r="A296" s="39"/>
      <c r="B296" s="165"/>
      <c r="C296" s="166" t="s">
        <v>447</v>
      </c>
      <c r="D296" s="166" t="s">
        <v>132</v>
      </c>
      <c r="E296" s="167" t="s">
        <v>448</v>
      </c>
      <c r="F296" s="168" t="s">
        <v>449</v>
      </c>
      <c r="G296" s="169" t="s">
        <v>419</v>
      </c>
      <c r="H296" s="170">
        <v>3</v>
      </c>
      <c r="I296" s="171"/>
      <c r="J296" s="172">
        <f>ROUND(I296*H296,2)</f>
        <v>0</v>
      </c>
      <c r="K296" s="168" t="s">
        <v>3</v>
      </c>
      <c r="L296" s="40"/>
      <c r="M296" s="173" t="s">
        <v>3</v>
      </c>
      <c r="N296" s="174" t="s">
        <v>43</v>
      </c>
      <c r="O296" s="73"/>
      <c r="P296" s="175">
        <f>O296*H296</f>
        <v>0</v>
      </c>
      <c r="Q296" s="175">
        <v>0.0022300000000000002</v>
      </c>
      <c r="R296" s="175">
        <f>Q296*H296</f>
        <v>0.0066900000000000006</v>
      </c>
      <c r="S296" s="175">
        <v>0</v>
      </c>
      <c r="T296" s="17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177" t="s">
        <v>279</v>
      </c>
      <c r="AT296" s="177" t="s">
        <v>132</v>
      </c>
      <c r="AU296" s="177" t="s">
        <v>82</v>
      </c>
      <c r="AY296" s="20" t="s">
        <v>129</v>
      </c>
      <c r="BE296" s="178">
        <f>IF(N296="základní",J296,0)</f>
        <v>0</v>
      </c>
      <c r="BF296" s="178">
        <f>IF(N296="snížená",J296,0)</f>
        <v>0</v>
      </c>
      <c r="BG296" s="178">
        <f>IF(N296="zákl. přenesená",J296,0)</f>
        <v>0</v>
      </c>
      <c r="BH296" s="178">
        <f>IF(N296="sníž. přenesená",J296,0)</f>
        <v>0</v>
      </c>
      <c r="BI296" s="178">
        <f>IF(N296="nulová",J296,0)</f>
        <v>0</v>
      </c>
      <c r="BJ296" s="20" t="s">
        <v>80</v>
      </c>
      <c r="BK296" s="178">
        <f>ROUND(I296*H296,2)</f>
        <v>0</v>
      </c>
      <c r="BL296" s="20" t="s">
        <v>279</v>
      </c>
      <c r="BM296" s="177" t="s">
        <v>450</v>
      </c>
    </row>
    <row r="297" s="2" customFormat="1" ht="16.5" customHeight="1">
      <c r="A297" s="39"/>
      <c r="B297" s="165"/>
      <c r="C297" s="166" t="s">
        <v>451</v>
      </c>
      <c r="D297" s="166" t="s">
        <v>132</v>
      </c>
      <c r="E297" s="167" t="s">
        <v>452</v>
      </c>
      <c r="F297" s="168" t="s">
        <v>453</v>
      </c>
      <c r="G297" s="169" t="s">
        <v>146</v>
      </c>
      <c r="H297" s="170">
        <v>1</v>
      </c>
      <c r="I297" s="171"/>
      <c r="J297" s="172">
        <f>ROUND(I297*H297,2)</f>
        <v>0</v>
      </c>
      <c r="K297" s="168" t="s">
        <v>136</v>
      </c>
      <c r="L297" s="40"/>
      <c r="M297" s="173" t="s">
        <v>3</v>
      </c>
      <c r="N297" s="174" t="s">
        <v>43</v>
      </c>
      <c r="O297" s="73"/>
      <c r="P297" s="175">
        <f>O297*H297</f>
        <v>0</v>
      </c>
      <c r="Q297" s="175">
        <v>0</v>
      </c>
      <c r="R297" s="175">
        <f>Q297*H297</f>
        <v>0</v>
      </c>
      <c r="S297" s="175">
        <v>0</v>
      </c>
      <c r="T297" s="17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177" t="s">
        <v>279</v>
      </c>
      <c r="AT297" s="177" t="s">
        <v>132</v>
      </c>
      <c r="AU297" s="177" t="s">
        <v>82</v>
      </c>
      <c r="AY297" s="20" t="s">
        <v>129</v>
      </c>
      <c r="BE297" s="178">
        <f>IF(N297="základní",J297,0)</f>
        <v>0</v>
      </c>
      <c r="BF297" s="178">
        <f>IF(N297="snížená",J297,0)</f>
        <v>0</v>
      </c>
      <c r="BG297" s="178">
        <f>IF(N297="zákl. přenesená",J297,0)</f>
        <v>0</v>
      </c>
      <c r="BH297" s="178">
        <f>IF(N297="sníž. přenesená",J297,0)</f>
        <v>0</v>
      </c>
      <c r="BI297" s="178">
        <f>IF(N297="nulová",J297,0)</f>
        <v>0</v>
      </c>
      <c r="BJ297" s="20" t="s">
        <v>80</v>
      </c>
      <c r="BK297" s="178">
        <f>ROUND(I297*H297,2)</f>
        <v>0</v>
      </c>
      <c r="BL297" s="20" t="s">
        <v>279</v>
      </c>
      <c r="BM297" s="177" t="s">
        <v>454</v>
      </c>
    </row>
    <row r="298" s="2" customFormat="1">
      <c r="A298" s="39"/>
      <c r="B298" s="40"/>
      <c r="C298" s="39"/>
      <c r="D298" s="179" t="s">
        <v>139</v>
      </c>
      <c r="E298" s="39"/>
      <c r="F298" s="180" t="s">
        <v>455</v>
      </c>
      <c r="G298" s="39"/>
      <c r="H298" s="39"/>
      <c r="I298" s="181"/>
      <c r="J298" s="39"/>
      <c r="K298" s="39"/>
      <c r="L298" s="40"/>
      <c r="M298" s="182"/>
      <c r="N298" s="183"/>
      <c r="O298" s="73"/>
      <c r="P298" s="73"/>
      <c r="Q298" s="73"/>
      <c r="R298" s="73"/>
      <c r="S298" s="73"/>
      <c r="T298" s="7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20" t="s">
        <v>139</v>
      </c>
      <c r="AU298" s="20" t="s">
        <v>82</v>
      </c>
    </row>
    <row r="299" s="2" customFormat="1" ht="16.5" customHeight="1">
      <c r="A299" s="39"/>
      <c r="B299" s="165"/>
      <c r="C299" s="166" t="s">
        <v>456</v>
      </c>
      <c r="D299" s="166" t="s">
        <v>132</v>
      </c>
      <c r="E299" s="167" t="s">
        <v>457</v>
      </c>
      <c r="F299" s="168" t="s">
        <v>458</v>
      </c>
      <c r="G299" s="169" t="s">
        <v>146</v>
      </c>
      <c r="H299" s="170">
        <v>1</v>
      </c>
      <c r="I299" s="171"/>
      <c r="J299" s="172">
        <f>ROUND(I299*H299,2)</f>
        <v>0</v>
      </c>
      <c r="K299" s="168" t="s">
        <v>136</v>
      </c>
      <c r="L299" s="40"/>
      <c r="M299" s="173" t="s">
        <v>3</v>
      </c>
      <c r="N299" s="174" t="s">
        <v>43</v>
      </c>
      <c r="O299" s="73"/>
      <c r="P299" s="175">
        <f>O299*H299</f>
        <v>0</v>
      </c>
      <c r="Q299" s="175">
        <v>0</v>
      </c>
      <c r="R299" s="175">
        <f>Q299*H299</f>
        <v>0</v>
      </c>
      <c r="S299" s="175">
        <v>0</v>
      </c>
      <c r="T299" s="17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177" t="s">
        <v>279</v>
      </c>
      <c r="AT299" s="177" t="s">
        <v>132</v>
      </c>
      <c r="AU299" s="177" t="s">
        <v>82</v>
      </c>
      <c r="AY299" s="20" t="s">
        <v>129</v>
      </c>
      <c r="BE299" s="178">
        <f>IF(N299="základní",J299,0)</f>
        <v>0</v>
      </c>
      <c r="BF299" s="178">
        <f>IF(N299="snížená",J299,0)</f>
        <v>0</v>
      </c>
      <c r="BG299" s="178">
        <f>IF(N299="zákl. přenesená",J299,0)</f>
        <v>0</v>
      </c>
      <c r="BH299" s="178">
        <f>IF(N299="sníž. přenesená",J299,0)</f>
        <v>0</v>
      </c>
      <c r="BI299" s="178">
        <f>IF(N299="nulová",J299,0)</f>
        <v>0</v>
      </c>
      <c r="BJ299" s="20" t="s">
        <v>80</v>
      </c>
      <c r="BK299" s="178">
        <f>ROUND(I299*H299,2)</f>
        <v>0</v>
      </c>
      <c r="BL299" s="20" t="s">
        <v>279</v>
      </c>
      <c r="BM299" s="177" t="s">
        <v>459</v>
      </c>
    </row>
    <row r="300" s="2" customFormat="1">
      <c r="A300" s="39"/>
      <c r="B300" s="40"/>
      <c r="C300" s="39"/>
      <c r="D300" s="179" t="s">
        <v>139</v>
      </c>
      <c r="E300" s="39"/>
      <c r="F300" s="180" t="s">
        <v>460</v>
      </c>
      <c r="G300" s="39"/>
      <c r="H300" s="39"/>
      <c r="I300" s="181"/>
      <c r="J300" s="39"/>
      <c r="K300" s="39"/>
      <c r="L300" s="40"/>
      <c r="M300" s="182"/>
      <c r="N300" s="183"/>
      <c r="O300" s="73"/>
      <c r="P300" s="73"/>
      <c r="Q300" s="73"/>
      <c r="R300" s="73"/>
      <c r="S300" s="73"/>
      <c r="T300" s="74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20" t="s">
        <v>139</v>
      </c>
      <c r="AU300" s="20" t="s">
        <v>82</v>
      </c>
    </row>
    <row r="301" s="2" customFormat="1" ht="16.5" customHeight="1">
      <c r="A301" s="39"/>
      <c r="B301" s="165"/>
      <c r="C301" s="166" t="s">
        <v>461</v>
      </c>
      <c r="D301" s="166" t="s">
        <v>132</v>
      </c>
      <c r="E301" s="167" t="s">
        <v>462</v>
      </c>
      <c r="F301" s="168" t="s">
        <v>463</v>
      </c>
      <c r="G301" s="169" t="s">
        <v>419</v>
      </c>
      <c r="H301" s="170">
        <v>1</v>
      </c>
      <c r="I301" s="171"/>
      <c r="J301" s="172">
        <f>ROUND(I301*H301,2)</f>
        <v>0</v>
      </c>
      <c r="K301" s="168" t="s">
        <v>136</v>
      </c>
      <c r="L301" s="40"/>
      <c r="M301" s="173" t="s">
        <v>3</v>
      </c>
      <c r="N301" s="174" t="s">
        <v>43</v>
      </c>
      <c r="O301" s="73"/>
      <c r="P301" s="175">
        <f>O301*H301</f>
        <v>0</v>
      </c>
      <c r="Q301" s="175">
        <v>0.00055999999999999995</v>
      </c>
      <c r="R301" s="175">
        <f>Q301*H301</f>
        <v>0.00055999999999999995</v>
      </c>
      <c r="S301" s="175">
        <v>0</v>
      </c>
      <c r="T301" s="17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77" t="s">
        <v>279</v>
      </c>
      <c r="AT301" s="177" t="s">
        <v>132</v>
      </c>
      <c r="AU301" s="177" t="s">
        <v>82</v>
      </c>
      <c r="AY301" s="20" t="s">
        <v>129</v>
      </c>
      <c r="BE301" s="178">
        <f>IF(N301="základní",J301,0)</f>
        <v>0</v>
      </c>
      <c r="BF301" s="178">
        <f>IF(N301="snížená",J301,0)</f>
        <v>0</v>
      </c>
      <c r="BG301" s="178">
        <f>IF(N301="zákl. přenesená",J301,0)</f>
        <v>0</v>
      </c>
      <c r="BH301" s="178">
        <f>IF(N301="sníž. přenesená",J301,0)</f>
        <v>0</v>
      </c>
      <c r="BI301" s="178">
        <f>IF(N301="nulová",J301,0)</f>
        <v>0</v>
      </c>
      <c r="BJ301" s="20" t="s">
        <v>80</v>
      </c>
      <c r="BK301" s="178">
        <f>ROUND(I301*H301,2)</f>
        <v>0</v>
      </c>
      <c r="BL301" s="20" t="s">
        <v>279</v>
      </c>
      <c r="BM301" s="177" t="s">
        <v>464</v>
      </c>
    </row>
    <row r="302" s="2" customFormat="1">
      <c r="A302" s="39"/>
      <c r="B302" s="40"/>
      <c r="C302" s="39"/>
      <c r="D302" s="179" t="s">
        <v>139</v>
      </c>
      <c r="E302" s="39"/>
      <c r="F302" s="180" t="s">
        <v>465</v>
      </c>
      <c r="G302" s="39"/>
      <c r="H302" s="39"/>
      <c r="I302" s="181"/>
      <c r="J302" s="39"/>
      <c r="K302" s="39"/>
      <c r="L302" s="40"/>
      <c r="M302" s="182"/>
      <c r="N302" s="183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139</v>
      </c>
      <c r="AU302" s="20" t="s">
        <v>82</v>
      </c>
    </row>
    <row r="303" s="2" customFormat="1" ht="16.5" customHeight="1">
      <c r="A303" s="39"/>
      <c r="B303" s="165"/>
      <c r="C303" s="166" t="s">
        <v>466</v>
      </c>
      <c r="D303" s="166" t="s">
        <v>132</v>
      </c>
      <c r="E303" s="167" t="s">
        <v>467</v>
      </c>
      <c r="F303" s="168" t="s">
        <v>468</v>
      </c>
      <c r="G303" s="169" t="s">
        <v>419</v>
      </c>
      <c r="H303" s="170">
        <v>1</v>
      </c>
      <c r="I303" s="171"/>
      <c r="J303" s="172">
        <f>ROUND(I303*H303,2)</f>
        <v>0</v>
      </c>
      <c r="K303" s="168" t="s">
        <v>136</v>
      </c>
      <c r="L303" s="40"/>
      <c r="M303" s="173" t="s">
        <v>3</v>
      </c>
      <c r="N303" s="174" t="s">
        <v>43</v>
      </c>
      <c r="O303" s="73"/>
      <c r="P303" s="175">
        <f>O303*H303</f>
        <v>0</v>
      </c>
      <c r="Q303" s="175">
        <v>0</v>
      </c>
      <c r="R303" s="175">
        <f>Q303*H303</f>
        <v>0</v>
      </c>
      <c r="S303" s="175">
        <v>0.034700000000000002</v>
      </c>
      <c r="T303" s="176">
        <f>S303*H303</f>
        <v>0.034700000000000002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177" t="s">
        <v>279</v>
      </c>
      <c r="AT303" s="177" t="s">
        <v>132</v>
      </c>
      <c r="AU303" s="177" t="s">
        <v>82</v>
      </c>
      <c r="AY303" s="20" t="s">
        <v>129</v>
      </c>
      <c r="BE303" s="178">
        <f>IF(N303="základní",J303,0)</f>
        <v>0</v>
      </c>
      <c r="BF303" s="178">
        <f>IF(N303="snížená",J303,0)</f>
        <v>0</v>
      </c>
      <c r="BG303" s="178">
        <f>IF(N303="zákl. přenesená",J303,0)</f>
        <v>0</v>
      </c>
      <c r="BH303" s="178">
        <f>IF(N303="sníž. přenesená",J303,0)</f>
        <v>0</v>
      </c>
      <c r="BI303" s="178">
        <f>IF(N303="nulová",J303,0)</f>
        <v>0</v>
      </c>
      <c r="BJ303" s="20" t="s">
        <v>80</v>
      </c>
      <c r="BK303" s="178">
        <f>ROUND(I303*H303,2)</f>
        <v>0</v>
      </c>
      <c r="BL303" s="20" t="s">
        <v>279</v>
      </c>
      <c r="BM303" s="177" t="s">
        <v>469</v>
      </c>
    </row>
    <row r="304" s="2" customFormat="1">
      <c r="A304" s="39"/>
      <c r="B304" s="40"/>
      <c r="C304" s="39"/>
      <c r="D304" s="179" t="s">
        <v>139</v>
      </c>
      <c r="E304" s="39"/>
      <c r="F304" s="180" t="s">
        <v>470</v>
      </c>
      <c r="G304" s="39"/>
      <c r="H304" s="39"/>
      <c r="I304" s="181"/>
      <c r="J304" s="39"/>
      <c r="K304" s="39"/>
      <c r="L304" s="40"/>
      <c r="M304" s="182"/>
      <c r="N304" s="183"/>
      <c r="O304" s="73"/>
      <c r="P304" s="73"/>
      <c r="Q304" s="73"/>
      <c r="R304" s="73"/>
      <c r="S304" s="73"/>
      <c r="T304" s="74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20" t="s">
        <v>139</v>
      </c>
      <c r="AU304" s="20" t="s">
        <v>82</v>
      </c>
    </row>
    <row r="305" s="2" customFormat="1" ht="16.5" customHeight="1">
      <c r="A305" s="39"/>
      <c r="B305" s="165"/>
      <c r="C305" s="166" t="s">
        <v>471</v>
      </c>
      <c r="D305" s="166" t="s">
        <v>132</v>
      </c>
      <c r="E305" s="167" t="s">
        <v>472</v>
      </c>
      <c r="F305" s="168" t="s">
        <v>473</v>
      </c>
      <c r="G305" s="169" t="s">
        <v>419</v>
      </c>
      <c r="H305" s="170">
        <v>1</v>
      </c>
      <c r="I305" s="171"/>
      <c r="J305" s="172">
        <f>ROUND(I305*H305,2)</f>
        <v>0</v>
      </c>
      <c r="K305" s="168" t="s">
        <v>136</v>
      </c>
      <c r="L305" s="40"/>
      <c r="M305" s="173" t="s">
        <v>3</v>
      </c>
      <c r="N305" s="174" t="s">
        <v>43</v>
      </c>
      <c r="O305" s="73"/>
      <c r="P305" s="175">
        <f>O305*H305</f>
        <v>0</v>
      </c>
      <c r="Q305" s="175">
        <v>0.00114</v>
      </c>
      <c r="R305" s="175">
        <f>Q305*H305</f>
        <v>0.00114</v>
      </c>
      <c r="S305" s="175">
        <v>0</v>
      </c>
      <c r="T305" s="17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77" t="s">
        <v>279</v>
      </c>
      <c r="AT305" s="177" t="s">
        <v>132</v>
      </c>
      <c r="AU305" s="177" t="s">
        <v>82</v>
      </c>
      <c r="AY305" s="20" t="s">
        <v>129</v>
      </c>
      <c r="BE305" s="178">
        <f>IF(N305="základní",J305,0)</f>
        <v>0</v>
      </c>
      <c r="BF305" s="178">
        <f>IF(N305="snížená",J305,0)</f>
        <v>0</v>
      </c>
      <c r="BG305" s="178">
        <f>IF(N305="zákl. přenesená",J305,0)</f>
        <v>0</v>
      </c>
      <c r="BH305" s="178">
        <f>IF(N305="sníž. přenesená",J305,0)</f>
        <v>0</v>
      </c>
      <c r="BI305" s="178">
        <f>IF(N305="nulová",J305,0)</f>
        <v>0</v>
      </c>
      <c r="BJ305" s="20" t="s">
        <v>80</v>
      </c>
      <c r="BK305" s="178">
        <f>ROUND(I305*H305,2)</f>
        <v>0</v>
      </c>
      <c r="BL305" s="20" t="s">
        <v>279</v>
      </c>
      <c r="BM305" s="177" t="s">
        <v>474</v>
      </c>
    </row>
    <row r="306" s="2" customFormat="1">
      <c r="A306" s="39"/>
      <c r="B306" s="40"/>
      <c r="C306" s="39"/>
      <c r="D306" s="179" t="s">
        <v>139</v>
      </c>
      <c r="E306" s="39"/>
      <c r="F306" s="180" t="s">
        <v>475</v>
      </c>
      <c r="G306" s="39"/>
      <c r="H306" s="39"/>
      <c r="I306" s="181"/>
      <c r="J306" s="39"/>
      <c r="K306" s="39"/>
      <c r="L306" s="40"/>
      <c r="M306" s="182"/>
      <c r="N306" s="183"/>
      <c r="O306" s="73"/>
      <c r="P306" s="73"/>
      <c r="Q306" s="73"/>
      <c r="R306" s="73"/>
      <c r="S306" s="73"/>
      <c r="T306" s="7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139</v>
      </c>
      <c r="AU306" s="20" t="s">
        <v>82</v>
      </c>
    </row>
    <row r="307" s="2" customFormat="1" ht="16.5" customHeight="1">
      <c r="A307" s="39"/>
      <c r="B307" s="165"/>
      <c r="C307" s="166" t="s">
        <v>476</v>
      </c>
      <c r="D307" s="166" t="s">
        <v>132</v>
      </c>
      <c r="E307" s="167" t="s">
        <v>477</v>
      </c>
      <c r="F307" s="168" t="s">
        <v>478</v>
      </c>
      <c r="G307" s="169" t="s">
        <v>419</v>
      </c>
      <c r="H307" s="170">
        <v>8</v>
      </c>
      <c r="I307" s="171"/>
      <c r="J307" s="172">
        <f>ROUND(I307*H307,2)</f>
        <v>0</v>
      </c>
      <c r="K307" s="168" t="s">
        <v>136</v>
      </c>
      <c r="L307" s="40"/>
      <c r="M307" s="173" t="s">
        <v>3</v>
      </c>
      <c r="N307" s="174" t="s">
        <v>43</v>
      </c>
      <c r="O307" s="73"/>
      <c r="P307" s="175">
        <f>O307*H307</f>
        <v>0</v>
      </c>
      <c r="Q307" s="175">
        <v>0.00024000000000000001</v>
      </c>
      <c r="R307" s="175">
        <f>Q307*H307</f>
        <v>0.0019200000000000001</v>
      </c>
      <c r="S307" s="175">
        <v>0</v>
      </c>
      <c r="T307" s="17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177" t="s">
        <v>279</v>
      </c>
      <c r="AT307" s="177" t="s">
        <v>132</v>
      </c>
      <c r="AU307" s="177" t="s">
        <v>82</v>
      </c>
      <c r="AY307" s="20" t="s">
        <v>129</v>
      </c>
      <c r="BE307" s="178">
        <f>IF(N307="základní",J307,0)</f>
        <v>0</v>
      </c>
      <c r="BF307" s="178">
        <f>IF(N307="snížená",J307,0)</f>
        <v>0</v>
      </c>
      <c r="BG307" s="178">
        <f>IF(N307="zákl. přenesená",J307,0)</f>
        <v>0</v>
      </c>
      <c r="BH307" s="178">
        <f>IF(N307="sníž. přenesená",J307,0)</f>
        <v>0</v>
      </c>
      <c r="BI307" s="178">
        <f>IF(N307="nulová",J307,0)</f>
        <v>0</v>
      </c>
      <c r="BJ307" s="20" t="s">
        <v>80</v>
      </c>
      <c r="BK307" s="178">
        <f>ROUND(I307*H307,2)</f>
        <v>0</v>
      </c>
      <c r="BL307" s="20" t="s">
        <v>279</v>
      </c>
      <c r="BM307" s="177" t="s">
        <v>479</v>
      </c>
    </row>
    <row r="308" s="2" customFormat="1">
      <c r="A308" s="39"/>
      <c r="B308" s="40"/>
      <c r="C308" s="39"/>
      <c r="D308" s="179" t="s">
        <v>139</v>
      </c>
      <c r="E308" s="39"/>
      <c r="F308" s="180" t="s">
        <v>480</v>
      </c>
      <c r="G308" s="39"/>
      <c r="H308" s="39"/>
      <c r="I308" s="181"/>
      <c r="J308" s="39"/>
      <c r="K308" s="39"/>
      <c r="L308" s="40"/>
      <c r="M308" s="182"/>
      <c r="N308" s="183"/>
      <c r="O308" s="73"/>
      <c r="P308" s="73"/>
      <c r="Q308" s="73"/>
      <c r="R308" s="73"/>
      <c r="S308" s="73"/>
      <c r="T308" s="74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20" t="s">
        <v>139</v>
      </c>
      <c r="AU308" s="20" t="s">
        <v>82</v>
      </c>
    </row>
    <row r="309" s="2" customFormat="1" ht="16.5" customHeight="1">
      <c r="A309" s="39"/>
      <c r="B309" s="165"/>
      <c r="C309" s="166" t="s">
        <v>481</v>
      </c>
      <c r="D309" s="166" t="s">
        <v>132</v>
      </c>
      <c r="E309" s="167" t="s">
        <v>482</v>
      </c>
      <c r="F309" s="168" t="s">
        <v>483</v>
      </c>
      <c r="G309" s="169" t="s">
        <v>419</v>
      </c>
      <c r="H309" s="170">
        <v>5</v>
      </c>
      <c r="I309" s="171"/>
      <c r="J309" s="172">
        <f>ROUND(I309*H309,2)</f>
        <v>0</v>
      </c>
      <c r="K309" s="168" t="s">
        <v>136</v>
      </c>
      <c r="L309" s="40"/>
      <c r="M309" s="173" t="s">
        <v>3</v>
      </c>
      <c r="N309" s="174" t="s">
        <v>43</v>
      </c>
      <c r="O309" s="73"/>
      <c r="P309" s="175">
        <f>O309*H309</f>
        <v>0</v>
      </c>
      <c r="Q309" s="175">
        <v>0</v>
      </c>
      <c r="R309" s="175">
        <f>Q309*H309</f>
        <v>0</v>
      </c>
      <c r="S309" s="175">
        <v>0.00156</v>
      </c>
      <c r="T309" s="176">
        <f>S309*H309</f>
        <v>0.0077999999999999996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177" t="s">
        <v>279</v>
      </c>
      <c r="AT309" s="177" t="s">
        <v>132</v>
      </c>
      <c r="AU309" s="177" t="s">
        <v>82</v>
      </c>
      <c r="AY309" s="20" t="s">
        <v>129</v>
      </c>
      <c r="BE309" s="178">
        <f>IF(N309="základní",J309,0)</f>
        <v>0</v>
      </c>
      <c r="BF309" s="178">
        <f>IF(N309="snížená",J309,0)</f>
        <v>0</v>
      </c>
      <c r="BG309" s="178">
        <f>IF(N309="zákl. přenesená",J309,0)</f>
        <v>0</v>
      </c>
      <c r="BH309" s="178">
        <f>IF(N309="sníž. přenesená",J309,0)</f>
        <v>0</v>
      </c>
      <c r="BI309" s="178">
        <f>IF(N309="nulová",J309,0)</f>
        <v>0</v>
      </c>
      <c r="BJ309" s="20" t="s">
        <v>80</v>
      </c>
      <c r="BK309" s="178">
        <f>ROUND(I309*H309,2)</f>
        <v>0</v>
      </c>
      <c r="BL309" s="20" t="s">
        <v>279</v>
      </c>
      <c r="BM309" s="177" t="s">
        <v>484</v>
      </c>
    </row>
    <row r="310" s="2" customFormat="1">
      <c r="A310" s="39"/>
      <c r="B310" s="40"/>
      <c r="C310" s="39"/>
      <c r="D310" s="179" t="s">
        <v>139</v>
      </c>
      <c r="E310" s="39"/>
      <c r="F310" s="180" t="s">
        <v>485</v>
      </c>
      <c r="G310" s="39"/>
      <c r="H310" s="39"/>
      <c r="I310" s="181"/>
      <c r="J310" s="39"/>
      <c r="K310" s="39"/>
      <c r="L310" s="40"/>
      <c r="M310" s="182"/>
      <c r="N310" s="183"/>
      <c r="O310" s="73"/>
      <c r="P310" s="73"/>
      <c r="Q310" s="73"/>
      <c r="R310" s="73"/>
      <c r="S310" s="73"/>
      <c r="T310" s="74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20" t="s">
        <v>139</v>
      </c>
      <c r="AU310" s="20" t="s">
        <v>82</v>
      </c>
    </row>
    <row r="311" s="2" customFormat="1" ht="16.5" customHeight="1">
      <c r="A311" s="39"/>
      <c r="B311" s="165"/>
      <c r="C311" s="166" t="s">
        <v>486</v>
      </c>
      <c r="D311" s="166" t="s">
        <v>132</v>
      </c>
      <c r="E311" s="167" t="s">
        <v>487</v>
      </c>
      <c r="F311" s="168" t="s">
        <v>488</v>
      </c>
      <c r="G311" s="169" t="s">
        <v>146</v>
      </c>
      <c r="H311" s="170">
        <v>1</v>
      </c>
      <c r="I311" s="171"/>
      <c r="J311" s="172">
        <f>ROUND(I311*H311,2)</f>
        <v>0</v>
      </c>
      <c r="K311" s="168" t="s">
        <v>136</v>
      </c>
      <c r="L311" s="40"/>
      <c r="M311" s="173" t="s">
        <v>3</v>
      </c>
      <c r="N311" s="174" t="s">
        <v>43</v>
      </c>
      <c r="O311" s="73"/>
      <c r="P311" s="175">
        <f>O311*H311</f>
        <v>0</v>
      </c>
      <c r="Q311" s="175">
        <v>0</v>
      </c>
      <c r="R311" s="175">
        <f>Q311*H311</f>
        <v>0</v>
      </c>
      <c r="S311" s="175">
        <v>0</v>
      </c>
      <c r="T311" s="17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177" t="s">
        <v>279</v>
      </c>
      <c r="AT311" s="177" t="s">
        <v>132</v>
      </c>
      <c r="AU311" s="177" t="s">
        <v>82</v>
      </c>
      <c r="AY311" s="20" t="s">
        <v>129</v>
      </c>
      <c r="BE311" s="178">
        <f>IF(N311="základní",J311,0)</f>
        <v>0</v>
      </c>
      <c r="BF311" s="178">
        <f>IF(N311="snížená",J311,0)</f>
        <v>0</v>
      </c>
      <c r="BG311" s="178">
        <f>IF(N311="zákl. přenesená",J311,0)</f>
        <v>0</v>
      </c>
      <c r="BH311" s="178">
        <f>IF(N311="sníž. přenesená",J311,0)</f>
        <v>0</v>
      </c>
      <c r="BI311" s="178">
        <f>IF(N311="nulová",J311,0)</f>
        <v>0</v>
      </c>
      <c r="BJ311" s="20" t="s">
        <v>80</v>
      </c>
      <c r="BK311" s="178">
        <f>ROUND(I311*H311,2)</f>
        <v>0</v>
      </c>
      <c r="BL311" s="20" t="s">
        <v>279</v>
      </c>
      <c r="BM311" s="177" t="s">
        <v>489</v>
      </c>
    </row>
    <row r="312" s="2" customFormat="1">
      <c r="A312" s="39"/>
      <c r="B312" s="40"/>
      <c r="C312" s="39"/>
      <c r="D312" s="179" t="s">
        <v>139</v>
      </c>
      <c r="E312" s="39"/>
      <c r="F312" s="180" t="s">
        <v>490</v>
      </c>
      <c r="G312" s="39"/>
      <c r="H312" s="39"/>
      <c r="I312" s="181"/>
      <c r="J312" s="39"/>
      <c r="K312" s="39"/>
      <c r="L312" s="40"/>
      <c r="M312" s="182"/>
      <c r="N312" s="183"/>
      <c r="O312" s="73"/>
      <c r="P312" s="73"/>
      <c r="Q312" s="73"/>
      <c r="R312" s="73"/>
      <c r="S312" s="73"/>
      <c r="T312" s="74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20" t="s">
        <v>139</v>
      </c>
      <c r="AU312" s="20" t="s">
        <v>82</v>
      </c>
    </row>
    <row r="313" s="2" customFormat="1" ht="16.5" customHeight="1">
      <c r="A313" s="39"/>
      <c r="B313" s="165"/>
      <c r="C313" s="166" t="s">
        <v>491</v>
      </c>
      <c r="D313" s="166" t="s">
        <v>132</v>
      </c>
      <c r="E313" s="167" t="s">
        <v>492</v>
      </c>
      <c r="F313" s="168" t="s">
        <v>493</v>
      </c>
      <c r="G313" s="169" t="s">
        <v>146</v>
      </c>
      <c r="H313" s="170">
        <v>2</v>
      </c>
      <c r="I313" s="171"/>
      <c r="J313" s="172">
        <f>ROUND(I313*H313,2)</f>
        <v>0</v>
      </c>
      <c r="K313" s="168" t="s">
        <v>136</v>
      </c>
      <c r="L313" s="40"/>
      <c r="M313" s="173" t="s">
        <v>3</v>
      </c>
      <c r="N313" s="174" t="s">
        <v>43</v>
      </c>
      <c r="O313" s="73"/>
      <c r="P313" s="175">
        <f>O313*H313</f>
        <v>0</v>
      </c>
      <c r="Q313" s="175">
        <v>0.00016000000000000001</v>
      </c>
      <c r="R313" s="175">
        <f>Q313*H313</f>
        <v>0.00032000000000000003</v>
      </c>
      <c r="S313" s="175">
        <v>0</v>
      </c>
      <c r="T313" s="17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177" t="s">
        <v>279</v>
      </c>
      <c r="AT313" s="177" t="s">
        <v>132</v>
      </c>
      <c r="AU313" s="177" t="s">
        <v>82</v>
      </c>
      <c r="AY313" s="20" t="s">
        <v>129</v>
      </c>
      <c r="BE313" s="178">
        <f>IF(N313="základní",J313,0)</f>
        <v>0</v>
      </c>
      <c r="BF313" s="178">
        <f>IF(N313="snížená",J313,0)</f>
        <v>0</v>
      </c>
      <c r="BG313" s="178">
        <f>IF(N313="zákl. přenesená",J313,0)</f>
        <v>0</v>
      </c>
      <c r="BH313" s="178">
        <f>IF(N313="sníž. přenesená",J313,0)</f>
        <v>0</v>
      </c>
      <c r="BI313" s="178">
        <f>IF(N313="nulová",J313,0)</f>
        <v>0</v>
      </c>
      <c r="BJ313" s="20" t="s">
        <v>80</v>
      </c>
      <c r="BK313" s="178">
        <f>ROUND(I313*H313,2)</f>
        <v>0</v>
      </c>
      <c r="BL313" s="20" t="s">
        <v>279</v>
      </c>
      <c r="BM313" s="177" t="s">
        <v>494</v>
      </c>
    </row>
    <row r="314" s="2" customFormat="1">
      <c r="A314" s="39"/>
      <c r="B314" s="40"/>
      <c r="C314" s="39"/>
      <c r="D314" s="179" t="s">
        <v>139</v>
      </c>
      <c r="E314" s="39"/>
      <c r="F314" s="180" t="s">
        <v>495</v>
      </c>
      <c r="G314" s="39"/>
      <c r="H314" s="39"/>
      <c r="I314" s="181"/>
      <c r="J314" s="39"/>
      <c r="K314" s="39"/>
      <c r="L314" s="40"/>
      <c r="M314" s="182"/>
      <c r="N314" s="183"/>
      <c r="O314" s="73"/>
      <c r="P314" s="73"/>
      <c r="Q314" s="73"/>
      <c r="R314" s="73"/>
      <c r="S314" s="73"/>
      <c r="T314" s="74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20" t="s">
        <v>139</v>
      </c>
      <c r="AU314" s="20" t="s">
        <v>82</v>
      </c>
    </row>
    <row r="315" s="2" customFormat="1" ht="16.5" customHeight="1">
      <c r="A315" s="39"/>
      <c r="B315" s="165"/>
      <c r="C315" s="166" t="s">
        <v>496</v>
      </c>
      <c r="D315" s="166" t="s">
        <v>132</v>
      </c>
      <c r="E315" s="167" t="s">
        <v>497</v>
      </c>
      <c r="F315" s="168" t="s">
        <v>498</v>
      </c>
      <c r="G315" s="169" t="s">
        <v>146</v>
      </c>
      <c r="H315" s="170">
        <v>2</v>
      </c>
      <c r="I315" s="171"/>
      <c r="J315" s="172">
        <f>ROUND(I315*H315,2)</f>
        <v>0</v>
      </c>
      <c r="K315" s="168" t="s">
        <v>136</v>
      </c>
      <c r="L315" s="40"/>
      <c r="M315" s="173" t="s">
        <v>3</v>
      </c>
      <c r="N315" s="174" t="s">
        <v>43</v>
      </c>
      <c r="O315" s="73"/>
      <c r="P315" s="175">
        <f>O315*H315</f>
        <v>0</v>
      </c>
      <c r="Q315" s="175">
        <v>4.0000000000000003E-05</v>
      </c>
      <c r="R315" s="175">
        <f>Q315*H315</f>
        <v>8.0000000000000007E-05</v>
      </c>
      <c r="S315" s="175">
        <v>0</v>
      </c>
      <c r="T315" s="176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177" t="s">
        <v>279</v>
      </c>
      <c r="AT315" s="177" t="s">
        <v>132</v>
      </c>
      <c r="AU315" s="177" t="s">
        <v>82</v>
      </c>
      <c r="AY315" s="20" t="s">
        <v>129</v>
      </c>
      <c r="BE315" s="178">
        <f>IF(N315="základní",J315,0)</f>
        <v>0</v>
      </c>
      <c r="BF315" s="178">
        <f>IF(N315="snížená",J315,0)</f>
        <v>0</v>
      </c>
      <c r="BG315" s="178">
        <f>IF(N315="zákl. přenesená",J315,0)</f>
        <v>0</v>
      </c>
      <c r="BH315" s="178">
        <f>IF(N315="sníž. přenesená",J315,0)</f>
        <v>0</v>
      </c>
      <c r="BI315" s="178">
        <f>IF(N315="nulová",J315,0)</f>
        <v>0</v>
      </c>
      <c r="BJ315" s="20" t="s">
        <v>80</v>
      </c>
      <c r="BK315" s="178">
        <f>ROUND(I315*H315,2)</f>
        <v>0</v>
      </c>
      <c r="BL315" s="20" t="s">
        <v>279</v>
      </c>
      <c r="BM315" s="177" t="s">
        <v>499</v>
      </c>
    </row>
    <row r="316" s="2" customFormat="1">
      <c r="A316" s="39"/>
      <c r="B316" s="40"/>
      <c r="C316" s="39"/>
      <c r="D316" s="179" t="s">
        <v>139</v>
      </c>
      <c r="E316" s="39"/>
      <c r="F316" s="180" t="s">
        <v>500</v>
      </c>
      <c r="G316" s="39"/>
      <c r="H316" s="39"/>
      <c r="I316" s="181"/>
      <c r="J316" s="39"/>
      <c r="K316" s="39"/>
      <c r="L316" s="40"/>
      <c r="M316" s="182"/>
      <c r="N316" s="183"/>
      <c r="O316" s="73"/>
      <c r="P316" s="73"/>
      <c r="Q316" s="73"/>
      <c r="R316" s="73"/>
      <c r="S316" s="73"/>
      <c r="T316" s="7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20" t="s">
        <v>139</v>
      </c>
      <c r="AU316" s="20" t="s">
        <v>82</v>
      </c>
    </row>
    <row r="317" s="2" customFormat="1" ht="16.5" customHeight="1">
      <c r="A317" s="39"/>
      <c r="B317" s="165"/>
      <c r="C317" s="166" t="s">
        <v>501</v>
      </c>
      <c r="D317" s="166" t="s">
        <v>132</v>
      </c>
      <c r="E317" s="167" t="s">
        <v>502</v>
      </c>
      <c r="F317" s="168" t="s">
        <v>503</v>
      </c>
      <c r="G317" s="169" t="s">
        <v>227</v>
      </c>
      <c r="H317" s="170">
        <v>2</v>
      </c>
      <c r="I317" s="171"/>
      <c r="J317" s="172">
        <f>ROUND(I317*H317,2)</f>
        <v>0</v>
      </c>
      <c r="K317" s="168" t="s">
        <v>3</v>
      </c>
      <c r="L317" s="40"/>
      <c r="M317" s="173" t="s">
        <v>3</v>
      </c>
      <c r="N317" s="174" t="s">
        <v>43</v>
      </c>
      <c r="O317" s="73"/>
      <c r="P317" s="175">
        <f>O317*H317</f>
        <v>0</v>
      </c>
      <c r="Q317" s="175">
        <v>0</v>
      </c>
      <c r="R317" s="175">
        <f>Q317*H317</f>
        <v>0</v>
      </c>
      <c r="S317" s="175">
        <v>0</v>
      </c>
      <c r="T317" s="176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177" t="s">
        <v>279</v>
      </c>
      <c r="AT317" s="177" t="s">
        <v>132</v>
      </c>
      <c r="AU317" s="177" t="s">
        <v>82</v>
      </c>
      <c r="AY317" s="20" t="s">
        <v>129</v>
      </c>
      <c r="BE317" s="178">
        <f>IF(N317="základní",J317,0)</f>
        <v>0</v>
      </c>
      <c r="BF317" s="178">
        <f>IF(N317="snížená",J317,0)</f>
        <v>0</v>
      </c>
      <c r="BG317" s="178">
        <f>IF(N317="zákl. přenesená",J317,0)</f>
        <v>0</v>
      </c>
      <c r="BH317" s="178">
        <f>IF(N317="sníž. přenesená",J317,0)</f>
        <v>0</v>
      </c>
      <c r="BI317" s="178">
        <f>IF(N317="nulová",J317,0)</f>
        <v>0</v>
      </c>
      <c r="BJ317" s="20" t="s">
        <v>80</v>
      </c>
      <c r="BK317" s="178">
        <f>ROUND(I317*H317,2)</f>
        <v>0</v>
      </c>
      <c r="BL317" s="20" t="s">
        <v>279</v>
      </c>
      <c r="BM317" s="177" t="s">
        <v>504</v>
      </c>
    </row>
    <row r="318" s="2" customFormat="1" ht="16.5" customHeight="1">
      <c r="A318" s="39"/>
      <c r="B318" s="165"/>
      <c r="C318" s="209" t="s">
        <v>505</v>
      </c>
      <c r="D318" s="209" t="s">
        <v>506</v>
      </c>
      <c r="E318" s="210" t="s">
        <v>507</v>
      </c>
      <c r="F318" s="211" t="s">
        <v>508</v>
      </c>
      <c r="G318" s="212" t="s">
        <v>227</v>
      </c>
      <c r="H318" s="213">
        <v>1</v>
      </c>
      <c r="I318" s="214"/>
      <c r="J318" s="215">
        <f>ROUND(I318*H318,2)</f>
        <v>0</v>
      </c>
      <c r="K318" s="211" t="s">
        <v>3</v>
      </c>
      <c r="L318" s="216"/>
      <c r="M318" s="217" t="s">
        <v>3</v>
      </c>
      <c r="N318" s="218" t="s">
        <v>43</v>
      </c>
      <c r="O318" s="73"/>
      <c r="P318" s="175">
        <f>O318*H318</f>
        <v>0</v>
      </c>
      <c r="Q318" s="175">
        <v>0</v>
      </c>
      <c r="R318" s="175">
        <f>Q318*H318</f>
        <v>0</v>
      </c>
      <c r="S318" s="175">
        <v>0</v>
      </c>
      <c r="T318" s="176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177" t="s">
        <v>390</v>
      </c>
      <c r="AT318" s="177" t="s">
        <v>506</v>
      </c>
      <c r="AU318" s="177" t="s">
        <v>82</v>
      </c>
      <c r="AY318" s="20" t="s">
        <v>129</v>
      </c>
      <c r="BE318" s="178">
        <f>IF(N318="základní",J318,0)</f>
        <v>0</v>
      </c>
      <c r="BF318" s="178">
        <f>IF(N318="snížená",J318,0)</f>
        <v>0</v>
      </c>
      <c r="BG318" s="178">
        <f>IF(N318="zákl. přenesená",J318,0)</f>
        <v>0</v>
      </c>
      <c r="BH318" s="178">
        <f>IF(N318="sníž. přenesená",J318,0)</f>
        <v>0</v>
      </c>
      <c r="BI318" s="178">
        <f>IF(N318="nulová",J318,0)</f>
        <v>0</v>
      </c>
      <c r="BJ318" s="20" t="s">
        <v>80</v>
      </c>
      <c r="BK318" s="178">
        <f>ROUND(I318*H318,2)</f>
        <v>0</v>
      </c>
      <c r="BL318" s="20" t="s">
        <v>279</v>
      </c>
      <c r="BM318" s="177" t="s">
        <v>509</v>
      </c>
    </row>
    <row r="319" s="13" customFormat="1">
      <c r="A319" s="13"/>
      <c r="B319" s="184"/>
      <c r="C319" s="13"/>
      <c r="D319" s="185" t="s">
        <v>141</v>
      </c>
      <c r="E319" s="186" t="s">
        <v>3</v>
      </c>
      <c r="F319" s="187" t="s">
        <v>510</v>
      </c>
      <c r="G319" s="13"/>
      <c r="H319" s="186" t="s">
        <v>3</v>
      </c>
      <c r="I319" s="188"/>
      <c r="J319" s="13"/>
      <c r="K319" s="13"/>
      <c r="L319" s="184"/>
      <c r="M319" s="189"/>
      <c r="N319" s="190"/>
      <c r="O319" s="190"/>
      <c r="P319" s="190"/>
      <c r="Q319" s="190"/>
      <c r="R319" s="190"/>
      <c r="S319" s="190"/>
      <c r="T319" s="19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6" t="s">
        <v>141</v>
      </c>
      <c r="AU319" s="186" t="s">
        <v>82</v>
      </c>
      <c r="AV319" s="13" t="s">
        <v>80</v>
      </c>
      <c r="AW319" s="13" t="s">
        <v>33</v>
      </c>
      <c r="AX319" s="13" t="s">
        <v>72</v>
      </c>
      <c r="AY319" s="186" t="s">
        <v>129</v>
      </c>
    </row>
    <row r="320" s="14" customFormat="1">
      <c r="A320" s="14"/>
      <c r="B320" s="192"/>
      <c r="C320" s="14"/>
      <c r="D320" s="185" t="s">
        <v>141</v>
      </c>
      <c r="E320" s="193" t="s">
        <v>3</v>
      </c>
      <c r="F320" s="194" t="s">
        <v>80</v>
      </c>
      <c r="G320" s="14"/>
      <c r="H320" s="195">
        <v>1</v>
      </c>
      <c r="I320" s="196"/>
      <c r="J320" s="14"/>
      <c r="K320" s="14"/>
      <c r="L320" s="192"/>
      <c r="M320" s="197"/>
      <c r="N320" s="198"/>
      <c r="O320" s="198"/>
      <c r="P320" s="198"/>
      <c r="Q320" s="198"/>
      <c r="R320" s="198"/>
      <c r="S320" s="198"/>
      <c r="T320" s="19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3" t="s">
        <v>141</v>
      </c>
      <c r="AU320" s="193" t="s">
        <v>82</v>
      </c>
      <c r="AV320" s="14" t="s">
        <v>82</v>
      </c>
      <c r="AW320" s="14" t="s">
        <v>33</v>
      </c>
      <c r="AX320" s="14" t="s">
        <v>80</v>
      </c>
      <c r="AY320" s="193" t="s">
        <v>129</v>
      </c>
    </row>
    <row r="321" s="2" customFormat="1" ht="16.5" customHeight="1">
      <c r="A321" s="39"/>
      <c r="B321" s="165"/>
      <c r="C321" s="209" t="s">
        <v>511</v>
      </c>
      <c r="D321" s="209" t="s">
        <v>506</v>
      </c>
      <c r="E321" s="210" t="s">
        <v>512</v>
      </c>
      <c r="F321" s="211" t="s">
        <v>513</v>
      </c>
      <c r="G321" s="212" t="s">
        <v>227</v>
      </c>
      <c r="H321" s="213">
        <v>1</v>
      </c>
      <c r="I321" s="214"/>
      <c r="J321" s="215">
        <f>ROUND(I321*H321,2)</f>
        <v>0</v>
      </c>
      <c r="K321" s="211" t="s">
        <v>3</v>
      </c>
      <c r="L321" s="216"/>
      <c r="M321" s="217" t="s">
        <v>3</v>
      </c>
      <c r="N321" s="218" t="s">
        <v>43</v>
      </c>
      <c r="O321" s="73"/>
      <c r="P321" s="175">
        <f>O321*H321</f>
        <v>0</v>
      </c>
      <c r="Q321" s="175">
        <v>0</v>
      </c>
      <c r="R321" s="175">
        <f>Q321*H321</f>
        <v>0</v>
      </c>
      <c r="S321" s="175">
        <v>0</v>
      </c>
      <c r="T321" s="17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77" t="s">
        <v>390</v>
      </c>
      <c r="AT321" s="177" t="s">
        <v>506</v>
      </c>
      <c r="AU321" s="177" t="s">
        <v>82</v>
      </c>
      <c r="AY321" s="20" t="s">
        <v>129</v>
      </c>
      <c r="BE321" s="178">
        <f>IF(N321="základní",J321,0)</f>
        <v>0</v>
      </c>
      <c r="BF321" s="178">
        <f>IF(N321="snížená",J321,0)</f>
        <v>0</v>
      </c>
      <c r="BG321" s="178">
        <f>IF(N321="zákl. přenesená",J321,0)</f>
        <v>0</v>
      </c>
      <c r="BH321" s="178">
        <f>IF(N321="sníž. přenesená",J321,0)</f>
        <v>0</v>
      </c>
      <c r="BI321" s="178">
        <f>IF(N321="nulová",J321,0)</f>
        <v>0</v>
      </c>
      <c r="BJ321" s="20" t="s">
        <v>80</v>
      </c>
      <c r="BK321" s="178">
        <f>ROUND(I321*H321,2)</f>
        <v>0</v>
      </c>
      <c r="BL321" s="20" t="s">
        <v>279</v>
      </c>
      <c r="BM321" s="177" t="s">
        <v>514</v>
      </c>
    </row>
    <row r="322" s="13" customFormat="1">
      <c r="A322" s="13"/>
      <c r="B322" s="184"/>
      <c r="C322" s="13"/>
      <c r="D322" s="185" t="s">
        <v>141</v>
      </c>
      <c r="E322" s="186" t="s">
        <v>3</v>
      </c>
      <c r="F322" s="187" t="s">
        <v>515</v>
      </c>
      <c r="G322" s="13"/>
      <c r="H322" s="186" t="s">
        <v>3</v>
      </c>
      <c r="I322" s="188"/>
      <c r="J322" s="13"/>
      <c r="K322" s="13"/>
      <c r="L322" s="184"/>
      <c r="M322" s="189"/>
      <c r="N322" s="190"/>
      <c r="O322" s="190"/>
      <c r="P322" s="190"/>
      <c r="Q322" s="190"/>
      <c r="R322" s="190"/>
      <c r="S322" s="190"/>
      <c r="T322" s="19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6" t="s">
        <v>141</v>
      </c>
      <c r="AU322" s="186" t="s">
        <v>82</v>
      </c>
      <c r="AV322" s="13" t="s">
        <v>80</v>
      </c>
      <c r="AW322" s="13" t="s">
        <v>33</v>
      </c>
      <c r="AX322" s="13" t="s">
        <v>72</v>
      </c>
      <c r="AY322" s="186" t="s">
        <v>129</v>
      </c>
    </row>
    <row r="323" s="14" customFormat="1">
      <c r="A323" s="14"/>
      <c r="B323" s="192"/>
      <c r="C323" s="14"/>
      <c r="D323" s="185" t="s">
        <v>141</v>
      </c>
      <c r="E323" s="193" t="s">
        <v>3</v>
      </c>
      <c r="F323" s="194" t="s">
        <v>80</v>
      </c>
      <c r="G323" s="14"/>
      <c r="H323" s="195">
        <v>1</v>
      </c>
      <c r="I323" s="196"/>
      <c r="J323" s="14"/>
      <c r="K323" s="14"/>
      <c r="L323" s="192"/>
      <c r="M323" s="197"/>
      <c r="N323" s="198"/>
      <c r="O323" s="198"/>
      <c r="P323" s="198"/>
      <c r="Q323" s="198"/>
      <c r="R323" s="198"/>
      <c r="S323" s="198"/>
      <c r="T323" s="19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3" t="s">
        <v>141</v>
      </c>
      <c r="AU323" s="193" t="s">
        <v>82</v>
      </c>
      <c r="AV323" s="14" t="s">
        <v>82</v>
      </c>
      <c r="AW323" s="14" t="s">
        <v>33</v>
      </c>
      <c r="AX323" s="14" t="s">
        <v>80</v>
      </c>
      <c r="AY323" s="193" t="s">
        <v>129</v>
      </c>
    </row>
    <row r="324" s="2" customFormat="1" ht="16.5" customHeight="1">
      <c r="A324" s="39"/>
      <c r="B324" s="165"/>
      <c r="C324" s="209" t="s">
        <v>516</v>
      </c>
      <c r="D324" s="209" t="s">
        <v>506</v>
      </c>
      <c r="E324" s="210" t="s">
        <v>517</v>
      </c>
      <c r="F324" s="211" t="s">
        <v>518</v>
      </c>
      <c r="G324" s="212" t="s">
        <v>227</v>
      </c>
      <c r="H324" s="213">
        <v>1</v>
      </c>
      <c r="I324" s="214"/>
      <c r="J324" s="215">
        <f>ROUND(I324*H324,2)</f>
        <v>0</v>
      </c>
      <c r="K324" s="211" t="s">
        <v>3</v>
      </c>
      <c r="L324" s="216"/>
      <c r="M324" s="217" t="s">
        <v>3</v>
      </c>
      <c r="N324" s="218" t="s">
        <v>43</v>
      </c>
      <c r="O324" s="73"/>
      <c r="P324" s="175">
        <f>O324*H324</f>
        <v>0</v>
      </c>
      <c r="Q324" s="175">
        <v>0</v>
      </c>
      <c r="R324" s="175">
        <f>Q324*H324</f>
        <v>0</v>
      </c>
      <c r="S324" s="175">
        <v>0</v>
      </c>
      <c r="T324" s="17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177" t="s">
        <v>390</v>
      </c>
      <c r="AT324" s="177" t="s">
        <v>506</v>
      </c>
      <c r="AU324" s="177" t="s">
        <v>82</v>
      </c>
      <c r="AY324" s="20" t="s">
        <v>129</v>
      </c>
      <c r="BE324" s="178">
        <f>IF(N324="základní",J324,0)</f>
        <v>0</v>
      </c>
      <c r="BF324" s="178">
        <f>IF(N324="snížená",J324,0)</f>
        <v>0</v>
      </c>
      <c r="BG324" s="178">
        <f>IF(N324="zákl. přenesená",J324,0)</f>
        <v>0</v>
      </c>
      <c r="BH324" s="178">
        <f>IF(N324="sníž. přenesená",J324,0)</f>
        <v>0</v>
      </c>
      <c r="BI324" s="178">
        <f>IF(N324="nulová",J324,0)</f>
        <v>0</v>
      </c>
      <c r="BJ324" s="20" t="s">
        <v>80</v>
      </c>
      <c r="BK324" s="178">
        <f>ROUND(I324*H324,2)</f>
        <v>0</v>
      </c>
      <c r="BL324" s="20" t="s">
        <v>279</v>
      </c>
      <c r="BM324" s="177" t="s">
        <v>519</v>
      </c>
    </row>
    <row r="325" s="13" customFormat="1">
      <c r="A325" s="13"/>
      <c r="B325" s="184"/>
      <c r="C325" s="13"/>
      <c r="D325" s="185" t="s">
        <v>141</v>
      </c>
      <c r="E325" s="186" t="s">
        <v>3</v>
      </c>
      <c r="F325" s="187" t="s">
        <v>520</v>
      </c>
      <c r="G325" s="13"/>
      <c r="H325" s="186" t="s">
        <v>3</v>
      </c>
      <c r="I325" s="188"/>
      <c r="J325" s="13"/>
      <c r="K325" s="13"/>
      <c r="L325" s="184"/>
      <c r="M325" s="189"/>
      <c r="N325" s="190"/>
      <c r="O325" s="190"/>
      <c r="P325" s="190"/>
      <c r="Q325" s="190"/>
      <c r="R325" s="190"/>
      <c r="S325" s="190"/>
      <c r="T325" s="19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6" t="s">
        <v>141</v>
      </c>
      <c r="AU325" s="186" t="s">
        <v>82</v>
      </c>
      <c r="AV325" s="13" t="s">
        <v>80</v>
      </c>
      <c r="AW325" s="13" t="s">
        <v>33</v>
      </c>
      <c r="AX325" s="13" t="s">
        <v>72</v>
      </c>
      <c r="AY325" s="186" t="s">
        <v>129</v>
      </c>
    </row>
    <row r="326" s="14" customFormat="1">
      <c r="A326" s="14"/>
      <c r="B326" s="192"/>
      <c r="C326" s="14"/>
      <c r="D326" s="185" t="s">
        <v>141</v>
      </c>
      <c r="E326" s="193" t="s">
        <v>3</v>
      </c>
      <c r="F326" s="194" t="s">
        <v>80</v>
      </c>
      <c r="G326" s="14"/>
      <c r="H326" s="195">
        <v>1</v>
      </c>
      <c r="I326" s="196"/>
      <c r="J326" s="14"/>
      <c r="K326" s="14"/>
      <c r="L326" s="192"/>
      <c r="M326" s="197"/>
      <c r="N326" s="198"/>
      <c r="O326" s="198"/>
      <c r="P326" s="198"/>
      <c r="Q326" s="198"/>
      <c r="R326" s="198"/>
      <c r="S326" s="198"/>
      <c r="T326" s="19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3" t="s">
        <v>141</v>
      </c>
      <c r="AU326" s="193" t="s">
        <v>82</v>
      </c>
      <c r="AV326" s="14" t="s">
        <v>82</v>
      </c>
      <c r="AW326" s="14" t="s">
        <v>33</v>
      </c>
      <c r="AX326" s="14" t="s">
        <v>80</v>
      </c>
      <c r="AY326" s="193" t="s">
        <v>129</v>
      </c>
    </row>
    <row r="327" s="2" customFormat="1" ht="16.5" customHeight="1">
      <c r="A327" s="39"/>
      <c r="B327" s="165"/>
      <c r="C327" s="209" t="s">
        <v>521</v>
      </c>
      <c r="D327" s="209" t="s">
        <v>506</v>
      </c>
      <c r="E327" s="210" t="s">
        <v>522</v>
      </c>
      <c r="F327" s="211" t="s">
        <v>523</v>
      </c>
      <c r="G327" s="212" t="s">
        <v>227</v>
      </c>
      <c r="H327" s="213">
        <v>1</v>
      </c>
      <c r="I327" s="214"/>
      <c r="J327" s="215">
        <f>ROUND(I327*H327,2)</f>
        <v>0</v>
      </c>
      <c r="K327" s="211" t="s">
        <v>3</v>
      </c>
      <c r="L327" s="216"/>
      <c r="M327" s="217" t="s">
        <v>3</v>
      </c>
      <c r="N327" s="218" t="s">
        <v>43</v>
      </c>
      <c r="O327" s="73"/>
      <c r="P327" s="175">
        <f>O327*H327</f>
        <v>0</v>
      </c>
      <c r="Q327" s="175">
        <v>0</v>
      </c>
      <c r="R327" s="175">
        <f>Q327*H327</f>
        <v>0</v>
      </c>
      <c r="S327" s="175">
        <v>0</v>
      </c>
      <c r="T327" s="17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177" t="s">
        <v>390</v>
      </c>
      <c r="AT327" s="177" t="s">
        <v>506</v>
      </c>
      <c r="AU327" s="177" t="s">
        <v>82</v>
      </c>
      <c r="AY327" s="20" t="s">
        <v>129</v>
      </c>
      <c r="BE327" s="178">
        <f>IF(N327="základní",J327,0)</f>
        <v>0</v>
      </c>
      <c r="BF327" s="178">
        <f>IF(N327="snížená",J327,0)</f>
        <v>0</v>
      </c>
      <c r="BG327" s="178">
        <f>IF(N327="zákl. přenesená",J327,0)</f>
        <v>0</v>
      </c>
      <c r="BH327" s="178">
        <f>IF(N327="sníž. přenesená",J327,0)</f>
        <v>0</v>
      </c>
      <c r="BI327" s="178">
        <f>IF(N327="nulová",J327,0)</f>
        <v>0</v>
      </c>
      <c r="BJ327" s="20" t="s">
        <v>80</v>
      </c>
      <c r="BK327" s="178">
        <f>ROUND(I327*H327,2)</f>
        <v>0</v>
      </c>
      <c r="BL327" s="20" t="s">
        <v>279</v>
      </c>
      <c r="BM327" s="177" t="s">
        <v>524</v>
      </c>
    </row>
    <row r="328" s="13" customFormat="1">
      <c r="A328" s="13"/>
      <c r="B328" s="184"/>
      <c r="C328" s="13"/>
      <c r="D328" s="185" t="s">
        <v>141</v>
      </c>
      <c r="E328" s="186" t="s">
        <v>3</v>
      </c>
      <c r="F328" s="187" t="s">
        <v>525</v>
      </c>
      <c r="G328" s="13"/>
      <c r="H328" s="186" t="s">
        <v>3</v>
      </c>
      <c r="I328" s="188"/>
      <c r="J328" s="13"/>
      <c r="K328" s="13"/>
      <c r="L328" s="184"/>
      <c r="M328" s="189"/>
      <c r="N328" s="190"/>
      <c r="O328" s="190"/>
      <c r="P328" s="190"/>
      <c r="Q328" s="190"/>
      <c r="R328" s="190"/>
      <c r="S328" s="190"/>
      <c r="T328" s="19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6" t="s">
        <v>141</v>
      </c>
      <c r="AU328" s="186" t="s">
        <v>82</v>
      </c>
      <c r="AV328" s="13" t="s">
        <v>80</v>
      </c>
      <c r="AW328" s="13" t="s">
        <v>33</v>
      </c>
      <c r="AX328" s="13" t="s">
        <v>72</v>
      </c>
      <c r="AY328" s="186" t="s">
        <v>129</v>
      </c>
    </row>
    <row r="329" s="14" customFormat="1">
      <c r="A329" s="14"/>
      <c r="B329" s="192"/>
      <c r="C329" s="14"/>
      <c r="D329" s="185" t="s">
        <v>141</v>
      </c>
      <c r="E329" s="193" t="s">
        <v>3</v>
      </c>
      <c r="F329" s="194" t="s">
        <v>80</v>
      </c>
      <c r="G329" s="14"/>
      <c r="H329" s="195">
        <v>1</v>
      </c>
      <c r="I329" s="196"/>
      <c r="J329" s="14"/>
      <c r="K329" s="14"/>
      <c r="L329" s="192"/>
      <c r="M329" s="197"/>
      <c r="N329" s="198"/>
      <c r="O329" s="198"/>
      <c r="P329" s="198"/>
      <c r="Q329" s="198"/>
      <c r="R329" s="198"/>
      <c r="S329" s="198"/>
      <c r="T329" s="19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3" t="s">
        <v>141</v>
      </c>
      <c r="AU329" s="193" t="s">
        <v>82</v>
      </c>
      <c r="AV329" s="14" t="s">
        <v>82</v>
      </c>
      <c r="AW329" s="14" t="s">
        <v>33</v>
      </c>
      <c r="AX329" s="14" t="s">
        <v>80</v>
      </c>
      <c r="AY329" s="193" t="s">
        <v>129</v>
      </c>
    </row>
    <row r="330" s="2" customFormat="1" ht="16.5" customHeight="1">
      <c r="A330" s="39"/>
      <c r="B330" s="165"/>
      <c r="C330" s="209" t="s">
        <v>526</v>
      </c>
      <c r="D330" s="209" t="s">
        <v>506</v>
      </c>
      <c r="E330" s="210" t="s">
        <v>527</v>
      </c>
      <c r="F330" s="211" t="s">
        <v>528</v>
      </c>
      <c r="G330" s="212" t="s">
        <v>227</v>
      </c>
      <c r="H330" s="213">
        <v>1</v>
      </c>
      <c r="I330" s="214"/>
      <c r="J330" s="215">
        <f>ROUND(I330*H330,2)</f>
        <v>0</v>
      </c>
      <c r="K330" s="211" t="s">
        <v>3</v>
      </c>
      <c r="L330" s="216"/>
      <c r="M330" s="217" t="s">
        <v>3</v>
      </c>
      <c r="N330" s="218" t="s">
        <v>43</v>
      </c>
      <c r="O330" s="73"/>
      <c r="P330" s="175">
        <f>O330*H330</f>
        <v>0</v>
      </c>
      <c r="Q330" s="175">
        <v>0</v>
      </c>
      <c r="R330" s="175">
        <f>Q330*H330</f>
        <v>0</v>
      </c>
      <c r="S330" s="175">
        <v>0</v>
      </c>
      <c r="T330" s="176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177" t="s">
        <v>390</v>
      </c>
      <c r="AT330" s="177" t="s">
        <v>506</v>
      </c>
      <c r="AU330" s="177" t="s">
        <v>82</v>
      </c>
      <c r="AY330" s="20" t="s">
        <v>129</v>
      </c>
      <c r="BE330" s="178">
        <f>IF(N330="základní",J330,0)</f>
        <v>0</v>
      </c>
      <c r="BF330" s="178">
        <f>IF(N330="snížená",J330,0)</f>
        <v>0</v>
      </c>
      <c r="BG330" s="178">
        <f>IF(N330="zákl. přenesená",J330,0)</f>
        <v>0</v>
      </c>
      <c r="BH330" s="178">
        <f>IF(N330="sníž. přenesená",J330,0)</f>
        <v>0</v>
      </c>
      <c r="BI330" s="178">
        <f>IF(N330="nulová",J330,0)</f>
        <v>0</v>
      </c>
      <c r="BJ330" s="20" t="s">
        <v>80</v>
      </c>
      <c r="BK330" s="178">
        <f>ROUND(I330*H330,2)</f>
        <v>0</v>
      </c>
      <c r="BL330" s="20" t="s">
        <v>279</v>
      </c>
      <c r="BM330" s="177" t="s">
        <v>529</v>
      </c>
    </row>
    <row r="331" s="13" customFormat="1">
      <c r="A331" s="13"/>
      <c r="B331" s="184"/>
      <c r="C331" s="13"/>
      <c r="D331" s="185" t="s">
        <v>141</v>
      </c>
      <c r="E331" s="186" t="s">
        <v>3</v>
      </c>
      <c r="F331" s="187" t="s">
        <v>530</v>
      </c>
      <c r="G331" s="13"/>
      <c r="H331" s="186" t="s">
        <v>3</v>
      </c>
      <c r="I331" s="188"/>
      <c r="J331" s="13"/>
      <c r="K331" s="13"/>
      <c r="L331" s="184"/>
      <c r="M331" s="189"/>
      <c r="N331" s="190"/>
      <c r="O331" s="190"/>
      <c r="P331" s="190"/>
      <c r="Q331" s="190"/>
      <c r="R331" s="190"/>
      <c r="S331" s="190"/>
      <c r="T331" s="19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6" t="s">
        <v>141</v>
      </c>
      <c r="AU331" s="186" t="s">
        <v>82</v>
      </c>
      <c r="AV331" s="13" t="s">
        <v>80</v>
      </c>
      <c r="AW331" s="13" t="s">
        <v>33</v>
      </c>
      <c r="AX331" s="13" t="s">
        <v>72</v>
      </c>
      <c r="AY331" s="186" t="s">
        <v>129</v>
      </c>
    </row>
    <row r="332" s="14" customFormat="1">
      <c r="A332" s="14"/>
      <c r="B332" s="192"/>
      <c r="C332" s="14"/>
      <c r="D332" s="185" t="s">
        <v>141</v>
      </c>
      <c r="E332" s="193" t="s">
        <v>3</v>
      </c>
      <c r="F332" s="194" t="s">
        <v>80</v>
      </c>
      <c r="G332" s="14"/>
      <c r="H332" s="195">
        <v>1</v>
      </c>
      <c r="I332" s="196"/>
      <c r="J332" s="14"/>
      <c r="K332" s="14"/>
      <c r="L332" s="192"/>
      <c r="M332" s="197"/>
      <c r="N332" s="198"/>
      <c r="O332" s="198"/>
      <c r="P332" s="198"/>
      <c r="Q332" s="198"/>
      <c r="R332" s="198"/>
      <c r="S332" s="198"/>
      <c r="T332" s="19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3" t="s">
        <v>141</v>
      </c>
      <c r="AU332" s="193" t="s">
        <v>82</v>
      </c>
      <c r="AV332" s="14" t="s">
        <v>82</v>
      </c>
      <c r="AW332" s="14" t="s">
        <v>33</v>
      </c>
      <c r="AX332" s="14" t="s">
        <v>80</v>
      </c>
      <c r="AY332" s="193" t="s">
        <v>129</v>
      </c>
    </row>
    <row r="333" s="2" customFormat="1" ht="16.5" customHeight="1">
      <c r="A333" s="39"/>
      <c r="B333" s="165"/>
      <c r="C333" s="209" t="s">
        <v>531</v>
      </c>
      <c r="D333" s="209" t="s">
        <v>506</v>
      </c>
      <c r="E333" s="210" t="s">
        <v>532</v>
      </c>
      <c r="F333" s="211" t="s">
        <v>533</v>
      </c>
      <c r="G333" s="212" t="s">
        <v>227</v>
      </c>
      <c r="H333" s="213">
        <v>1</v>
      </c>
      <c r="I333" s="214"/>
      <c r="J333" s="215">
        <f>ROUND(I333*H333,2)</f>
        <v>0</v>
      </c>
      <c r="K333" s="211" t="s">
        <v>3</v>
      </c>
      <c r="L333" s="216"/>
      <c r="M333" s="217" t="s">
        <v>3</v>
      </c>
      <c r="N333" s="218" t="s">
        <v>43</v>
      </c>
      <c r="O333" s="73"/>
      <c r="P333" s="175">
        <f>O333*H333</f>
        <v>0</v>
      </c>
      <c r="Q333" s="175">
        <v>0</v>
      </c>
      <c r="R333" s="175">
        <f>Q333*H333</f>
        <v>0</v>
      </c>
      <c r="S333" s="175">
        <v>0</v>
      </c>
      <c r="T333" s="17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177" t="s">
        <v>390</v>
      </c>
      <c r="AT333" s="177" t="s">
        <v>506</v>
      </c>
      <c r="AU333" s="177" t="s">
        <v>82</v>
      </c>
      <c r="AY333" s="20" t="s">
        <v>129</v>
      </c>
      <c r="BE333" s="178">
        <f>IF(N333="základní",J333,0)</f>
        <v>0</v>
      </c>
      <c r="BF333" s="178">
        <f>IF(N333="snížená",J333,0)</f>
        <v>0</v>
      </c>
      <c r="BG333" s="178">
        <f>IF(N333="zákl. přenesená",J333,0)</f>
        <v>0</v>
      </c>
      <c r="BH333" s="178">
        <f>IF(N333="sníž. přenesená",J333,0)</f>
        <v>0</v>
      </c>
      <c r="BI333" s="178">
        <f>IF(N333="nulová",J333,0)</f>
        <v>0</v>
      </c>
      <c r="BJ333" s="20" t="s">
        <v>80</v>
      </c>
      <c r="BK333" s="178">
        <f>ROUND(I333*H333,2)</f>
        <v>0</v>
      </c>
      <c r="BL333" s="20" t="s">
        <v>279</v>
      </c>
      <c r="BM333" s="177" t="s">
        <v>534</v>
      </c>
    </row>
    <row r="334" s="13" customFormat="1">
      <c r="A334" s="13"/>
      <c r="B334" s="184"/>
      <c r="C334" s="13"/>
      <c r="D334" s="185" t="s">
        <v>141</v>
      </c>
      <c r="E334" s="186" t="s">
        <v>3</v>
      </c>
      <c r="F334" s="187" t="s">
        <v>535</v>
      </c>
      <c r="G334" s="13"/>
      <c r="H334" s="186" t="s">
        <v>3</v>
      </c>
      <c r="I334" s="188"/>
      <c r="J334" s="13"/>
      <c r="K334" s="13"/>
      <c r="L334" s="184"/>
      <c r="M334" s="189"/>
      <c r="N334" s="190"/>
      <c r="O334" s="190"/>
      <c r="P334" s="190"/>
      <c r="Q334" s="190"/>
      <c r="R334" s="190"/>
      <c r="S334" s="190"/>
      <c r="T334" s="19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6" t="s">
        <v>141</v>
      </c>
      <c r="AU334" s="186" t="s">
        <v>82</v>
      </c>
      <c r="AV334" s="13" t="s">
        <v>80</v>
      </c>
      <c r="AW334" s="13" t="s">
        <v>33</v>
      </c>
      <c r="AX334" s="13" t="s">
        <v>72</v>
      </c>
      <c r="AY334" s="186" t="s">
        <v>129</v>
      </c>
    </row>
    <row r="335" s="14" customFormat="1">
      <c r="A335" s="14"/>
      <c r="B335" s="192"/>
      <c r="C335" s="14"/>
      <c r="D335" s="185" t="s">
        <v>141</v>
      </c>
      <c r="E335" s="193" t="s">
        <v>3</v>
      </c>
      <c r="F335" s="194" t="s">
        <v>80</v>
      </c>
      <c r="G335" s="14"/>
      <c r="H335" s="195">
        <v>1</v>
      </c>
      <c r="I335" s="196"/>
      <c r="J335" s="14"/>
      <c r="K335" s="14"/>
      <c r="L335" s="192"/>
      <c r="M335" s="197"/>
      <c r="N335" s="198"/>
      <c r="O335" s="198"/>
      <c r="P335" s="198"/>
      <c r="Q335" s="198"/>
      <c r="R335" s="198"/>
      <c r="S335" s="198"/>
      <c r="T335" s="19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3" t="s">
        <v>141</v>
      </c>
      <c r="AU335" s="193" t="s">
        <v>82</v>
      </c>
      <c r="AV335" s="14" t="s">
        <v>82</v>
      </c>
      <c r="AW335" s="14" t="s">
        <v>33</v>
      </c>
      <c r="AX335" s="14" t="s">
        <v>80</v>
      </c>
      <c r="AY335" s="193" t="s">
        <v>129</v>
      </c>
    </row>
    <row r="336" s="2" customFormat="1" ht="16.5" customHeight="1">
      <c r="A336" s="39"/>
      <c r="B336" s="165"/>
      <c r="C336" s="209" t="s">
        <v>536</v>
      </c>
      <c r="D336" s="209" t="s">
        <v>506</v>
      </c>
      <c r="E336" s="210" t="s">
        <v>537</v>
      </c>
      <c r="F336" s="211" t="s">
        <v>538</v>
      </c>
      <c r="G336" s="212" t="s">
        <v>227</v>
      </c>
      <c r="H336" s="213">
        <v>1</v>
      </c>
      <c r="I336" s="214"/>
      <c r="J336" s="215">
        <f>ROUND(I336*H336,2)</f>
        <v>0</v>
      </c>
      <c r="K336" s="211" t="s">
        <v>3</v>
      </c>
      <c r="L336" s="216"/>
      <c r="M336" s="217" t="s">
        <v>3</v>
      </c>
      <c r="N336" s="218" t="s">
        <v>43</v>
      </c>
      <c r="O336" s="73"/>
      <c r="P336" s="175">
        <f>O336*H336</f>
        <v>0</v>
      </c>
      <c r="Q336" s="175">
        <v>0</v>
      </c>
      <c r="R336" s="175">
        <f>Q336*H336</f>
        <v>0</v>
      </c>
      <c r="S336" s="175">
        <v>0</v>
      </c>
      <c r="T336" s="17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177" t="s">
        <v>390</v>
      </c>
      <c r="AT336" s="177" t="s">
        <v>506</v>
      </c>
      <c r="AU336" s="177" t="s">
        <v>82</v>
      </c>
      <c r="AY336" s="20" t="s">
        <v>129</v>
      </c>
      <c r="BE336" s="178">
        <f>IF(N336="základní",J336,0)</f>
        <v>0</v>
      </c>
      <c r="BF336" s="178">
        <f>IF(N336="snížená",J336,0)</f>
        <v>0</v>
      </c>
      <c r="BG336" s="178">
        <f>IF(N336="zákl. přenesená",J336,0)</f>
        <v>0</v>
      </c>
      <c r="BH336" s="178">
        <f>IF(N336="sníž. přenesená",J336,0)</f>
        <v>0</v>
      </c>
      <c r="BI336" s="178">
        <f>IF(N336="nulová",J336,0)</f>
        <v>0</v>
      </c>
      <c r="BJ336" s="20" t="s">
        <v>80</v>
      </c>
      <c r="BK336" s="178">
        <f>ROUND(I336*H336,2)</f>
        <v>0</v>
      </c>
      <c r="BL336" s="20" t="s">
        <v>279</v>
      </c>
      <c r="BM336" s="177" t="s">
        <v>539</v>
      </c>
    </row>
    <row r="337" s="13" customFormat="1">
      <c r="A337" s="13"/>
      <c r="B337" s="184"/>
      <c r="C337" s="13"/>
      <c r="D337" s="185" t="s">
        <v>141</v>
      </c>
      <c r="E337" s="186" t="s">
        <v>3</v>
      </c>
      <c r="F337" s="187" t="s">
        <v>540</v>
      </c>
      <c r="G337" s="13"/>
      <c r="H337" s="186" t="s">
        <v>3</v>
      </c>
      <c r="I337" s="188"/>
      <c r="J337" s="13"/>
      <c r="K337" s="13"/>
      <c r="L337" s="184"/>
      <c r="M337" s="189"/>
      <c r="N337" s="190"/>
      <c r="O337" s="190"/>
      <c r="P337" s="190"/>
      <c r="Q337" s="190"/>
      <c r="R337" s="190"/>
      <c r="S337" s="190"/>
      <c r="T337" s="19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6" t="s">
        <v>141</v>
      </c>
      <c r="AU337" s="186" t="s">
        <v>82</v>
      </c>
      <c r="AV337" s="13" t="s">
        <v>80</v>
      </c>
      <c r="AW337" s="13" t="s">
        <v>33</v>
      </c>
      <c r="AX337" s="13" t="s">
        <v>72</v>
      </c>
      <c r="AY337" s="186" t="s">
        <v>129</v>
      </c>
    </row>
    <row r="338" s="13" customFormat="1">
      <c r="A338" s="13"/>
      <c r="B338" s="184"/>
      <c r="C338" s="13"/>
      <c r="D338" s="185" t="s">
        <v>141</v>
      </c>
      <c r="E338" s="186" t="s">
        <v>3</v>
      </c>
      <c r="F338" s="187" t="s">
        <v>541</v>
      </c>
      <c r="G338" s="13"/>
      <c r="H338" s="186" t="s">
        <v>3</v>
      </c>
      <c r="I338" s="188"/>
      <c r="J338" s="13"/>
      <c r="K338" s="13"/>
      <c r="L338" s="184"/>
      <c r="M338" s="189"/>
      <c r="N338" s="190"/>
      <c r="O338" s="190"/>
      <c r="P338" s="190"/>
      <c r="Q338" s="190"/>
      <c r="R338" s="190"/>
      <c r="S338" s="190"/>
      <c r="T338" s="19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6" t="s">
        <v>141</v>
      </c>
      <c r="AU338" s="186" t="s">
        <v>82</v>
      </c>
      <c r="AV338" s="13" t="s">
        <v>80</v>
      </c>
      <c r="AW338" s="13" t="s">
        <v>33</v>
      </c>
      <c r="AX338" s="13" t="s">
        <v>72</v>
      </c>
      <c r="AY338" s="186" t="s">
        <v>129</v>
      </c>
    </row>
    <row r="339" s="14" customFormat="1">
      <c r="A339" s="14"/>
      <c r="B339" s="192"/>
      <c r="C339" s="14"/>
      <c r="D339" s="185" t="s">
        <v>141</v>
      </c>
      <c r="E339" s="193" t="s">
        <v>3</v>
      </c>
      <c r="F339" s="194" t="s">
        <v>80</v>
      </c>
      <c r="G339" s="14"/>
      <c r="H339" s="195">
        <v>1</v>
      </c>
      <c r="I339" s="196"/>
      <c r="J339" s="14"/>
      <c r="K339" s="14"/>
      <c r="L339" s="192"/>
      <c r="M339" s="197"/>
      <c r="N339" s="198"/>
      <c r="O339" s="198"/>
      <c r="P339" s="198"/>
      <c r="Q339" s="198"/>
      <c r="R339" s="198"/>
      <c r="S339" s="198"/>
      <c r="T339" s="19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3" t="s">
        <v>141</v>
      </c>
      <c r="AU339" s="193" t="s">
        <v>82</v>
      </c>
      <c r="AV339" s="14" t="s">
        <v>82</v>
      </c>
      <c r="AW339" s="14" t="s">
        <v>33</v>
      </c>
      <c r="AX339" s="14" t="s">
        <v>80</v>
      </c>
      <c r="AY339" s="193" t="s">
        <v>129</v>
      </c>
    </row>
    <row r="340" s="2" customFormat="1" ht="16.5" customHeight="1">
      <c r="A340" s="39"/>
      <c r="B340" s="165"/>
      <c r="C340" s="209" t="s">
        <v>542</v>
      </c>
      <c r="D340" s="209" t="s">
        <v>506</v>
      </c>
      <c r="E340" s="210" t="s">
        <v>543</v>
      </c>
      <c r="F340" s="211" t="s">
        <v>544</v>
      </c>
      <c r="G340" s="212" t="s">
        <v>227</v>
      </c>
      <c r="H340" s="213">
        <v>1</v>
      </c>
      <c r="I340" s="214"/>
      <c r="J340" s="215">
        <f>ROUND(I340*H340,2)</f>
        <v>0</v>
      </c>
      <c r="K340" s="211" t="s">
        <v>3</v>
      </c>
      <c r="L340" s="216"/>
      <c r="M340" s="217" t="s">
        <v>3</v>
      </c>
      <c r="N340" s="218" t="s">
        <v>43</v>
      </c>
      <c r="O340" s="73"/>
      <c r="P340" s="175">
        <f>O340*H340</f>
        <v>0</v>
      </c>
      <c r="Q340" s="175">
        <v>0</v>
      </c>
      <c r="R340" s="175">
        <f>Q340*H340</f>
        <v>0</v>
      </c>
      <c r="S340" s="175">
        <v>0</v>
      </c>
      <c r="T340" s="176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177" t="s">
        <v>390</v>
      </c>
      <c r="AT340" s="177" t="s">
        <v>506</v>
      </c>
      <c r="AU340" s="177" t="s">
        <v>82</v>
      </c>
      <c r="AY340" s="20" t="s">
        <v>129</v>
      </c>
      <c r="BE340" s="178">
        <f>IF(N340="základní",J340,0)</f>
        <v>0</v>
      </c>
      <c r="BF340" s="178">
        <f>IF(N340="snížená",J340,0)</f>
        <v>0</v>
      </c>
      <c r="BG340" s="178">
        <f>IF(N340="zákl. přenesená",J340,0)</f>
        <v>0</v>
      </c>
      <c r="BH340" s="178">
        <f>IF(N340="sníž. přenesená",J340,0)</f>
        <v>0</v>
      </c>
      <c r="BI340" s="178">
        <f>IF(N340="nulová",J340,0)</f>
        <v>0</v>
      </c>
      <c r="BJ340" s="20" t="s">
        <v>80</v>
      </c>
      <c r="BK340" s="178">
        <f>ROUND(I340*H340,2)</f>
        <v>0</v>
      </c>
      <c r="BL340" s="20" t="s">
        <v>279</v>
      </c>
      <c r="BM340" s="177" t="s">
        <v>545</v>
      </c>
    </row>
    <row r="341" s="13" customFormat="1">
      <c r="A341" s="13"/>
      <c r="B341" s="184"/>
      <c r="C341" s="13"/>
      <c r="D341" s="185" t="s">
        <v>141</v>
      </c>
      <c r="E341" s="186" t="s">
        <v>3</v>
      </c>
      <c r="F341" s="187" t="s">
        <v>546</v>
      </c>
      <c r="G341" s="13"/>
      <c r="H341" s="186" t="s">
        <v>3</v>
      </c>
      <c r="I341" s="188"/>
      <c r="J341" s="13"/>
      <c r="K341" s="13"/>
      <c r="L341" s="184"/>
      <c r="M341" s="189"/>
      <c r="N341" s="190"/>
      <c r="O341" s="190"/>
      <c r="P341" s="190"/>
      <c r="Q341" s="190"/>
      <c r="R341" s="190"/>
      <c r="S341" s="190"/>
      <c r="T341" s="19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6" t="s">
        <v>141</v>
      </c>
      <c r="AU341" s="186" t="s">
        <v>82</v>
      </c>
      <c r="AV341" s="13" t="s">
        <v>80</v>
      </c>
      <c r="AW341" s="13" t="s">
        <v>33</v>
      </c>
      <c r="AX341" s="13" t="s">
        <v>72</v>
      </c>
      <c r="AY341" s="186" t="s">
        <v>129</v>
      </c>
    </row>
    <row r="342" s="14" customFormat="1">
      <c r="A342" s="14"/>
      <c r="B342" s="192"/>
      <c r="C342" s="14"/>
      <c r="D342" s="185" t="s">
        <v>141</v>
      </c>
      <c r="E342" s="193" t="s">
        <v>3</v>
      </c>
      <c r="F342" s="194" t="s">
        <v>80</v>
      </c>
      <c r="G342" s="14"/>
      <c r="H342" s="195">
        <v>1</v>
      </c>
      <c r="I342" s="196"/>
      <c r="J342" s="14"/>
      <c r="K342" s="14"/>
      <c r="L342" s="192"/>
      <c r="M342" s="197"/>
      <c r="N342" s="198"/>
      <c r="O342" s="198"/>
      <c r="P342" s="198"/>
      <c r="Q342" s="198"/>
      <c r="R342" s="198"/>
      <c r="S342" s="198"/>
      <c r="T342" s="19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3" t="s">
        <v>141</v>
      </c>
      <c r="AU342" s="193" t="s">
        <v>82</v>
      </c>
      <c r="AV342" s="14" t="s">
        <v>82</v>
      </c>
      <c r="AW342" s="14" t="s">
        <v>33</v>
      </c>
      <c r="AX342" s="14" t="s">
        <v>80</v>
      </c>
      <c r="AY342" s="193" t="s">
        <v>129</v>
      </c>
    </row>
    <row r="343" s="2" customFormat="1" ht="16.5" customHeight="1">
      <c r="A343" s="39"/>
      <c r="B343" s="165"/>
      <c r="C343" s="209" t="s">
        <v>547</v>
      </c>
      <c r="D343" s="209" t="s">
        <v>506</v>
      </c>
      <c r="E343" s="210" t="s">
        <v>548</v>
      </c>
      <c r="F343" s="211" t="s">
        <v>549</v>
      </c>
      <c r="G343" s="212" t="s">
        <v>227</v>
      </c>
      <c r="H343" s="213">
        <v>1</v>
      </c>
      <c r="I343" s="214"/>
      <c r="J343" s="215">
        <f>ROUND(I343*H343,2)</f>
        <v>0</v>
      </c>
      <c r="K343" s="211" t="s">
        <v>3</v>
      </c>
      <c r="L343" s="216"/>
      <c r="M343" s="217" t="s">
        <v>3</v>
      </c>
      <c r="N343" s="218" t="s">
        <v>43</v>
      </c>
      <c r="O343" s="73"/>
      <c r="P343" s="175">
        <f>O343*H343</f>
        <v>0</v>
      </c>
      <c r="Q343" s="175">
        <v>0</v>
      </c>
      <c r="R343" s="175">
        <f>Q343*H343</f>
        <v>0</v>
      </c>
      <c r="S343" s="175">
        <v>0</v>
      </c>
      <c r="T343" s="17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177" t="s">
        <v>390</v>
      </c>
      <c r="AT343" s="177" t="s">
        <v>506</v>
      </c>
      <c r="AU343" s="177" t="s">
        <v>82</v>
      </c>
      <c r="AY343" s="20" t="s">
        <v>129</v>
      </c>
      <c r="BE343" s="178">
        <f>IF(N343="základní",J343,0)</f>
        <v>0</v>
      </c>
      <c r="BF343" s="178">
        <f>IF(N343="snížená",J343,0)</f>
        <v>0</v>
      </c>
      <c r="BG343" s="178">
        <f>IF(N343="zákl. přenesená",J343,0)</f>
        <v>0</v>
      </c>
      <c r="BH343" s="178">
        <f>IF(N343="sníž. přenesená",J343,0)</f>
        <v>0</v>
      </c>
      <c r="BI343" s="178">
        <f>IF(N343="nulová",J343,0)</f>
        <v>0</v>
      </c>
      <c r="BJ343" s="20" t="s">
        <v>80</v>
      </c>
      <c r="BK343" s="178">
        <f>ROUND(I343*H343,2)</f>
        <v>0</v>
      </c>
      <c r="BL343" s="20" t="s">
        <v>279</v>
      </c>
      <c r="BM343" s="177" t="s">
        <v>550</v>
      </c>
    </row>
    <row r="344" s="13" customFormat="1">
      <c r="A344" s="13"/>
      <c r="B344" s="184"/>
      <c r="C344" s="13"/>
      <c r="D344" s="185" t="s">
        <v>141</v>
      </c>
      <c r="E344" s="186" t="s">
        <v>3</v>
      </c>
      <c r="F344" s="187" t="s">
        <v>551</v>
      </c>
      <c r="G344" s="13"/>
      <c r="H344" s="186" t="s">
        <v>3</v>
      </c>
      <c r="I344" s="188"/>
      <c r="J344" s="13"/>
      <c r="K344" s="13"/>
      <c r="L344" s="184"/>
      <c r="M344" s="189"/>
      <c r="N344" s="190"/>
      <c r="O344" s="190"/>
      <c r="P344" s="190"/>
      <c r="Q344" s="190"/>
      <c r="R344" s="190"/>
      <c r="S344" s="190"/>
      <c r="T344" s="19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6" t="s">
        <v>141</v>
      </c>
      <c r="AU344" s="186" t="s">
        <v>82</v>
      </c>
      <c r="AV344" s="13" t="s">
        <v>80</v>
      </c>
      <c r="AW344" s="13" t="s">
        <v>33</v>
      </c>
      <c r="AX344" s="13" t="s">
        <v>72</v>
      </c>
      <c r="AY344" s="186" t="s">
        <v>129</v>
      </c>
    </row>
    <row r="345" s="14" customFormat="1">
      <c r="A345" s="14"/>
      <c r="B345" s="192"/>
      <c r="C345" s="14"/>
      <c r="D345" s="185" t="s">
        <v>141</v>
      </c>
      <c r="E345" s="193" t="s">
        <v>3</v>
      </c>
      <c r="F345" s="194" t="s">
        <v>80</v>
      </c>
      <c r="G345" s="14"/>
      <c r="H345" s="195">
        <v>1</v>
      </c>
      <c r="I345" s="196"/>
      <c r="J345" s="14"/>
      <c r="K345" s="14"/>
      <c r="L345" s="192"/>
      <c r="M345" s="197"/>
      <c r="N345" s="198"/>
      <c r="O345" s="198"/>
      <c r="P345" s="198"/>
      <c r="Q345" s="198"/>
      <c r="R345" s="198"/>
      <c r="S345" s="198"/>
      <c r="T345" s="19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3" t="s">
        <v>141</v>
      </c>
      <c r="AU345" s="193" t="s">
        <v>82</v>
      </c>
      <c r="AV345" s="14" t="s">
        <v>82</v>
      </c>
      <c r="AW345" s="14" t="s">
        <v>33</v>
      </c>
      <c r="AX345" s="14" t="s">
        <v>80</v>
      </c>
      <c r="AY345" s="193" t="s">
        <v>129</v>
      </c>
    </row>
    <row r="346" s="2" customFormat="1" ht="16.5" customHeight="1">
      <c r="A346" s="39"/>
      <c r="B346" s="165"/>
      <c r="C346" s="209" t="s">
        <v>552</v>
      </c>
      <c r="D346" s="209" t="s">
        <v>506</v>
      </c>
      <c r="E346" s="210" t="s">
        <v>553</v>
      </c>
      <c r="F346" s="211" t="s">
        <v>554</v>
      </c>
      <c r="G346" s="212" t="s">
        <v>227</v>
      </c>
      <c r="H346" s="213">
        <v>1</v>
      </c>
      <c r="I346" s="214"/>
      <c r="J346" s="215">
        <f>ROUND(I346*H346,2)</f>
        <v>0</v>
      </c>
      <c r="K346" s="211" t="s">
        <v>3</v>
      </c>
      <c r="L346" s="216"/>
      <c r="M346" s="217" t="s">
        <v>3</v>
      </c>
      <c r="N346" s="218" t="s">
        <v>43</v>
      </c>
      <c r="O346" s="73"/>
      <c r="P346" s="175">
        <f>O346*H346</f>
        <v>0</v>
      </c>
      <c r="Q346" s="175">
        <v>0</v>
      </c>
      <c r="R346" s="175">
        <f>Q346*H346</f>
        <v>0</v>
      </c>
      <c r="S346" s="175">
        <v>0</v>
      </c>
      <c r="T346" s="17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177" t="s">
        <v>390</v>
      </c>
      <c r="AT346" s="177" t="s">
        <v>506</v>
      </c>
      <c r="AU346" s="177" t="s">
        <v>82</v>
      </c>
      <c r="AY346" s="20" t="s">
        <v>129</v>
      </c>
      <c r="BE346" s="178">
        <f>IF(N346="základní",J346,0)</f>
        <v>0</v>
      </c>
      <c r="BF346" s="178">
        <f>IF(N346="snížená",J346,0)</f>
        <v>0</v>
      </c>
      <c r="BG346" s="178">
        <f>IF(N346="zákl. přenesená",J346,0)</f>
        <v>0</v>
      </c>
      <c r="BH346" s="178">
        <f>IF(N346="sníž. přenesená",J346,0)</f>
        <v>0</v>
      </c>
      <c r="BI346" s="178">
        <f>IF(N346="nulová",J346,0)</f>
        <v>0</v>
      </c>
      <c r="BJ346" s="20" t="s">
        <v>80</v>
      </c>
      <c r="BK346" s="178">
        <f>ROUND(I346*H346,2)</f>
        <v>0</v>
      </c>
      <c r="BL346" s="20" t="s">
        <v>279</v>
      </c>
      <c r="BM346" s="177" t="s">
        <v>555</v>
      </c>
    </row>
    <row r="347" s="13" customFormat="1">
      <c r="A347" s="13"/>
      <c r="B347" s="184"/>
      <c r="C347" s="13"/>
      <c r="D347" s="185" t="s">
        <v>141</v>
      </c>
      <c r="E347" s="186" t="s">
        <v>3</v>
      </c>
      <c r="F347" s="187" t="s">
        <v>556</v>
      </c>
      <c r="G347" s="13"/>
      <c r="H347" s="186" t="s">
        <v>3</v>
      </c>
      <c r="I347" s="188"/>
      <c r="J347" s="13"/>
      <c r="K347" s="13"/>
      <c r="L347" s="184"/>
      <c r="M347" s="189"/>
      <c r="N347" s="190"/>
      <c r="O347" s="190"/>
      <c r="P347" s="190"/>
      <c r="Q347" s="190"/>
      <c r="R347" s="190"/>
      <c r="S347" s="190"/>
      <c r="T347" s="19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6" t="s">
        <v>141</v>
      </c>
      <c r="AU347" s="186" t="s">
        <v>82</v>
      </c>
      <c r="AV347" s="13" t="s">
        <v>80</v>
      </c>
      <c r="AW347" s="13" t="s">
        <v>33</v>
      </c>
      <c r="AX347" s="13" t="s">
        <v>72</v>
      </c>
      <c r="AY347" s="186" t="s">
        <v>129</v>
      </c>
    </row>
    <row r="348" s="14" customFormat="1">
      <c r="A348" s="14"/>
      <c r="B348" s="192"/>
      <c r="C348" s="14"/>
      <c r="D348" s="185" t="s">
        <v>141</v>
      </c>
      <c r="E348" s="193" t="s">
        <v>3</v>
      </c>
      <c r="F348" s="194" t="s">
        <v>80</v>
      </c>
      <c r="G348" s="14"/>
      <c r="H348" s="195">
        <v>1</v>
      </c>
      <c r="I348" s="196"/>
      <c r="J348" s="14"/>
      <c r="K348" s="14"/>
      <c r="L348" s="192"/>
      <c r="M348" s="197"/>
      <c r="N348" s="198"/>
      <c r="O348" s="198"/>
      <c r="P348" s="198"/>
      <c r="Q348" s="198"/>
      <c r="R348" s="198"/>
      <c r="S348" s="198"/>
      <c r="T348" s="19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3" t="s">
        <v>141</v>
      </c>
      <c r="AU348" s="193" t="s">
        <v>82</v>
      </c>
      <c r="AV348" s="14" t="s">
        <v>82</v>
      </c>
      <c r="AW348" s="14" t="s">
        <v>33</v>
      </c>
      <c r="AX348" s="14" t="s">
        <v>80</v>
      </c>
      <c r="AY348" s="193" t="s">
        <v>129</v>
      </c>
    </row>
    <row r="349" s="2" customFormat="1" ht="16.5" customHeight="1">
      <c r="A349" s="39"/>
      <c r="B349" s="165"/>
      <c r="C349" s="209" t="s">
        <v>557</v>
      </c>
      <c r="D349" s="209" t="s">
        <v>506</v>
      </c>
      <c r="E349" s="210" t="s">
        <v>558</v>
      </c>
      <c r="F349" s="211" t="s">
        <v>559</v>
      </c>
      <c r="G349" s="212" t="s">
        <v>227</v>
      </c>
      <c r="H349" s="213">
        <v>1</v>
      </c>
      <c r="I349" s="214"/>
      <c r="J349" s="215">
        <f>ROUND(I349*H349,2)</f>
        <v>0</v>
      </c>
      <c r="K349" s="211" t="s">
        <v>3</v>
      </c>
      <c r="L349" s="216"/>
      <c r="M349" s="217" t="s">
        <v>3</v>
      </c>
      <c r="N349" s="218" t="s">
        <v>43</v>
      </c>
      <c r="O349" s="73"/>
      <c r="P349" s="175">
        <f>O349*H349</f>
        <v>0</v>
      </c>
      <c r="Q349" s="175">
        <v>0</v>
      </c>
      <c r="R349" s="175">
        <f>Q349*H349</f>
        <v>0</v>
      </c>
      <c r="S349" s="175">
        <v>0</v>
      </c>
      <c r="T349" s="176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177" t="s">
        <v>390</v>
      </c>
      <c r="AT349" s="177" t="s">
        <v>506</v>
      </c>
      <c r="AU349" s="177" t="s">
        <v>82</v>
      </c>
      <c r="AY349" s="20" t="s">
        <v>129</v>
      </c>
      <c r="BE349" s="178">
        <f>IF(N349="základní",J349,0)</f>
        <v>0</v>
      </c>
      <c r="BF349" s="178">
        <f>IF(N349="snížená",J349,0)</f>
        <v>0</v>
      </c>
      <c r="BG349" s="178">
        <f>IF(N349="zákl. přenesená",J349,0)</f>
        <v>0</v>
      </c>
      <c r="BH349" s="178">
        <f>IF(N349="sníž. přenesená",J349,0)</f>
        <v>0</v>
      </c>
      <c r="BI349" s="178">
        <f>IF(N349="nulová",J349,0)</f>
        <v>0</v>
      </c>
      <c r="BJ349" s="20" t="s">
        <v>80</v>
      </c>
      <c r="BK349" s="178">
        <f>ROUND(I349*H349,2)</f>
        <v>0</v>
      </c>
      <c r="BL349" s="20" t="s">
        <v>279</v>
      </c>
      <c r="BM349" s="177" t="s">
        <v>560</v>
      </c>
    </row>
    <row r="350" s="13" customFormat="1">
      <c r="A350" s="13"/>
      <c r="B350" s="184"/>
      <c r="C350" s="13"/>
      <c r="D350" s="185" t="s">
        <v>141</v>
      </c>
      <c r="E350" s="186" t="s">
        <v>3</v>
      </c>
      <c r="F350" s="187" t="s">
        <v>561</v>
      </c>
      <c r="G350" s="13"/>
      <c r="H350" s="186" t="s">
        <v>3</v>
      </c>
      <c r="I350" s="188"/>
      <c r="J350" s="13"/>
      <c r="K350" s="13"/>
      <c r="L350" s="184"/>
      <c r="M350" s="189"/>
      <c r="N350" s="190"/>
      <c r="O350" s="190"/>
      <c r="P350" s="190"/>
      <c r="Q350" s="190"/>
      <c r="R350" s="190"/>
      <c r="S350" s="190"/>
      <c r="T350" s="19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6" t="s">
        <v>141</v>
      </c>
      <c r="AU350" s="186" t="s">
        <v>82</v>
      </c>
      <c r="AV350" s="13" t="s">
        <v>80</v>
      </c>
      <c r="AW350" s="13" t="s">
        <v>33</v>
      </c>
      <c r="AX350" s="13" t="s">
        <v>72</v>
      </c>
      <c r="AY350" s="186" t="s">
        <v>129</v>
      </c>
    </row>
    <row r="351" s="13" customFormat="1">
      <c r="A351" s="13"/>
      <c r="B351" s="184"/>
      <c r="C351" s="13"/>
      <c r="D351" s="185" t="s">
        <v>141</v>
      </c>
      <c r="E351" s="186" t="s">
        <v>3</v>
      </c>
      <c r="F351" s="187" t="s">
        <v>541</v>
      </c>
      <c r="G351" s="13"/>
      <c r="H351" s="186" t="s">
        <v>3</v>
      </c>
      <c r="I351" s="188"/>
      <c r="J351" s="13"/>
      <c r="K351" s="13"/>
      <c r="L351" s="184"/>
      <c r="M351" s="189"/>
      <c r="N351" s="190"/>
      <c r="O351" s="190"/>
      <c r="P351" s="190"/>
      <c r="Q351" s="190"/>
      <c r="R351" s="190"/>
      <c r="S351" s="190"/>
      <c r="T351" s="19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6" t="s">
        <v>141</v>
      </c>
      <c r="AU351" s="186" t="s">
        <v>82</v>
      </c>
      <c r="AV351" s="13" t="s">
        <v>80</v>
      </c>
      <c r="AW351" s="13" t="s">
        <v>33</v>
      </c>
      <c r="AX351" s="13" t="s">
        <v>72</v>
      </c>
      <c r="AY351" s="186" t="s">
        <v>129</v>
      </c>
    </row>
    <row r="352" s="14" customFormat="1">
      <c r="A352" s="14"/>
      <c r="B352" s="192"/>
      <c r="C352" s="14"/>
      <c r="D352" s="185" t="s">
        <v>141</v>
      </c>
      <c r="E352" s="193" t="s">
        <v>3</v>
      </c>
      <c r="F352" s="194" t="s">
        <v>80</v>
      </c>
      <c r="G352" s="14"/>
      <c r="H352" s="195">
        <v>1</v>
      </c>
      <c r="I352" s="196"/>
      <c r="J352" s="14"/>
      <c r="K352" s="14"/>
      <c r="L352" s="192"/>
      <c r="M352" s="197"/>
      <c r="N352" s="198"/>
      <c r="O352" s="198"/>
      <c r="P352" s="198"/>
      <c r="Q352" s="198"/>
      <c r="R352" s="198"/>
      <c r="S352" s="198"/>
      <c r="T352" s="19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3" t="s">
        <v>141</v>
      </c>
      <c r="AU352" s="193" t="s">
        <v>82</v>
      </c>
      <c r="AV352" s="14" t="s">
        <v>82</v>
      </c>
      <c r="AW352" s="14" t="s">
        <v>33</v>
      </c>
      <c r="AX352" s="14" t="s">
        <v>80</v>
      </c>
      <c r="AY352" s="193" t="s">
        <v>129</v>
      </c>
    </row>
    <row r="353" s="2" customFormat="1" ht="16.5" customHeight="1">
      <c r="A353" s="39"/>
      <c r="B353" s="165"/>
      <c r="C353" s="209" t="s">
        <v>562</v>
      </c>
      <c r="D353" s="209" t="s">
        <v>506</v>
      </c>
      <c r="E353" s="210" t="s">
        <v>563</v>
      </c>
      <c r="F353" s="211" t="s">
        <v>564</v>
      </c>
      <c r="G353" s="212" t="s">
        <v>227</v>
      </c>
      <c r="H353" s="213">
        <v>1</v>
      </c>
      <c r="I353" s="214"/>
      <c r="J353" s="215">
        <f>ROUND(I353*H353,2)</f>
        <v>0</v>
      </c>
      <c r="K353" s="211" t="s">
        <v>3</v>
      </c>
      <c r="L353" s="216"/>
      <c r="M353" s="217" t="s">
        <v>3</v>
      </c>
      <c r="N353" s="218" t="s">
        <v>43</v>
      </c>
      <c r="O353" s="73"/>
      <c r="P353" s="175">
        <f>O353*H353</f>
        <v>0</v>
      </c>
      <c r="Q353" s="175">
        <v>0</v>
      </c>
      <c r="R353" s="175">
        <f>Q353*H353</f>
        <v>0</v>
      </c>
      <c r="S353" s="175">
        <v>0</v>
      </c>
      <c r="T353" s="17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177" t="s">
        <v>390</v>
      </c>
      <c r="AT353" s="177" t="s">
        <v>506</v>
      </c>
      <c r="AU353" s="177" t="s">
        <v>82</v>
      </c>
      <c r="AY353" s="20" t="s">
        <v>129</v>
      </c>
      <c r="BE353" s="178">
        <f>IF(N353="základní",J353,0)</f>
        <v>0</v>
      </c>
      <c r="BF353" s="178">
        <f>IF(N353="snížená",J353,0)</f>
        <v>0</v>
      </c>
      <c r="BG353" s="178">
        <f>IF(N353="zákl. přenesená",J353,0)</f>
        <v>0</v>
      </c>
      <c r="BH353" s="178">
        <f>IF(N353="sníž. přenesená",J353,0)</f>
        <v>0</v>
      </c>
      <c r="BI353" s="178">
        <f>IF(N353="nulová",J353,0)</f>
        <v>0</v>
      </c>
      <c r="BJ353" s="20" t="s">
        <v>80</v>
      </c>
      <c r="BK353" s="178">
        <f>ROUND(I353*H353,2)</f>
        <v>0</v>
      </c>
      <c r="BL353" s="20" t="s">
        <v>279</v>
      </c>
      <c r="BM353" s="177" t="s">
        <v>565</v>
      </c>
    </row>
    <row r="354" s="13" customFormat="1">
      <c r="A354" s="13"/>
      <c r="B354" s="184"/>
      <c r="C354" s="13"/>
      <c r="D354" s="185" t="s">
        <v>141</v>
      </c>
      <c r="E354" s="186" t="s">
        <v>3</v>
      </c>
      <c r="F354" s="187" t="s">
        <v>566</v>
      </c>
      <c r="G354" s="13"/>
      <c r="H354" s="186" t="s">
        <v>3</v>
      </c>
      <c r="I354" s="188"/>
      <c r="J354" s="13"/>
      <c r="K354" s="13"/>
      <c r="L354" s="184"/>
      <c r="M354" s="189"/>
      <c r="N354" s="190"/>
      <c r="O354" s="190"/>
      <c r="P354" s="190"/>
      <c r="Q354" s="190"/>
      <c r="R354" s="190"/>
      <c r="S354" s="190"/>
      <c r="T354" s="19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6" t="s">
        <v>141</v>
      </c>
      <c r="AU354" s="186" t="s">
        <v>82</v>
      </c>
      <c r="AV354" s="13" t="s">
        <v>80</v>
      </c>
      <c r="AW354" s="13" t="s">
        <v>33</v>
      </c>
      <c r="AX354" s="13" t="s">
        <v>72</v>
      </c>
      <c r="AY354" s="186" t="s">
        <v>129</v>
      </c>
    </row>
    <row r="355" s="14" customFormat="1">
      <c r="A355" s="14"/>
      <c r="B355" s="192"/>
      <c r="C355" s="14"/>
      <c r="D355" s="185" t="s">
        <v>141</v>
      </c>
      <c r="E355" s="193" t="s">
        <v>3</v>
      </c>
      <c r="F355" s="194" t="s">
        <v>80</v>
      </c>
      <c r="G355" s="14"/>
      <c r="H355" s="195">
        <v>1</v>
      </c>
      <c r="I355" s="196"/>
      <c r="J355" s="14"/>
      <c r="K355" s="14"/>
      <c r="L355" s="192"/>
      <c r="M355" s="197"/>
      <c r="N355" s="198"/>
      <c r="O355" s="198"/>
      <c r="P355" s="198"/>
      <c r="Q355" s="198"/>
      <c r="R355" s="198"/>
      <c r="S355" s="198"/>
      <c r="T355" s="19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3" t="s">
        <v>141</v>
      </c>
      <c r="AU355" s="193" t="s">
        <v>82</v>
      </c>
      <c r="AV355" s="14" t="s">
        <v>82</v>
      </c>
      <c r="AW355" s="14" t="s">
        <v>33</v>
      </c>
      <c r="AX355" s="14" t="s">
        <v>80</v>
      </c>
      <c r="AY355" s="193" t="s">
        <v>129</v>
      </c>
    </row>
    <row r="356" s="2" customFormat="1" ht="16.5" customHeight="1">
      <c r="A356" s="39"/>
      <c r="B356" s="165"/>
      <c r="C356" s="209" t="s">
        <v>567</v>
      </c>
      <c r="D356" s="209" t="s">
        <v>506</v>
      </c>
      <c r="E356" s="210" t="s">
        <v>568</v>
      </c>
      <c r="F356" s="211" t="s">
        <v>569</v>
      </c>
      <c r="G356" s="212" t="s">
        <v>227</v>
      </c>
      <c r="H356" s="213">
        <v>1</v>
      </c>
      <c r="I356" s="214"/>
      <c r="J356" s="215">
        <f>ROUND(I356*H356,2)</f>
        <v>0</v>
      </c>
      <c r="K356" s="211" t="s">
        <v>3</v>
      </c>
      <c r="L356" s="216"/>
      <c r="M356" s="217" t="s">
        <v>3</v>
      </c>
      <c r="N356" s="218" t="s">
        <v>43</v>
      </c>
      <c r="O356" s="73"/>
      <c r="P356" s="175">
        <f>O356*H356</f>
        <v>0</v>
      </c>
      <c r="Q356" s="175">
        <v>0</v>
      </c>
      <c r="R356" s="175">
        <f>Q356*H356</f>
        <v>0</v>
      </c>
      <c r="S356" s="175">
        <v>0</v>
      </c>
      <c r="T356" s="17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177" t="s">
        <v>390</v>
      </c>
      <c r="AT356" s="177" t="s">
        <v>506</v>
      </c>
      <c r="AU356" s="177" t="s">
        <v>82</v>
      </c>
      <c r="AY356" s="20" t="s">
        <v>129</v>
      </c>
      <c r="BE356" s="178">
        <f>IF(N356="základní",J356,0)</f>
        <v>0</v>
      </c>
      <c r="BF356" s="178">
        <f>IF(N356="snížená",J356,0)</f>
        <v>0</v>
      </c>
      <c r="BG356" s="178">
        <f>IF(N356="zákl. přenesená",J356,0)</f>
        <v>0</v>
      </c>
      <c r="BH356" s="178">
        <f>IF(N356="sníž. přenesená",J356,0)</f>
        <v>0</v>
      </c>
      <c r="BI356" s="178">
        <f>IF(N356="nulová",J356,0)</f>
        <v>0</v>
      </c>
      <c r="BJ356" s="20" t="s">
        <v>80</v>
      </c>
      <c r="BK356" s="178">
        <f>ROUND(I356*H356,2)</f>
        <v>0</v>
      </c>
      <c r="BL356" s="20" t="s">
        <v>279</v>
      </c>
      <c r="BM356" s="177" t="s">
        <v>570</v>
      </c>
    </row>
    <row r="357" s="13" customFormat="1">
      <c r="A357" s="13"/>
      <c r="B357" s="184"/>
      <c r="C357" s="13"/>
      <c r="D357" s="185" t="s">
        <v>141</v>
      </c>
      <c r="E357" s="186" t="s">
        <v>3</v>
      </c>
      <c r="F357" s="187" t="s">
        <v>571</v>
      </c>
      <c r="G357" s="13"/>
      <c r="H357" s="186" t="s">
        <v>3</v>
      </c>
      <c r="I357" s="188"/>
      <c r="J357" s="13"/>
      <c r="K357" s="13"/>
      <c r="L357" s="184"/>
      <c r="M357" s="189"/>
      <c r="N357" s="190"/>
      <c r="O357" s="190"/>
      <c r="P357" s="190"/>
      <c r="Q357" s="190"/>
      <c r="R357" s="190"/>
      <c r="S357" s="190"/>
      <c r="T357" s="19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6" t="s">
        <v>141</v>
      </c>
      <c r="AU357" s="186" t="s">
        <v>82</v>
      </c>
      <c r="AV357" s="13" t="s">
        <v>80</v>
      </c>
      <c r="AW357" s="13" t="s">
        <v>33</v>
      </c>
      <c r="AX357" s="13" t="s">
        <v>72</v>
      </c>
      <c r="AY357" s="186" t="s">
        <v>129</v>
      </c>
    </row>
    <row r="358" s="14" customFormat="1">
      <c r="A358" s="14"/>
      <c r="B358" s="192"/>
      <c r="C358" s="14"/>
      <c r="D358" s="185" t="s">
        <v>141</v>
      </c>
      <c r="E358" s="193" t="s">
        <v>3</v>
      </c>
      <c r="F358" s="194" t="s">
        <v>80</v>
      </c>
      <c r="G358" s="14"/>
      <c r="H358" s="195">
        <v>1</v>
      </c>
      <c r="I358" s="196"/>
      <c r="J358" s="14"/>
      <c r="K358" s="14"/>
      <c r="L358" s="192"/>
      <c r="M358" s="197"/>
      <c r="N358" s="198"/>
      <c r="O358" s="198"/>
      <c r="P358" s="198"/>
      <c r="Q358" s="198"/>
      <c r="R358" s="198"/>
      <c r="S358" s="198"/>
      <c r="T358" s="19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3" t="s">
        <v>141</v>
      </c>
      <c r="AU358" s="193" t="s">
        <v>82</v>
      </c>
      <c r="AV358" s="14" t="s">
        <v>82</v>
      </c>
      <c r="AW358" s="14" t="s">
        <v>33</v>
      </c>
      <c r="AX358" s="14" t="s">
        <v>80</v>
      </c>
      <c r="AY358" s="193" t="s">
        <v>129</v>
      </c>
    </row>
    <row r="359" s="2" customFormat="1" ht="16.5" customHeight="1">
      <c r="A359" s="39"/>
      <c r="B359" s="165"/>
      <c r="C359" s="209" t="s">
        <v>572</v>
      </c>
      <c r="D359" s="209" t="s">
        <v>506</v>
      </c>
      <c r="E359" s="210" t="s">
        <v>573</v>
      </c>
      <c r="F359" s="211" t="s">
        <v>574</v>
      </c>
      <c r="G359" s="212" t="s">
        <v>227</v>
      </c>
      <c r="H359" s="213">
        <v>1</v>
      </c>
      <c r="I359" s="214"/>
      <c r="J359" s="215">
        <f>ROUND(I359*H359,2)</f>
        <v>0</v>
      </c>
      <c r="K359" s="211" t="s">
        <v>3</v>
      </c>
      <c r="L359" s="216"/>
      <c r="M359" s="217" t="s">
        <v>3</v>
      </c>
      <c r="N359" s="218" t="s">
        <v>43</v>
      </c>
      <c r="O359" s="73"/>
      <c r="P359" s="175">
        <f>O359*H359</f>
        <v>0</v>
      </c>
      <c r="Q359" s="175">
        <v>0</v>
      </c>
      <c r="R359" s="175">
        <f>Q359*H359</f>
        <v>0</v>
      </c>
      <c r="S359" s="175">
        <v>0</v>
      </c>
      <c r="T359" s="17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177" t="s">
        <v>390</v>
      </c>
      <c r="AT359" s="177" t="s">
        <v>506</v>
      </c>
      <c r="AU359" s="177" t="s">
        <v>82</v>
      </c>
      <c r="AY359" s="20" t="s">
        <v>129</v>
      </c>
      <c r="BE359" s="178">
        <f>IF(N359="základní",J359,0)</f>
        <v>0</v>
      </c>
      <c r="BF359" s="178">
        <f>IF(N359="snížená",J359,0)</f>
        <v>0</v>
      </c>
      <c r="BG359" s="178">
        <f>IF(N359="zákl. přenesená",J359,0)</f>
        <v>0</v>
      </c>
      <c r="BH359" s="178">
        <f>IF(N359="sníž. přenesená",J359,0)</f>
        <v>0</v>
      </c>
      <c r="BI359" s="178">
        <f>IF(N359="nulová",J359,0)</f>
        <v>0</v>
      </c>
      <c r="BJ359" s="20" t="s">
        <v>80</v>
      </c>
      <c r="BK359" s="178">
        <f>ROUND(I359*H359,2)</f>
        <v>0</v>
      </c>
      <c r="BL359" s="20" t="s">
        <v>279</v>
      </c>
      <c r="BM359" s="177" t="s">
        <v>575</v>
      </c>
    </row>
    <row r="360" s="13" customFormat="1">
      <c r="A360" s="13"/>
      <c r="B360" s="184"/>
      <c r="C360" s="13"/>
      <c r="D360" s="185" t="s">
        <v>141</v>
      </c>
      <c r="E360" s="186" t="s">
        <v>3</v>
      </c>
      <c r="F360" s="187" t="s">
        <v>576</v>
      </c>
      <c r="G360" s="13"/>
      <c r="H360" s="186" t="s">
        <v>3</v>
      </c>
      <c r="I360" s="188"/>
      <c r="J360" s="13"/>
      <c r="K360" s="13"/>
      <c r="L360" s="184"/>
      <c r="M360" s="189"/>
      <c r="N360" s="190"/>
      <c r="O360" s="190"/>
      <c r="P360" s="190"/>
      <c r="Q360" s="190"/>
      <c r="R360" s="190"/>
      <c r="S360" s="190"/>
      <c r="T360" s="19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6" t="s">
        <v>141</v>
      </c>
      <c r="AU360" s="186" t="s">
        <v>82</v>
      </c>
      <c r="AV360" s="13" t="s">
        <v>80</v>
      </c>
      <c r="AW360" s="13" t="s">
        <v>33</v>
      </c>
      <c r="AX360" s="13" t="s">
        <v>72</v>
      </c>
      <c r="AY360" s="186" t="s">
        <v>129</v>
      </c>
    </row>
    <row r="361" s="14" customFormat="1">
      <c r="A361" s="14"/>
      <c r="B361" s="192"/>
      <c r="C361" s="14"/>
      <c r="D361" s="185" t="s">
        <v>141</v>
      </c>
      <c r="E361" s="193" t="s">
        <v>3</v>
      </c>
      <c r="F361" s="194" t="s">
        <v>80</v>
      </c>
      <c r="G361" s="14"/>
      <c r="H361" s="195">
        <v>1</v>
      </c>
      <c r="I361" s="196"/>
      <c r="J361" s="14"/>
      <c r="K361" s="14"/>
      <c r="L361" s="192"/>
      <c r="M361" s="197"/>
      <c r="N361" s="198"/>
      <c r="O361" s="198"/>
      <c r="P361" s="198"/>
      <c r="Q361" s="198"/>
      <c r="R361" s="198"/>
      <c r="S361" s="198"/>
      <c r="T361" s="19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3" t="s">
        <v>141</v>
      </c>
      <c r="AU361" s="193" t="s">
        <v>82</v>
      </c>
      <c r="AV361" s="14" t="s">
        <v>82</v>
      </c>
      <c r="AW361" s="14" t="s">
        <v>33</v>
      </c>
      <c r="AX361" s="14" t="s">
        <v>80</v>
      </c>
      <c r="AY361" s="193" t="s">
        <v>129</v>
      </c>
    </row>
    <row r="362" s="2" customFormat="1" ht="16.5" customHeight="1">
      <c r="A362" s="39"/>
      <c r="B362" s="165"/>
      <c r="C362" s="209" t="s">
        <v>577</v>
      </c>
      <c r="D362" s="209" t="s">
        <v>506</v>
      </c>
      <c r="E362" s="210" t="s">
        <v>578</v>
      </c>
      <c r="F362" s="211" t="s">
        <v>579</v>
      </c>
      <c r="G362" s="212" t="s">
        <v>227</v>
      </c>
      <c r="H362" s="213">
        <v>1</v>
      </c>
      <c r="I362" s="214"/>
      <c r="J362" s="215">
        <f>ROUND(I362*H362,2)</f>
        <v>0</v>
      </c>
      <c r="K362" s="211" t="s">
        <v>3</v>
      </c>
      <c r="L362" s="216"/>
      <c r="M362" s="217" t="s">
        <v>3</v>
      </c>
      <c r="N362" s="218" t="s">
        <v>43</v>
      </c>
      <c r="O362" s="73"/>
      <c r="P362" s="175">
        <f>O362*H362</f>
        <v>0</v>
      </c>
      <c r="Q362" s="175">
        <v>0</v>
      </c>
      <c r="R362" s="175">
        <f>Q362*H362</f>
        <v>0</v>
      </c>
      <c r="S362" s="175">
        <v>0</v>
      </c>
      <c r="T362" s="176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177" t="s">
        <v>390</v>
      </c>
      <c r="AT362" s="177" t="s">
        <v>506</v>
      </c>
      <c r="AU362" s="177" t="s">
        <v>82</v>
      </c>
      <c r="AY362" s="20" t="s">
        <v>129</v>
      </c>
      <c r="BE362" s="178">
        <f>IF(N362="základní",J362,0)</f>
        <v>0</v>
      </c>
      <c r="BF362" s="178">
        <f>IF(N362="snížená",J362,0)</f>
        <v>0</v>
      </c>
      <c r="BG362" s="178">
        <f>IF(N362="zákl. přenesená",J362,0)</f>
        <v>0</v>
      </c>
      <c r="BH362" s="178">
        <f>IF(N362="sníž. přenesená",J362,0)</f>
        <v>0</v>
      </c>
      <c r="BI362" s="178">
        <f>IF(N362="nulová",J362,0)</f>
        <v>0</v>
      </c>
      <c r="BJ362" s="20" t="s">
        <v>80</v>
      </c>
      <c r="BK362" s="178">
        <f>ROUND(I362*H362,2)</f>
        <v>0</v>
      </c>
      <c r="BL362" s="20" t="s">
        <v>279</v>
      </c>
      <c r="BM362" s="177" t="s">
        <v>580</v>
      </c>
    </row>
    <row r="363" s="13" customFormat="1">
      <c r="A363" s="13"/>
      <c r="B363" s="184"/>
      <c r="C363" s="13"/>
      <c r="D363" s="185" t="s">
        <v>141</v>
      </c>
      <c r="E363" s="186" t="s">
        <v>3</v>
      </c>
      <c r="F363" s="187" t="s">
        <v>581</v>
      </c>
      <c r="G363" s="13"/>
      <c r="H363" s="186" t="s">
        <v>3</v>
      </c>
      <c r="I363" s="188"/>
      <c r="J363" s="13"/>
      <c r="K363" s="13"/>
      <c r="L363" s="184"/>
      <c r="M363" s="189"/>
      <c r="N363" s="190"/>
      <c r="O363" s="190"/>
      <c r="P363" s="190"/>
      <c r="Q363" s="190"/>
      <c r="R363" s="190"/>
      <c r="S363" s="190"/>
      <c r="T363" s="19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6" t="s">
        <v>141</v>
      </c>
      <c r="AU363" s="186" t="s">
        <v>82</v>
      </c>
      <c r="AV363" s="13" t="s">
        <v>80</v>
      </c>
      <c r="AW363" s="13" t="s">
        <v>33</v>
      </c>
      <c r="AX363" s="13" t="s">
        <v>72</v>
      </c>
      <c r="AY363" s="186" t="s">
        <v>129</v>
      </c>
    </row>
    <row r="364" s="14" customFormat="1">
      <c r="A364" s="14"/>
      <c r="B364" s="192"/>
      <c r="C364" s="14"/>
      <c r="D364" s="185" t="s">
        <v>141</v>
      </c>
      <c r="E364" s="193" t="s">
        <v>3</v>
      </c>
      <c r="F364" s="194" t="s">
        <v>80</v>
      </c>
      <c r="G364" s="14"/>
      <c r="H364" s="195">
        <v>1</v>
      </c>
      <c r="I364" s="196"/>
      <c r="J364" s="14"/>
      <c r="K364" s="14"/>
      <c r="L364" s="192"/>
      <c r="M364" s="197"/>
      <c r="N364" s="198"/>
      <c r="O364" s="198"/>
      <c r="P364" s="198"/>
      <c r="Q364" s="198"/>
      <c r="R364" s="198"/>
      <c r="S364" s="198"/>
      <c r="T364" s="19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3" t="s">
        <v>141</v>
      </c>
      <c r="AU364" s="193" t="s">
        <v>82</v>
      </c>
      <c r="AV364" s="14" t="s">
        <v>82</v>
      </c>
      <c r="AW364" s="14" t="s">
        <v>33</v>
      </c>
      <c r="AX364" s="14" t="s">
        <v>80</v>
      </c>
      <c r="AY364" s="193" t="s">
        <v>129</v>
      </c>
    </row>
    <row r="365" s="2" customFormat="1" ht="16.5" customHeight="1">
      <c r="A365" s="39"/>
      <c r="B365" s="165"/>
      <c r="C365" s="209" t="s">
        <v>582</v>
      </c>
      <c r="D365" s="209" t="s">
        <v>506</v>
      </c>
      <c r="E365" s="210" t="s">
        <v>583</v>
      </c>
      <c r="F365" s="211" t="s">
        <v>584</v>
      </c>
      <c r="G365" s="212" t="s">
        <v>227</v>
      </c>
      <c r="H365" s="213">
        <v>1</v>
      </c>
      <c r="I365" s="214"/>
      <c r="J365" s="215">
        <f>ROUND(I365*H365,2)</f>
        <v>0</v>
      </c>
      <c r="K365" s="211" t="s">
        <v>3</v>
      </c>
      <c r="L365" s="216"/>
      <c r="M365" s="217" t="s">
        <v>3</v>
      </c>
      <c r="N365" s="218" t="s">
        <v>43</v>
      </c>
      <c r="O365" s="73"/>
      <c r="P365" s="175">
        <f>O365*H365</f>
        <v>0</v>
      </c>
      <c r="Q365" s="175">
        <v>0</v>
      </c>
      <c r="R365" s="175">
        <f>Q365*H365</f>
        <v>0</v>
      </c>
      <c r="S365" s="175">
        <v>0</v>
      </c>
      <c r="T365" s="17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177" t="s">
        <v>390</v>
      </c>
      <c r="AT365" s="177" t="s">
        <v>506</v>
      </c>
      <c r="AU365" s="177" t="s">
        <v>82</v>
      </c>
      <c r="AY365" s="20" t="s">
        <v>129</v>
      </c>
      <c r="BE365" s="178">
        <f>IF(N365="základní",J365,0)</f>
        <v>0</v>
      </c>
      <c r="BF365" s="178">
        <f>IF(N365="snížená",J365,0)</f>
        <v>0</v>
      </c>
      <c r="BG365" s="178">
        <f>IF(N365="zákl. přenesená",J365,0)</f>
        <v>0</v>
      </c>
      <c r="BH365" s="178">
        <f>IF(N365="sníž. přenesená",J365,0)</f>
        <v>0</v>
      </c>
      <c r="BI365" s="178">
        <f>IF(N365="nulová",J365,0)</f>
        <v>0</v>
      </c>
      <c r="BJ365" s="20" t="s">
        <v>80</v>
      </c>
      <c r="BK365" s="178">
        <f>ROUND(I365*H365,2)</f>
        <v>0</v>
      </c>
      <c r="BL365" s="20" t="s">
        <v>279</v>
      </c>
      <c r="BM365" s="177" t="s">
        <v>585</v>
      </c>
    </row>
    <row r="366" s="13" customFormat="1">
      <c r="A366" s="13"/>
      <c r="B366" s="184"/>
      <c r="C366" s="13"/>
      <c r="D366" s="185" t="s">
        <v>141</v>
      </c>
      <c r="E366" s="186" t="s">
        <v>3</v>
      </c>
      <c r="F366" s="187" t="s">
        <v>586</v>
      </c>
      <c r="G366" s="13"/>
      <c r="H366" s="186" t="s">
        <v>3</v>
      </c>
      <c r="I366" s="188"/>
      <c r="J366" s="13"/>
      <c r="K366" s="13"/>
      <c r="L366" s="184"/>
      <c r="M366" s="189"/>
      <c r="N366" s="190"/>
      <c r="O366" s="190"/>
      <c r="P366" s="190"/>
      <c r="Q366" s="190"/>
      <c r="R366" s="190"/>
      <c r="S366" s="190"/>
      <c r="T366" s="19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6" t="s">
        <v>141</v>
      </c>
      <c r="AU366" s="186" t="s">
        <v>82</v>
      </c>
      <c r="AV366" s="13" t="s">
        <v>80</v>
      </c>
      <c r="AW366" s="13" t="s">
        <v>33</v>
      </c>
      <c r="AX366" s="13" t="s">
        <v>72</v>
      </c>
      <c r="AY366" s="186" t="s">
        <v>129</v>
      </c>
    </row>
    <row r="367" s="14" customFormat="1">
      <c r="A367" s="14"/>
      <c r="B367" s="192"/>
      <c r="C367" s="14"/>
      <c r="D367" s="185" t="s">
        <v>141</v>
      </c>
      <c r="E367" s="193" t="s">
        <v>3</v>
      </c>
      <c r="F367" s="194" t="s">
        <v>80</v>
      </c>
      <c r="G367" s="14"/>
      <c r="H367" s="195">
        <v>1</v>
      </c>
      <c r="I367" s="196"/>
      <c r="J367" s="14"/>
      <c r="K367" s="14"/>
      <c r="L367" s="192"/>
      <c r="M367" s="197"/>
      <c r="N367" s="198"/>
      <c r="O367" s="198"/>
      <c r="P367" s="198"/>
      <c r="Q367" s="198"/>
      <c r="R367" s="198"/>
      <c r="S367" s="198"/>
      <c r="T367" s="19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3" t="s">
        <v>141</v>
      </c>
      <c r="AU367" s="193" t="s">
        <v>82</v>
      </c>
      <c r="AV367" s="14" t="s">
        <v>82</v>
      </c>
      <c r="AW367" s="14" t="s">
        <v>33</v>
      </c>
      <c r="AX367" s="14" t="s">
        <v>80</v>
      </c>
      <c r="AY367" s="193" t="s">
        <v>129</v>
      </c>
    </row>
    <row r="368" s="2" customFormat="1" ht="16.5" customHeight="1">
      <c r="A368" s="39"/>
      <c r="B368" s="165"/>
      <c r="C368" s="209" t="s">
        <v>587</v>
      </c>
      <c r="D368" s="209" t="s">
        <v>506</v>
      </c>
      <c r="E368" s="210" t="s">
        <v>588</v>
      </c>
      <c r="F368" s="211" t="s">
        <v>589</v>
      </c>
      <c r="G368" s="212" t="s">
        <v>227</v>
      </c>
      <c r="H368" s="213">
        <v>1</v>
      </c>
      <c r="I368" s="214"/>
      <c r="J368" s="215">
        <f>ROUND(I368*H368,2)</f>
        <v>0</v>
      </c>
      <c r="K368" s="211" t="s">
        <v>3</v>
      </c>
      <c r="L368" s="216"/>
      <c r="M368" s="217" t="s">
        <v>3</v>
      </c>
      <c r="N368" s="218" t="s">
        <v>43</v>
      </c>
      <c r="O368" s="73"/>
      <c r="P368" s="175">
        <f>O368*H368</f>
        <v>0</v>
      </c>
      <c r="Q368" s="175">
        <v>0</v>
      </c>
      <c r="R368" s="175">
        <f>Q368*H368</f>
        <v>0</v>
      </c>
      <c r="S368" s="175">
        <v>0</v>
      </c>
      <c r="T368" s="17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177" t="s">
        <v>390</v>
      </c>
      <c r="AT368" s="177" t="s">
        <v>506</v>
      </c>
      <c r="AU368" s="177" t="s">
        <v>82</v>
      </c>
      <c r="AY368" s="20" t="s">
        <v>129</v>
      </c>
      <c r="BE368" s="178">
        <f>IF(N368="základní",J368,0)</f>
        <v>0</v>
      </c>
      <c r="BF368" s="178">
        <f>IF(N368="snížená",J368,0)</f>
        <v>0</v>
      </c>
      <c r="BG368" s="178">
        <f>IF(N368="zákl. přenesená",J368,0)</f>
        <v>0</v>
      </c>
      <c r="BH368" s="178">
        <f>IF(N368="sníž. přenesená",J368,0)</f>
        <v>0</v>
      </c>
      <c r="BI368" s="178">
        <f>IF(N368="nulová",J368,0)</f>
        <v>0</v>
      </c>
      <c r="BJ368" s="20" t="s">
        <v>80</v>
      </c>
      <c r="BK368" s="178">
        <f>ROUND(I368*H368,2)</f>
        <v>0</v>
      </c>
      <c r="BL368" s="20" t="s">
        <v>279</v>
      </c>
      <c r="BM368" s="177" t="s">
        <v>590</v>
      </c>
    </row>
    <row r="369" s="13" customFormat="1">
      <c r="A369" s="13"/>
      <c r="B369" s="184"/>
      <c r="C369" s="13"/>
      <c r="D369" s="185" t="s">
        <v>141</v>
      </c>
      <c r="E369" s="186" t="s">
        <v>3</v>
      </c>
      <c r="F369" s="187" t="s">
        <v>591</v>
      </c>
      <c r="G369" s="13"/>
      <c r="H369" s="186" t="s">
        <v>3</v>
      </c>
      <c r="I369" s="188"/>
      <c r="J369" s="13"/>
      <c r="K369" s="13"/>
      <c r="L369" s="184"/>
      <c r="M369" s="189"/>
      <c r="N369" s="190"/>
      <c r="O369" s="190"/>
      <c r="P369" s="190"/>
      <c r="Q369" s="190"/>
      <c r="R369" s="190"/>
      <c r="S369" s="190"/>
      <c r="T369" s="19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6" t="s">
        <v>141</v>
      </c>
      <c r="AU369" s="186" t="s">
        <v>82</v>
      </c>
      <c r="AV369" s="13" t="s">
        <v>80</v>
      </c>
      <c r="AW369" s="13" t="s">
        <v>33</v>
      </c>
      <c r="AX369" s="13" t="s">
        <v>72</v>
      </c>
      <c r="AY369" s="186" t="s">
        <v>129</v>
      </c>
    </row>
    <row r="370" s="14" customFormat="1">
      <c r="A370" s="14"/>
      <c r="B370" s="192"/>
      <c r="C370" s="14"/>
      <c r="D370" s="185" t="s">
        <v>141</v>
      </c>
      <c r="E370" s="193" t="s">
        <v>3</v>
      </c>
      <c r="F370" s="194" t="s">
        <v>80</v>
      </c>
      <c r="G370" s="14"/>
      <c r="H370" s="195">
        <v>1</v>
      </c>
      <c r="I370" s="196"/>
      <c r="J370" s="14"/>
      <c r="K370" s="14"/>
      <c r="L370" s="192"/>
      <c r="M370" s="197"/>
      <c r="N370" s="198"/>
      <c r="O370" s="198"/>
      <c r="P370" s="198"/>
      <c r="Q370" s="198"/>
      <c r="R370" s="198"/>
      <c r="S370" s="198"/>
      <c r="T370" s="19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3" t="s">
        <v>141</v>
      </c>
      <c r="AU370" s="193" t="s">
        <v>82</v>
      </c>
      <c r="AV370" s="14" t="s">
        <v>82</v>
      </c>
      <c r="AW370" s="14" t="s">
        <v>33</v>
      </c>
      <c r="AX370" s="14" t="s">
        <v>80</v>
      </c>
      <c r="AY370" s="193" t="s">
        <v>129</v>
      </c>
    </row>
    <row r="371" s="2" customFormat="1" ht="16.5" customHeight="1">
      <c r="A371" s="39"/>
      <c r="B371" s="165"/>
      <c r="C371" s="209" t="s">
        <v>592</v>
      </c>
      <c r="D371" s="209" t="s">
        <v>506</v>
      </c>
      <c r="E371" s="210" t="s">
        <v>593</v>
      </c>
      <c r="F371" s="211" t="s">
        <v>594</v>
      </c>
      <c r="G371" s="212" t="s">
        <v>227</v>
      </c>
      <c r="H371" s="213">
        <v>2</v>
      </c>
      <c r="I371" s="214"/>
      <c r="J371" s="215">
        <f>ROUND(I371*H371,2)</f>
        <v>0</v>
      </c>
      <c r="K371" s="211" t="s">
        <v>3</v>
      </c>
      <c r="L371" s="216"/>
      <c r="M371" s="217" t="s">
        <v>3</v>
      </c>
      <c r="N371" s="218" t="s">
        <v>43</v>
      </c>
      <c r="O371" s="73"/>
      <c r="P371" s="175">
        <f>O371*H371</f>
        <v>0</v>
      </c>
      <c r="Q371" s="175">
        <v>0</v>
      </c>
      <c r="R371" s="175">
        <f>Q371*H371</f>
        <v>0</v>
      </c>
      <c r="S371" s="175">
        <v>0</v>
      </c>
      <c r="T371" s="17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177" t="s">
        <v>390</v>
      </c>
      <c r="AT371" s="177" t="s">
        <v>506</v>
      </c>
      <c r="AU371" s="177" t="s">
        <v>82</v>
      </c>
      <c r="AY371" s="20" t="s">
        <v>129</v>
      </c>
      <c r="BE371" s="178">
        <f>IF(N371="základní",J371,0)</f>
        <v>0</v>
      </c>
      <c r="BF371" s="178">
        <f>IF(N371="snížená",J371,0)</f>
        <v>0</v>
      </c>
      <c r="BG371" s="178">
        <f>IF(N371="zákl. přenesená",J371,0)</f>
        <v>0</v>
      </c>
      <c r="BH371" s="178">
        <f>IF(N371="sníž. přenesená",J371,0)</f>
        <v>0</v>
      </c>
      <c r="BI371" s="178">
        <f>IF(N371="nulová",J371,0)</f>
        <v>0</v>
      </c>
      <c r="BJ371" s="20" t="s">
        <v>80</v>
      </c>
      <c r="BK371" s="178">
        <f>ROUND(I371*H371,2)</f>
        <v>0</v>
      </c>
      <c r="BL371" s="20" t="s">
        <v>279</v>
      </c>
      <c r="BM371" s="177" t="s">
        <v>595</v>
      </c>
    </row>
    <row r="372" s="13" customFormat="1">
      <c r="A372" s="13"/>
      <c r="B372" s="184"/>
      <c r="C372" s="13"/>
      <c r="D372" s="185" t="s">
        <v>141</v>
      </c>
      <c r="E372" s="186" t="s">
        <v>3</v>
      </c>
      <c r="F372" s="187" t="s">
        <v>596</v>
      </c>
      <c r="G372" s="13"/>
      <c r="H372" s="186" t="s">
        <v>3</v>
      </c>
      <c r="I372" s="188"/>
      <c r="J372" s="13"/>
      <c r="K372" s="13"/>
      <c r="L372" s="184"/>
      <c r="M372" s="189"/>
      <c r="N372" s="190"/>
      <c r="O372" s="190"/>
      <c r="P372" s="190"/>
      <c r="Q372" s="190"/>
      <c r="R372" s="190"/>
      <c r="S372" s="190"/>
      <c r="T372" s="19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6" t="s">
        <v>141</v>
      </c>
      <c r="AU372" s="186" t="s">
        <v>82</v>
      </c>
      <c r="AV372" s="13" t="s">
        <v>80</v>
      </c>
      <c r="AW372" s="13" t="s">
        <v>33</v>
      </c>
      <c r="AX372" s="13" t="s">
        <v>72</v>
      </c>
      <c r="AY372" s="186" t="s">
        <v>129</v>
      </c>
    </row>
    <row r="373" s="14" customFormat="1">
      <c r="A373" s="14"/>
      <c r="B373" s="192"/>
      <c r="C373" s="14"/>
      <c r="D373" s="185" t="s">
        <v>141</v>
      </c>
      <c r="E373" s="193" t="s">
        <v>3</v>
      </c>
      <c r="F373" s="194" t="s">
        <v>82</v>
      </c>
      <c r="G373" s="14"/>
      <c r="H373" s="195">
        <v>2</v>
      </c>
      <c r="I373" s="196"/>
      <c r="J373" s="14"/>
      <c r="K373" s="14"/>
      <c r="L373" s="192"/>
      <c r="M373" s="197"/>
      <c r="N373" s="198"/>
      <c r="O373" s="198"/>
      <c r="P373" s="198"/>
      <c r="Q373" s="198"/>
      <c r="R373" s="198"/>
      <c r="S373" s="198"/>
      <c r="T373" s="19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3" t="s">
        <v>141</v>
      </c>
      <c r="AU373" s="193" t="s">
        <v>82</v>
      </c>
      <c r="AV373" s="14" t="s">
        <v>82</v>
      </c>
      <c r="AW373" s="14" t="s">
        <v>33</v>
      </c>
      <c r="AX373" s="14" t="s">
        <v>80</v>
      </c>
      <c r="AY373" s="193" t="s">
        <v>129</v>
      </c>
    </row>
    <row r="374" s="2" customFormat="1" ht="24.15" customHeight="1">
      <c r="A374" s="39"/>
      <c r="B374" s="165"/>
      <c r="C374" s="166" t="s">
        <v>597</v>
      </c>
      <c r="D374" s="166" t="s">
        <v>132</v>
      </c>
      <c r="E374" s="167" t="s">
        <v>598</v>
      </c>
      <c r="F374" s="168" t="s">
        <v>599</v>
      </c>
      <c r="G374" s="169" t="s">
        <v>385</v>
      </c>
      <c r="H374" s="208"/>
      <c r="I374" s="171"/>
      <c r="J374" s="172">
        <f>ROUND(I374*H374,2)</f>
        <v>0</v>
      </c>
      <c r="K374" s="168" t="s">
        <v>136</v>
      </c>
      <c r="L374" s="40"/>
      <c r="M374" s="173" t="s">
        <v>3</v>
      </c>
      <c r="N374" s="174" t="s">
        <v>43</v>
      </c>
      <c r="O374" s="73"/>
      <c r="P374" s="175">
        <f>O374*H374</f>
        <v>0</v>
      </c>
      <c r="Q374" s="175">
        <v>0</v>
      </c>
      <c r="R374" s="175">
        <f>Q374*H374</f>
        <v>0</v>
      </c>
      <c r="S374" s="175">
        <v>0</v>
      </c>
      <c r="T374" s="176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177" t="s">
        <v>279</v>
      </c>
      <c r="AT374" s="177" t="s">
        <v>132</v>
      </c>
      <c r="AU374" s="177" t="s">
        <v>82</v>
      </c>
      <c r="AY374" s="20" t="s">
        <v>129</v>
      </c>
      <c r="BE374" s="178">
        <f>IF(N374="základní",J374,0)</f>
        <v>0</v>
      </c>
      <c r="BF374" s="178">
        <f>IF(N374="snížená",J374,0)</f>
        <v>0</v>
      </c>
      <c r="BG374" s="178">
        <f>IF(N374="zákl. přenesená",J374,0)</f>
        <v>0</v>
      </c>
      <c r="BH374" s="178">
        <f>IF(N374="sníž. přenesená",J374,0)</f>
        <v>0</v>
      </c>
      <c r="BI374" s="178">
        <f>IF(N374="nulová",J374,0)</f>
        <v>0</v>
      </c>
      <c r="BJ374" s="20" t="s">
        <v>80</v>
      </c>
      <c r="BK374" s="178">
        <f>ROUND(I374*H374,2)</f>
        <v>0</v>
      </c>
      <c r="BL374" s="20" t="s">
        <v>279</v>
      </c>
      <c r="BM374" s="177" t="s">
        <v>600</v>
      </c>
    </row>
    <row r="375" s="2" customFormat="1">
      <c r="A375" s="39"/>
      <c r="B375" s="40"/>
      <c r="C375" s="39"/>
      <c r="D375" s="179" t="s">
        <v>139</v>
      </c>
      <c r="E375" s="39"/>
      <c r="F375" s="180" t="s">
        <v>601</v>
      </c>
      <c r="G375" s="39"/>
      <c r="H375" s="39"/>
      <c r="I375" s="181"/>
      <c r="J375" s="39"/>
      <c r="K375" s="39"/>
      <c r="L375" s="40"/>
      <c r="M375" s="182"/>
      <c r="N375" s="183"/>
      <c r="O375" s="73"/>
      <c r="P375" s="73"/>
      <c r="Q375" s="73"/>
      <c r="R375" s="73"/>
      <c r="S375" s="73"/>
      <c r="T375" s="74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20" t="s">
        <v>139</v>
      </c>
      <c r="AU375" s="20" t="s">
        <v>82</v>
      </c>
    </row>
    <row r="376" s="12" customFormat="1" ht="22.8" customHeight="1">
      <c r="A376" s="12"/>
      <c r="B376" s="152"/>
      <c r="C376" s="12"/>
      <c r="D376" s="153" t="s">
        <v>71</v>
      </c>
      <c r="E376" s="163" t="s">
        <v>602</v>
      </c>
      <c r="F376" s="163" t="s">
        <v>603</v>
      </c>
      <c r="G376" s="12"/>
      <c r="H376" s="12"/>
      <c r="I376" s="155"/>
      <c r="J376" s="164">
        <f>BK376</f>
        <v>0</v>
      </c>
      <c r="K376" s="12"/>
      <c r="L376" s="152"/>
      <c r="M376" s="157"/>
      <c r="N376" s="158"/>
      <c r="O376" s="158"/>
      <c r="P376" s="159">
        <f>SUM(P377:P382)</f>
        <v>0</v>
      </c>
      <c r="Q376" s="158"/>
      <c r="R376" s="159">
        <f>SUM(R377:R382)</f>
        <v>0</v>
      </c>
      <c r="S376" s="158"/>
      <c r="T376" s="160">
        <f>SUM(T377:T382)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53" t="s">
        <v>82</v>
      </c>
      <c r="AT376" s="161" t="s">
        <v>71</v>
      </c>
      <c r="AU376" s="161" t="s">
        <v>80</v>
      </c>
      <c r="AY376" s="153" t="s">
        <v>129</v>
      </c>
      <c r="BK376" s="162">
        <f>SUM(BK377:BK382)</f>
        <v>0</v>
      </c>
    </row>
    <row r="377" s="2" customFormat="1" ht="16.5" customHeight="1">
      <c r="A377" s="39"/>
      <c r="B377" s="165"/>
      <c r="C377" s="166" t="s">
        <v>604</v>
      </c>
      <c r="D377" s="166" t="s">
        <v>132</v>
      </c>
      <c r="E377" s="167" t="s">
        <v>605</v>
      </c>
      <c r="F377" s="168" t="s">
        <v>606</v>
      </c>
      <c r="G377" s="169" t="s">
        <v>227</v>
      </c>
      <c r="H377" s="170">
        <v>1</v>
      </c>
      <c r="I377" s="171"/>
      <c r="J377" s="172">
        <f>ROUND(I377*H377,2)</f>
        <v>0</v>
      </c>
      <c r="K377" s="168" t="s">
        <v>3</v>
      </c>
      <c r="L377" s="40"/>
      <c r="M377" s="173" t="s">
        <v>3</v>
      </c>
      <c r="N377" s="174" t="s">
        <v>43</v>
      </c>
      <c r="O377" s="73"/>
      <c r="P377" s="175">
        <f>O377*H377</f>
        <v>0</v>
      </c>
      <c r="Q377" s="175">
        <v>0</v>
      </c>
      <c r="R377" s="175">
        <f>Q377*H377</f>
        <v>0</v>
      </c>
      <c r="S377" s="175">
        <v>0</v>
      </c>
      <c r="T377" s="17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177" t="s">
        <v>279</v>
      </c>
      <c r="AT377" s="177" t="s">
        <v>132</v>
      </c>
      <c r="AU377" s="177" t="s">
        <v>82</v>
      </c>
      <c r="AY377" s="20" t="s">
        <v>129</v>
      </c>
      <c r="BE377" s="178">
        <f>IF(N377="základní",J377,0)</f>
        <v>0</v>
      </c>
      <c r="BF377" s="178">
        <f>IF(N377="snížená",J377,0)</f>
        <v>0</v>
      </c>
      <c r="BG377" s="178">
        <f>IF(N377="zákl. přenesená",J377,0)</f>
        <v>0</v>
      </c>
      <c r="BH377" s="178">
        <f>IF(N377="sníž. přenesená",J377,0)</f>
        <v>0</v>
      </c>
      <c r="BI377" s="178">
        <f>IF(N377="nulová",J377,0)</f>
        <v>0</v>
      </c>
      <c r="BJ377" s="20" t="s">
        <v>80</v>
      </c>
      <c r="BK377" s="178">
        <f>ROUND(I377*H377,2)</f>
        <v>0</v>
      </c>
      <c r="BL377" s="20" t="s">
        <v>279</v>
      </c>
      <c r="BM377" s="177" t="s">
        <v>607</v>
      </c>
    </row>
    <row r="378" s="2" customFormat="1" ht="16.5" customHeight="1">
      <c r="A378" s="39"/>
      <c r="B378" s="165"/>
      <c r="C378" s="166" t="s">
        <v>608</v>
      </c>
      <c r="D378" s="166" t="s">
        <v>132</v>
      </c>
      <c r="E378" s="167" t="s">
        <v>609</v>
      </c>
      <c r="F378" s="168" t="s">
        <v>610</v>
      </c>
      <c r="G378" s="169" t="s">
        <v>227</v>
      </c>
      <c r="H378" s="170">
        <v>1</v>
      </c>
      <c r="I378" s="171"/>
      <c r="J378" s="172">
        <f>ROUND(I378*H378,2)</f>
        <v>0</v>
      </c>
      <c r="K378" s="168" t="s">
        <v>3</v>
      </c>
      <c r="L378" s="40"/>
      <c r="M378" s="173" t="s">
        <v>3</v>
      </c>
      <c r="N378" s="174" t="s">
        <v>43</v>
      </c>
      <c r="O378" s="73"/>
      <c r="P378" s="175">
        <f>O378*H378</f>
        <v>0</v>
      </c>
      <c r="Q378" s="175">
        <v>0</v>
      </c>
      <c r="R378" s="175">
        <f>Q378*H378</f>
        <v>0</v>
      </c>
      <c r="S378" s="175">
        <v>0</v>
      </c>
      <c r="T378" s="176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177" t="s">
        <v>279</v>
      </c>
      <c r="AT378" s="177" t="s">
        <v>132</v>
      </c>
      <c r="AU378" s="177" t="s">
        <v>82</v>
      </c>
      <c r="AY378" s="20" t="s">
        <v>129</v>
      </c>
      <c r="BE378" s="178">
        <f>IF(N378="základní",J378,0)</f>
        <v>0</v>
      </c>
      <c r="BF378" s="178">
        <f>IF(N378="snížená",J378,0)</f>
        <v>0</v>
      </c>
      <c r="BG378" s="178">
        <f>IF(N378="zákl. přenesená",J378,0)</f>
        <v>0</v>
      </c>
      <c r="BH378" s="178">
        <f>IF(N378="sníž. přenesená",J378,0)</f>
        <v>0</v>
      </c>
      <c r="BI378" s="178">
        <f>IF(N378="nulová",J378,0)</f>
        <v>0</v>
      </c>
      <c r="BJ378" s="20" t="s">
        <v>80</v>
      </c>
      <c r="BK378" s="178">
        <f>ROUND(I378*H378,2)</f>
        <v>0</v>
      </c>
      <c r="BL378" s="20" t="s">
        <v>279</v>
      </c>
      <c r="BM378" s="177" t="s">
        <v>611</v>
      </c>
    </row>
    <row r="379" s="2" customFormat="1" ht="16.5" customHeight="1">
      <c r="A379" s="39"/>
      <c r="B379" s="165"/>
      <c r="C379" s="166" t="s">
        <v>612</v>
      </c>
      <c r="D379" s="166" t="s">
        <v>132</v>
      </c>
      <c r="E379" s="167" t="s">
        <v>613</v>
      </c>
      <c r="F379" s="168" t="s">
        <v>614</v>
      </c>
      <c r="G379" s="169" t="s">
        <v>227</v>
      </c>
      <c r="H379" s="170">
        <v>1</v>
      </c>
      <c r="I379" s="171"/>
      <c r="J379" s="172">
        <f>ROUND(I379*H379,2)</f>
        <v>0</v>
      </c>
      <c r="K379" s="168" t="s">
        <v>3</v>
      </c>
      <c r="L379" s="40"/>
      <c r="M379" s="173" t="s">
        <v>3</v>
      </c>
      <c r="N379" s="174" t="s">
        <v>43</v>
      </c>
      <c r="O379" s="73"/>
      <c r="P379" s="175">
        <f>O379*H379</f>
        <v>0</v>
      </c>
      <c r="Q379" s="175">
        <v>0</v>
      </c>
      <c r="R379" s="175">
        <f>Q379*H379</f>
        <v>0</v>
      </c>
      <c r="S379" s="175">
        <v>0</v>
      </c>
      <c r="T379" s="17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177" t="s">
        <v>279</v>
      </c>
      <c r="AT379" s="177" t="s">
        <v>132</v>
      </c>
      <c r="AU379" s="177" t="s">
        <v>82</v>
      </c>
      <c r="AY379" s="20" t="s">
        <v>129</v>
      </c>
      <c r="BE379" s="178">
        <f>IF(N379="základní",J379,0)</f>
        <v>0</v>
      </c>
      <c r="BF379" s="178">
        <f>IF(N379="snížená",J379,0)</f>
        <v>0</v>
      </c>
      <c r="BG379" s="178">
        <f>IF(N379="zákl. přenesená",J379,0)</f>
        <v>0</v>
      </c>
      <c r="BH379" s="178">
        <f>IF(N379="sníž. přenesená",J379,0)</f>
        <v>0</v>
      </c>
      <c r="BI379" s="178">
        <f>IF(N379="nulová",J379,0)</f>
        <v>0</v>
      </c>
      <c r="BJ379" s="20" t="s">
        <v>80</v>
      </c>
      <c r="BK379" s="178">
        <f>ROUND(I379*H379,2)</f>
        <v>0</v>
      </c>
      <c r="BL379" s="20" t="s">
        <v>279</v>
      </c>
      <c r="BM379" s="177" t="s">
        <v>615</v>
      </c>
    </row>
    <row r="380" s="2" customFormat="1" ht="16.5" customHeight="1">
      <c r="A380" s="39"/>
      <c r="B380" s="165"/>
      <c r="C380" s="166" t="s">
        <v>616</v>
      </c>
      <c r="D380" s="166" t="s">
        <v>132</v>
      </c>
      <c r="E380" s="167" t="s">
        <v>617</v>
      </c>
      <c r="F380" s="168" t="s">
        <v>618</v>
      </c>
      <c r="G380" s="169" t="s">
        <v>227</v>
      </c>
      <c r="H380" s="170">
        <v>4</v>
      </c>
      <c r="I380" s="171"/>
      <c r="J380" s="172">
        <f>ROUND(I380*H380,2)</f>
        <v>0</v>
      </c>
      <c r="K380" s="168" t="s">
        <v>3</v>
      </c>
      <c r="L380" s="40"/>
      <c r="M380" s="173" t="s">
        <v>3</v>
      </c>
      <c r="N380" s="174" t="s">
        <v>43</v>
      </c>
      <c r="O380" s="73"/>
      <c r="P380" s="175">
        <f>O380*H380</f>
        <v>0</v>
      </c>
      <c r="Q380" s="175">
        <v>0</v>
      </c>
      <c r="R380" s="175">
        <f>Q380*H380</f>
        <v>0</v>
      </c>
      <c r="S380" s="175">
        <v>0</v>
      </c>
      <c r="T380" s="176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177" t="s">
        <v>279</v>
      </c>
      <c r="AT380" s="177" t="s">
        <v>132</v>
      </c>
      <c r="AU380" s="177" t="s">
        <v>82</v>
      </c>
      <c r="AY380" s="20" t="s">
        <v>129</v>
      </c>
      <c r="BE380" s="178">
        <f>IF(N380="základní",J380,0)</f>
        <v>0</v>
      </c>
      <c r="BF380" s="178">
        <f>IF(N380="snížená",J380,0)</f>
        <v>0</v>
      </c>
      <c r="BG380" s="178">
        <f>IF(N380="zákl. přenesená",J380,0)</f>
        <v>0</v>
      </c>
      <c r="BH380" s="178">
        <f>IF(N380="sníž. přenesená",J380,0)</f>
        <v>0</v>
      </c>
      <c r="BI380" s="178">
        <f>IF(N380="nulová",J380,0)</f>
        <v>0</v>
      </c>
      <c r="BJ380" s="20" t="s">
        <v>80</v>
      </c>
      <c r="BK380" s="178">
        <f>ROUND(I380*H380,2)</f>
        <v>0</v>
      </c>
      <c r="BL380" s="20" t="s">
        <v>279</v>
      </c>
      <c r="BM380" s="177" t="s">
        <v>619</v>
      </c>
    </row>
    <row r="381" s="2" customFormat="1" ht="24.15" customHeight="1">
      <c r="A381" s="39"/>
      <c r="B381" s="165"/>
      <c r="C381" s="166" t="s">
        <v>620</v>
      </c>
      <c r="D381" s="166" t="s">
        <v>132</v>
      </c>
      <c r="E381" s="167" t="s">
        <v>621</v>
      </c>
      <c r="F381" s="168" t="s">
        <v>622</v>
      </c>
      <c r="G381" s="169" t="s">
        <v>385</v>
      </c>
      <c r="H381" s="208"/>
      <c r="I381" s="171"/>
      <c r="J381" s="172">
        <f>ROUND(I381*H381,2)</f>
        <v>0</v>
      </c>
      <c r="K381" s="168" t="s">
        <v>136</v>
      </c>
      <c r="L381" s="40"/>
      <c r="M381" s="173" t="s">
        <v>3</v>
      </c>
      <c r="N381" s="174" t="s">
        <v>43</v>
      </c>
      <c r="O381" s="73"/>
      <c r="P381" s="175">
        <f>O381*H381</f>
        <v>0</v>
      </c>
      <c r="Q381" s="175">
        <v>0</v>
      </c>
      <c r="R381" s="175">
        <f>Q381*H381</f>
        <v>0</v>
      </c>
      <c r="S381" s="175">
        <v>0</v>
      </c>
      <c r="T381" s="176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177" t="s">
        <v>279</v>
      </c>
      <c r="AT381" s="177" t="s">
        <v>132</v>
      </c>
      <c r="AU381" s="177" t="s">
        <v>82</v>
      </c>
      <c r="AY381" s="20" t="s">
        <v>129</v>
      </c>
      <c r="BE381" s="178">
        <f>IF(N381="základní",J381,0)</f>
        <v>0</v>
      </c>
      <c r="BF381" s="178">
        <f>IF(N381="snížená",J381,0)</f>
        <v>0</v>
      </c>
      <c r="BG381" s="178">
        <f>IF(N381="zákl. přenesená",J381,0)</f>
        <v>0</v>
      </c>
      <c r="BH381" s="178">
        <f>IF(N381="sníž. přenesená",J381,0)</f>
        <v>0</v>
      </c>
      <c r="BI381" s="178">
        <f>IF(N381="nulová",J381,0)</f>
        <v>0</v>
      </c>
      <c r="BJ381" s="20" t="s">
        <v>80</v>
      </c>
      <c r="BK381" s="178">
        <f>ROUND(I381*H381,2)</f>
        <v>0</v>
      </c>
      <c r="BL381" s="20" t="s">
        <v>279</v>
      </c>
      <c r="BM381" s="177" t="s">
        <v>623</v>
      </c>
    </row>
    <row r="382" s="2" customFormat="1">
      <c r="A382" s="39"/>
      <c r="B382" s="40"/>
      <c r="C382" s="39"/>
      <c r="D382" s="179" t="s">
        <v>139</v>
      </c>
      <c r="E382" s="39"/>
      <c r="F382" s="180" t="s">
        <v>624</v>
      </c>
      <c r="G382" s="39"/>
      <c r="H382" s="39"/>
      <c r="I382" s="181"/>
      <c r="J382" s="39"/>
      <c r="K382" s="39"/>
      <c r="L382" s="40"/>
      <c r="M382" s="182"/>
      <c r="N382" s="183"/>
      <c r="O382" s="73"/>
      <c r="P382" s="73"/>
      <c r="Q382" s="73"/>
      <c r="R382" s="73"/>
      <c r="S382" s="73"/>
      <c r="T382" s="74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20" t="s">
        <v>139</v>
      </c>
      <c r="AU382" s="20" t="s">
        <v>82</v>
      </c>
    </row>
    <row r="383" s="12" customFormat="1" ht="22.8" customHeight="1">
      <c r="A383" s="12"/>
      <c r="B383" s="152"/>
      <c r="C383" s="12"/>
      <c r="D383" s="153" t="s">
        <v>71</v>
      </c>
      <c r="E383" s="163" t="s">
        <v>625</v>
      </c>
      <c r="F383" s="163" t="s">
        <v>626</v>
      </c>
      <c r="G383" s="12"/>
      <c r="H383" s="12"/>
      <c r="I383" s="155"/>
      <c r="J383" s="164">
        <f>BK383</f>
        <v>0</v>
      </c>
      <c r="K383" s="12"/>
      <c r="L383" s="152"/>
      <c r="M383" s="157"/>
      <c r="N383" s="158"/>
      <c r="O383" s="158"/>
      <c r="P383" s="159">
        <f>SUM(P384:P436)</f>
        <v>0</v>
      </c>
      <c r="Q383" s="158"/>
      <c r="R383" s="159">
        <f>SUM(R384:R436)</f>
        <v>0</v>
      </c>
      <c r="S383" s="158"/>
      <c r="T383" s="160">
        <f>SUM(T384:T436)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53" t="s">
        <v>82</v>
      </c>
      <c r="AT383" s="161" t="s">
        <v>71</v>
      </c>
      <c r="AU383" s="161" t="s">
        <v>80</v>
      </c>
      <c r="AY383" s="153" t="s">
        <v>129</v>
      </c>
      <c r="BK383" s="162">
        <f>SUM(BK384:BK436)</f>
        <v>0</v>
      </c>
    </row>
    <row r="384" s="2" customFormat="1" ht="16.5" customHeight="1">
      <c r="A384" s="39"/>
      <c r="B384" s="165"/>
      <c r="C384" s="166" t="s">
        <v>627</v>
      </c>
      <c r="D384" s="166" t="s">
        <v>132</v>
      </c>
      <c r="E384" s="167" t="s">
        <v>628</v>
      </c>
      <c r="F384" s="168" t="s">
        <v>629</v>
      </c>
      <c r="G384" s="169" t="s">
        <v>227</v>
      </c>
      <c r="H384" s="170">
        <v>1</v>
      </c>
      <c r="I384" s="171"/>
      <c r="J384" s="172">
        <f>ROUND(I384*H384,2)</f>
        <v>0</v>
      </c>
      <c r="K384" s="168" t="s">
        <v>3</v>
      </c>
      <c r="L384" s="40"/>
      <c r="M384" s="173" t="s">
        <v>3</v>
      </c>
      <c r="N384" s="174" t="s">
        <v>43</v>
      </c>
      <c r="O384" s="73"/>
      <c r="P384" s="175">
        <f>O384*H384</f>
        <v>0</v>
      </c>
      <c r="Q384" s="175">
        <v>0</v>
      </c>
      <c r="R384" s="175">
        <f>Q384*H384</f>
        <v>0</v>
      </c>
      <c r="S384" s="175">
        <v>0</v>
      </c>
      <c r="T384" s="17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177" t="s">
        <v>279</v>
      </c>
      <c r="AT384" s="177" t="s">
        <v>132</v>
      </c>
      <c r="AU384" s="177" t="s">
        <v>82</v>
      </c>
      <c r="AY384" s="20" t="s">
        <v>129</v>
      </c>
      <c r="BE384" s="178">
        <f>IF(N384="základní",J384,0)</f>
        <v>0</v>
      </c>
      <c r="BF384" s="178">
        <f>IF(N384="snížená",J384,0)</f>
        <v>0</v>
      </c>
      <c r="BG384" s="178">
        <f>IF(N384="zákl. přenesená",J384,0)</f>
        <v>0</v>
      </c>
      <c r="BH384" s="178">
        <f>IF(N384="sníž. přenesená",J384,0)</f>
        <v>0</v>
      </c>
      <c r="BI384" s="178">
        <f>IF(N384="nulová",J384,0)</f>
        <v>0</v>
      </c>
      <c r="BJ384" s="20" t="s">
        <v>80</v>
      </c>
      <c r="BK384" s="178">
        <f>ROUND(I384*H384,2)</f>
        <v>0</v>
      </c>
      <c r="BL384" s="20" t="s">
        <v>279</v>
      </c>
      <c r="BM384" s="177" t="s">
        <v>630</v>
      </c>
    </row>
    <row r="385" s="13" customFormat="1">
      <c r="A385" s="13"/>
      <c r="B385" s="184"/>
      <c r="C385" s="13"/>
      <c r="D385" s="185" t="s">
        <v>141</v>
      </c>
      <c r="E385" s="186" t="s">
        <v>3</v>
      </c>
      <c r="F385" s="187" t="s">
        <v>631</v>
      </c>
      <c r="G385" s="13"/>
      <c r="H385" s="186" t="s">
        <v>3</v>
      </c>
      <c r="I385" s="188"/>
      <c r="J385" s="13"/>
      <c r="K385" s="13"/>
      <c r="L385" s="184"/>
      <c r="M385" s="189"/>
      <c r="N385" s="190"/>
      <c r="O385" s="190"/>
      <c r="P385" s="190"/>
      <c r="Q385" s="190"/>
      <c r="R385" s="190"/>
      <c r="S385" s="190"/>
      <c r="T385" s="19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6" t="s">
        <v>141</v>
      </c>
      <c r="AU385" s="186" t="s">
        <v>82</v>
      </c>
      <c r="AV385" s="13" t="s">
        <v>80</v>
      </c>
      <c r="AW385" s="13" t="s">
        <v>33</v>
      </c>
      <c r="AX385" s="13" t="s">
        <v>72</v>
      </c>
      <c r="AY385" s="186" t="s">
        <v>129</v>
      </c>
    </row>
    <row r="386" s="14" customFormat="1">
      <c r="A386" s="14"/>
      <c r="B386" s="192"/>
      <c r="C386" s="14"/>
      <c r="D386" s="185" t="s">
        <v>141</v>
      </c>
      <c r="E386" s="193" t="s">
        <v>3</v>
      </c>
      <c r="F386" s="194" t="s">
        <v>80</v>
      </c>
      <c r="G386" s="14"/>
      <c r="H386" s="195">
        <v>1</v>
      </c>
      <c r="I386" s="196"/>
      <c r="J386" s="14"/>
      <c r="K386" s="14"/>
      <c r="L386" s="192"/>
      <c r="M386" s="197"/>
      <c r="N386" s="198"/>
      <c r="O386" s="198"/>
      <c r="P386" s="198"/>
      <c r="Q386" s="198"/>
      <c r="R386" s="198"/>
      <c r="S386" s="198"/>
      <c r="T386" s="19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3" t="s">
        <v>141</v>
      </c>
      <c r="AU386" s="193" t="s">
        <v>82</v>
      </c>
      <c r="AV386" s="14" t="s">
        <v>82</v>
      </c>
      <c r="AW386" s="14" t="s">
        <v>33</v>
      </c>
      <c r="AX386" s="14" t="s">
        <v>80</v>
      </c>
      <c r="AY386" s="193" t="s">
        <v>129</v>
      </c>
    </row>
    <row r="387" s="2" customFormat="1" ht="16.5" customHeight="1">
      <c r="A387" s="39"/>
      <c r="B387" s="165"/>
      <c r="C387" s="166" t="s">
        <v>632</v>
      </c>
      <c r="D387" s="166" t="s">
        <v>132</v>
      </c>
      <c r="E387" s="167" t="s">
        <v>633</v>
      </c>
      <c r="F387" s="168" t="s">
        <v>634</v>
      </c>
      <c r="G387" s="169" t="s">
        <v>227</v>
      </c>
      <c r="H387" s="170">
        <v>13</v>
      </c>
      <c r="I387" s="171"/>
      <c r="J387" s="172">
        <f>ROUND(I387*H387,2)</f>
        <v>0</v>
      </c>
      <c r="K387" s="168" t="s">
        <v>3</v>
      </c>
      <c r="L387" s="40"/>
      <c r="M387" s="173" t="s">
        <v>3</v>
      </c>
      <c r="N387" s="174" t="s">
        <v>43</v>
      </c>
      <c r="O387" s="73"/>
      <c r="P387" s="175">
        <f>O387*H387</f>
        <v>0</v>
      </c>
      <c r="Q387" s="175">
        <v>0</v>
      </c>
      <c r="R387" s="175">
        <f>Q387*H387</f>
        <v>0</v>
      </c>
      <c r="S387" s="175">
        <v>0</v>
      </c>
      <c r="T387" s="176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177" t="s">
        <v>279</v>
      </c>
      <c r="AT387" s="177" t="s">
        <v>132</v>
      </c>
      <c r="AU387" s="177" t="s">
        <v>82</v>
      </c>
      <c r="AY387" s="20" t="s">
        <v>129</v>
      </c>
      <c r="BE387" s="178">
        <f>IF(N387="základní",J387,0)</f>
        <v>0</v>
      </c>
      <c r="BF387" s="178">
        <f>IF(N387="snížená",J387,0)</f>
        <v>0</v>
      </c>
      <c r="BG387" s="178">
        <f>IF(N387="zákl. přenesená",J387,0)</f>
        <v>0</v>
      </c>
      <c r="BH387" s="178">
        <f>IF(N387="sníž. přenesená",J387,0)</f>
        <v>0</v>
      </c>
      <c r="BI387" s="178">
        <f>IF(N387="nulová",J387,0)</f>
        <v>0</v>
      </c>
      <c r="BJ387" s="20" t="s">
        <v>80</v>
      </c>
      <c r="BK387" s="178">
        <f>ROUND(I387*H387,2)</f>
        <v>0</v>
      </c>
      <c r="BL387" s="20" t="s">
        <v>279</v>
      </c>
      <c r="BM387" s="177" t="s">
        <v>635</v>
      </c>
    </row>
    <row r="388" s="13" customFormat="1">
      <c r="A388" s="13"/>
      <c r="B388" s="184"/>
      <c r="C388" s="13"/>
      <c r="D388" s="185" t="s">
        <v>141</v>
      </c>
      <c r="E388" s="186" t="s">
        <v>3</v>
      </c>
      <c r="F388" s="187" t="s">
        <v>636</v>
      </c>
      <c r="G388" s="13"/>
      <c r="H388" s="186" t="s">
        <v>3</v>
      </c>
      <c r="I388" s="188"/>
      <c r="J388" s="13"/>
      <c r="K388" s="13"/>
      <c r="L388" s="184"/>
      <c r="M388" s="189"/>
      <c r="N388" s="190"/>
      <c r="O388" s="190"/>
      <c r="P388" s="190"/>
      <c r="Q388" s="190"/>
      <c r="R388" s="190"/>
      <c r="S388" s="190"/>
      <c r="T388" s="19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6" t="s">
        <v>141</v>
      </c>
      <c r="AU388" s="186" t="s">
        <v>82</v>
      </c>
      <c r="AV388" s="13" t="s">
        <v>80</v>
      </c>
      <c r="AW388" s="13" t="s">
        <v>33</v>
      </c>
      <c r="AX388" s="13" t="s">
        <v>72</v>
      </c>
      <c r="AY388" s="186" t="s">
        <v>129</v>
      </c>
    </row>
    <row r="389" s="13" customFormat="1">
      <c r="A389" s="13"/>
      <c r="B389" s="184"/>
      <c r="C389" s="13"/>
      <c r="D389" s="185" t="s">
        <v>141</v>
      </c>
      <c r="E389" s="186" t="s">
        <v>3</v>
      </c>
      <c r="F389" s="187" t="s">
        <v>637</v>
      </c>
      <c r="G389" s="13"/>
      <c r="H389" s="186" t="s">
        <v>3</v>
      </c>
      <c r="I389" s="188"/>
      <c r="J389" s="13"/>
      <c r="K389" s="13"/>
      <c r="L389" s="184"/>
      <c r="M389" s="189"/>
      <c r="N389" s="190"/>
      <c r="O389" s="190"/>
      <c r="P389" s="190"/>
      <c r="Q389" s="190"/>
      <c r="R389" s="190"/>
      <c r="S389" s="190"/>
      <c r="T389" s="19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6" t="s">
        <v>141</v>
      </c>
      <c r="AU389" s="186" t="s">
        <v>82</v>
      </c>
      <c r="AV389" s="13" t="s">
        <v>80</v>
      </c>
      <c r="AW389" s="13" t="s">
        <v>33</v>
      </c>
      <c r="AX389" s="13" t="s">
        <v>72</v>
      </c>
      <c r="AY389" s="186" t="s">
        <v>129</v>
      </c>
    </row>
    <row r="390" s="14" customFormat="1">
      <c r="A390" s="14"/>
      <c r="B390" s="192"/>
      <c r="C390" s="14"/>
      <c r="D390" s="185" t="s">
        <v>141</v>
      </c>
      <c r="E390" s="193" t="s">
        <v>3</v>
      </c>
      <c r="F390" s="194" t="s">
        <v>257</v>
      </c>
      <c r="G390" s="14"/>
      <c r="H390" s="195">
        <v>13</v>
      </c>
      <c r="I390" s="196"/>
      <c r="J390" s="14"/>
      <c r="K390" s="14"/>
      <c r="L390" s="192"/>
      <c r="M390" s="197"/>
      <c r="N390" s="198"/>
      <c r="O390" s="198"/>
      <c r="P390" s="198"/>
      <c r="Q390" s="198"/>
      <c r="R390" s="198"/>
      <c r="S390" s="198"/>
      <c r="T390" s="19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3" t="s">
        <v>141</v>
      </c>
      <c r="AU390" s="193" t="s">
        <v>82</v>
      </c>
      <c r="AV390" s="14" t="s">
        <v>82</v>
      </c>
      <c r="AW390" s="14" t="s">
        <v>33</v>
      </c>
      <c r="AX390" s="14" t="s">
        <v>80</v>
      </c>
      <c r="AY390" s="193" t="s">
        <v>129</v>
      </c>
    </row>
    <row r="391" s="2" customFormat="1" ht="16.5" customHeight="1">
      <c r="A391" s="39"/>
      <c r="B391" s="165"/>
      <c r="C391" s="166" t="s">
        <v>638</v>
      </c>
      <c r="D391" s="166" t="s">
        <v>132</v>
      </c>
      <c r="E391" s="167" t="s">
        <v>639</v>
      </c>
      <c r="F391" s="168" t="s">
        <v>640</v>
      </c>
      <c r="G391" s="169" t="s">
        <v>227</v>
      </c>
      <c r="H391" s="170">
        <v>8</v>
      </c>
      <c r="I391" s="171"/>
      <c r="J391" s="172">
        <f>ROUND(I391*H391,2)</f>
        <v>0</v>
      </c>
      <c r="K391" s="168" t="s">
        <v>3</v>
      </c>
      <c r="L391" s="40"/>
      <c r="M391" s="173" t="s">
        <v>3</v>
      </c>
      <c r="N391" s="174" t="s">
        <v>43</v>
      </c>
      <c r="O391" s="73"/>
      <c r="P391" s="175">
        <f>O391*H391</f>
        <v>0</v>
      </c>
      <c r="Q391" s="175">
        <v>0</v>
      </c>
      <c r="R391" s="175">
        <f>Q391*H391</f>
        <v>0</v>
      </c>
      <c r="S391" s="175">
        <v>0</v>
      </c>
      <c r="T391" s="176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177" t="s">
        <v>279</v>
      </c>
      <c r="AT391" s="177" t="s">
        <v>132</v>
      </c>
      <c r="AU391" s="177" t="s">
        <v>82</v>
      </c>
      <c r="AY391" s="20" t="s">
        <v>129</v>
      </c>
      <c r="BE391" s="178">
        <f>IF(N391="základní",J391,0)</f>
        <v>0</v>
      </c>
      <c r="BF391" s="178">
        <f>IF(N391="snížená",J391,0)</f>
        <v>0</v>
      </c>
      <c r="BG391" s="178">
        <f>IF(N391="zákl. přenesená",J391,0)</f>
        <v>0</v>
      </c>
      <c r="BH391" s="178">
        <f>IF(N391="sníž. přenesená",J391,0)</f>
        <v>0</v>
      </c>
      <c r="BI391" s="178">
        <f>IF(N391="nulová",J391,0)</f>
        <v>0</v>
      </c>
      <c r="BJ391" s="20" t="s">
        <v>80</v>
      </c>
      <c r="BK391" s="178">
        <f>ROUND(I391*H391,2)</f>
        <v>0</v>
      </c>
      <c r="BL391" s="20" t="s">
        <v>279</v>
      </c>
      <c r="BM391" s="177" t="s">
        <v>641</v>
      </c>
    </row>
    <row r="392" s="13" customFormat="1">
      <c r="A392" s="13"/>
      <c r="B392" s="184"/>
      <c r="C392" s="13"/>
      <c r="D392" s="185" t="s">
        <v>141</v>
      </c>
      <c r="E392" s="186" t="s">
        <v>3</v>
      </c>
      <c r="F392" s="187" t="s">
        <v>642</v>
      </c>
      <c r="G392" s="13"/>
      <c r="H392" s="186" t="s">
        <v>3</v>
      </c>
      <c r="I392" s="188"/>
      <c r="J392" s="13"/>
      <c r="K392" s="13"/>
      <c r="L392" s="184"/>
      <c r="M392" s="189"/>
      <c r="N392" s="190"/>
      <c r="O392" s="190"/>
      <c r="P392" s="190"/>
      <c r="Q392" s="190"/>
      <c r="R392" s="190"/>
      <c r="S392" s="190"/>
      <c r="T392" s="19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6" t="s">
        <v>141</v>
      </c>
      <c r="AU392" s="186" t="s">
        <v>82</v>
      </c>
      <c r="AV392" s="13" t="s">
        <v>80</v>
      </c>
      <c r="AW392" s="13" t="s">
        <v>33</v>
      </c>
      <c r="AX392" s="13" t="s">
        <v>72</v>
      </c>
      <c r="AY392" s="186" t="s">
        <v>129</v>
      </c>
    </row>
    <row r="393" s="13" customFormat="1">
      <c r="A393" s="13"/>
      <c r="B393" s="184"/>
      <c r="C393" s="13"/>
      <c r="D393" s="185" t="s">
        <v>141</v>
      </c>
      <c r="E393" s="186" t="s">
        <v>3</v>
      </c>
      <c r="F393" s="187" t="s">
        <v>643</v>
      </c>
      <c r="G393" s="13"/>
      <c r="H393" s="186" t="s">
        <v>3</v>
      </c>
      <c r="I393" s="188"/>
      <c r="J393" s="13"/>
      <c r="K393" s="13"/>
      <c r="L393" s="184"/>
      <c r="M393" s="189"/>
      <c r="N393" s="190"/>
      <c r="O393" s="190"/>
      <c r="P393" s="190"/>
      <c r="Q393" s="190"/>
      <c r="R393" s="190"/>
      <c r="S393" s="190"/>
      <c r="T393" s="19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6" t="s">
        <v>141</v>
      </c>
      <c r="AU393" s="186" t="s">
        <v>82</v>
      </c>
      <c r="AV393" s="13" t="s">
        <v>80</v>
      </c>
      <c r="AW393" s="13" t="s">
        <v>33</v>
      </c>
      <c r="AX393" s="13" t="s">
        <v>72</v>
      </c>
      <c r="AY393" s="186" t="s">
        <v>129</v>
      </c>
    </row>
    <row r="394" s="14" customFormat="1">
      <c r="A394" s="14"/>
      <c r="B394" s="192"/>
      <c r="C394" s="14"/>
      <c r="D394" s="185" t="s">
        <v>141</v>
      </c>
      <c r="E394" s="193" t="s">
        <v>3</v>
      </c>
      <c r="F394" s="194" t="s">
        <v>216</v>
      </c>
      <c r="G394" s="14"/>
      <c r="H394" s="195">
        <v>8</v>
      </c>
      <c r="I394" s="196"/>
      <c r="J394" s="14"/>
      <c r="K394" s="14"/>
      <c r="L394" s="192"/>
      <c r="M394" s="197"/>
      <c r="N394" s="198"/>
      <c r="O394" s="198"/>
      <c r="P394" s="198"/>
      <c r="Q394" s="198"/>
      <c r="R394" s="198"/>
      <c r="S394" s="198"/>
      <c r="T394" s="19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193" t="s">
        <v>141</v>
      </c>
      <c r="AU394" s="193" t="s">
        <v>82</v>
      </c>
      <c r="AV394" s="14" t="s">
        <v>82</v>
      </c>
      <c r="AW394" s="14" t="s">
        <v>33</v>
      </c>
      <c r="AX394" s="14" t="s">
        <v>80</v>
      </c>
      <c r="AY394" s="193" t="s">
        <v>129</v>
      </c>
    </row>
    <row r="395" s="2" customFormat="1" ht="16.5" customHeight="1">
      <c r="A395" s="39"/>
      <c r="B395" s="165"/>
      <c r="C395" s="166" t="s">
        <v>644</v>
      </c>
      <c r="D395" s="166" t="s">
        <v>132</v>
      </c>
      <c r="E395" s="167" t="s">
        <v>645</v>
      </c>
      <c r="F395" s="168" t="s">
        <v>646</v>
      </c>
      <c r="G395" s="169" t="s">
        <v>227</v>
      </c>
      <c r="H395" s="170">
        <v>1</v>
      </c>
      <c r="I395" s="171"/>
      <c r="J395" s="172">
        <f>ROUND(I395*H395,2)</f>
        <v>0</v>
      </c>
      <c r="K395" s="168" t="s">
        <v>3</v>
      </c>
      <c r="L395" s="40"/>
      <c r="M395" s="173" t="s">
        <v>3</v>
      </c>
      <c r="N395" s="174" t="s">
        <v>43</v>
      </c>
      <c r="O395" s="73"/>
      <c r="P395" s="175">
        <f>O395*H395</f>
        <v>0</v>
      </c>
      <c r="Q395" s="175">
        <v>0</v>
      </c>
      <c r="R395" s="175">
        <f>Q395*H395</f>
        <v>0</v>
      </c>
      <c r="S395" s="175">
        <v>0</v>
      </c>
      <c r="T395" s="176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177" t="s">
        <v>279</v>
      </c>
      <c r="AT395" s="177" t="s">
        <v>132</v>
      </c>
      <c r="AU395" s="177" t="s">
        <v>82</v>
      </c>
      <c r="AY395" s="20" t="s">
        <v>129</v>
      </c>
      <c r="BE395" s="178">
        <f>IF(N395="základní",J395,0)</f>
        <v>0</v>
      </c>
      <c r="BF395" s="178">
        <f>IF(N395="snížená",J395,0)</f>
        <v>0</v>
      </c>
      <c r="BG395" s="178">
        <f>IF(N395="zákl. přenesená",J395,0)</f>
        <v>0</v>
      </c>
      <c r="BH395" s="178">
        <f>IF(N395="sníž. přenesená",J395,0)</f>
        <v>0</v>
      </c>
      <c r="BI395" s="178">
        <f>IF(N395="nulová",J395,0)</f>
        <v>0</v>
      </c>
      <c r="BJ395" s="20" t="s">
        <v>80</v>
      </c>
      <c r="BK395" s="178">
        <f>ROUND(I395*H395,2)</f>
        <v>0</v>
      </c>
      <c r="BL395" s="20" t="s">
        <v>279</v>
      </c>
      <c r="BM395" s="177" t="s">
        <v>647</v>
      </c>
    </row>
    <row r="396" s="13" customFormat="1">
      <c r="A396" s="13"/>
      <c r="B396" s="184"/>
      <c r="C396" s="13"/>
      <c r="D396" s="185" t="s">
        <v>141</v>
      </c>
      <c r="E396" s="186" t="s">
        <v>3</v>
      </c>
      <c r="F396" s="187" t="s">
        <v>648</v>
      </c>
      <c r="G396" s="13"/>
      <c r="H396" s="186" t="s">
        <v>3</v>
      </c>
      <c r="I396" s="188"/>
      <c r="J396" s="13"/>
      <c r="K396" s="13"/>
      <c r="L396" s="184"/>
      <c r="M396" s="189"/>
      <c r="N396" s="190"/>
      <c r="O396" s="190"/>
      <c r="P396" s="190"/>
      <c r="Q396" s="190"/>
      <c r="R396" s="190"/>
      <c r="S396" s="190"/>
      <c r="T396" s="19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6" t="s">
        <v>141</v>
      </c>
      <c r="AU396" s="186" t="s">
        <v>82</v>
      </c>
      <c r="AV396" s="13" t="s">
        <v>80</v>
      </c>
      <c r="AW396" s="13" t="s">
        <v>33</v>
      </c>
      <c r="AX396" s="13" t="s">
        <v>72</v>
      </c>
      <c r="AY396" s="186" t="s">
        <v>129</v>
      </c>
    </row>
    <row r="397" s="13" customFormat="1">
      <c r="A397" s="13"/>
      <c r="B397" s="184"/>
      <c r="C397" s="13"/>
      <c r="D397" s="185" t="s">
        <v>141</v>
      </c>
      <c r="E397" s="186" t="s">
        <v>3</v>
      </c>
      <c r="F397" s="187" t="s">
        <v>649</v>
      </c>
      <c r="G397" s="13"/>
      <c r="H397" s="186" t="s">
        <v>3</v>
      </c>
      <c r="I397" s="188"/>
      <c r="J397" s="13"/>
      <c r="K397" s="13"/>
      <c r="L397" s="184"/>
      <c r="M397" s="189"/>
      <c r="N397" s="190"/>
      <c r="O397" s="190"/>
      <c r="P397" s="190"/>
      <c r="Q397" s="190"/>
      <c r="R397" s="190"/>
      <c r="S397" s="190"/>
      <c r="T397" s="19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6" t="s">
        <v>141</v>
      </c>
      <c r="AU397" s="186" t="s">
        <v>82</v>
      </c>
      <c r="AV397" s="13" t="s">
        <v>80</v>
      </c>
      <c r="AW397" s="13" t="s">
        <v>33</v>
      </c>
      <c r="AX397" s="13" t="s">
        <v>72</v>
      </c>
      <c r="AY397" s="186" t="s">
        <v>129</v>
      </c>
    </row>
    <row r="398" s="14" customFormat="1">
      <c r="A398" s="14"/>
      <c r="B398" s="192"/>
      <c r="C398" s="14"/>
      <c r="D398" s="185" t="s">
        <v>141</v>
      </c>
      <c r="E398" s="193" t="s">
        <v>3</v>
      </c>
      <c r="F398" s="194" t="s">
        <v>80</v>
      </c>
      <c r="G398" s="14"/>
      <c r="H398" s="195">
        <v>1</v>
      </c>
      <c r="I398" s="196"/>
      <c r="J398" s="14"/>
      <c r="K398" s="14"/>
      <c r="L398" s="192"/>
      <c r="M398" s="197"/>
      <c r="N398" s="198"/>
      <c r="O398" s="198"/>
      <c r="P398" s="198"/>
      <c r="Q398" s="198"/>
      <c r="R398" s="198"/>
      <c r="S398" s="198"/>
      <c r="T398" s="19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3" t="s">
        <v>141</v>
      </c>
      <c r="AU398" s="193" t="s">
        <v>82</v>
      </c>
      <c r="AV398" s="14" t="s">
        <v>82</v>
      </c>
      <c r="AW398" s="14" t="s">
        <v>33</v>
      </c>
      <c r="AX398" s="14" t="s">
        <v>80</v>
      </c>
      <c r="AY398" s="193" t="s">
        <v>129</v>
      </c>
    </row>
    <row r="399" s="2" customFormat="1" ht="16.5" customHeight="1">
      <c r="A399" s="39"/>
      <c r="B399" s="165"/>
      <c r="C399" s="166" t="s">
        <v>650</v>
      </c>
      <c r="D399" s="166" t="s">
        <v>132</v>
      </c>
      <c r="E399" s="167" t="s">
        <v>651</v>
      </c>
      <c r="F399" s="168" t="s">
        <v>652</v>
      </c>
      <c r="G399" s="169" t="s">
        <v>227</v>
      </c>
      <c r="H399" s="170">
        <v>13</v>
      </c>
      <c r="I399" s="171"/>
      <c r="J399" s="172">
        <f>ROUND(I399*H399,2)</f>
        <v>0</v>
      </c>
      <c r="K399" s="168" t="s">
        <v>3</v>
      </c>
      <c r="L399" s="40"/>
      <c r="M399" s="173" t="s">
        <v>3</v>
      </c>
      <c r="N399" s="174" t="s">
        <v>43</v>
      </c>
      <c r="O399" s="73"/>
      <c r="P399" s="175">
        <f>O399*H399</f>
        <v>0</v>
      </c>
      <c r="Q399" s="175">
        <v>0</v>
      </c>
      <c r="R399" s="175">
        <f>Q399*H399</f>
        <v>0</v>
      </c>
      <c r="S399" s="175">
        <v>0</v>
      </c>
      <c r="T399" s="17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177" t="s">
        <v>279</v>
      </c>
      <c r="AT399" s="177" t="s">
        <v>132</v>
      </c>
      <c r="AU399" s="177" t="s">
        <v>82</v>
      </c>
      <c r="AY399" s="20" t="s">
        <v>129</v>
      </c>
      <c r="BE399" s="178">
        <f>IF(N399="základní",J399,0)</f>
        <v>0</v>
      </c>
      <c r="BF399" s="178">
        <f>IF(N399="snížená",J399,0)</f>
        <v>0</v>
      </c>
      <c r="BG399" s="178">
        <f>IF(N399="zákl. přenesená",J399,0)</f>
        <v>0</v>
      </c>
      <c r="BH399" s="178">
        <f>IF(N399="sníž. přenesená",J399,0)</f>
        <v>0</v>
      </c>
      <c r="BI399" s="178">
        <f>IF(N399="nulová",J399,0)</f>
        <v>0</v>
      </c>
      <c r="BJ399" s="20" t="s">
        <v>80</v>
      </c>
      <c r="BK399" s="178">
        <f>ROUND(I399*H399,2)</f>
        <v>0</v>
      </c>
      <c r="BL399" s="20" t="s">
        <v>279</v>
      </c>
      <c r="BM399" s="177" t="s">
        <v>653</v>
      </c>
    </row>
    <row r="400" s="13" customFormat="1">
      <c r="A400" s="13"/>
      <c r="B400" s="184"/>
      <c r="C400" s="13"/>
      <c r="D400" s="185" t="s">
        <v>141</v>
      </c>
      <c r="E400" s="186" t="s">
        <v>3</v>
      </c>
      <c r="F400" s="187" t="s">
        <v>654</v>
      </c>
      <c r="G400" s="13"/>
      <c r="H400" s="186" t="s">
        <v>3</v>
      </c>
      <c r="I400" s="188"/>
      <c r="J400" s="13"/>
      <c r="K400" s="13"/>
      <c r="L400" s="184"/>
      <c r="M400" s="189"/>
      <c r="N400" s="190"/>
      <c r="O400" s="190"/>
      <c r="P400" s="190"/>
      <c r="Q400" s="190"/>
      <c r="R400" s="190"/>
      <c r="S400" s="190"/>
      <c r="T400" s="19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6" t="s">
        <v>141</v>
      </c>
      <c r="AU400" s="186" t="s">
        <v>82</v>
      </c>
      <c r="AV400" s="13" t="s">
        <v>80</v>
      </c>
      <c r="AW400" s="13" t="s">
        <v>33</v>
      </c>
      <c r="AX400" s="13" t="s">
        <v>72</v>
      </c>
      <c r="AY400" s="186" t="s">
        <v>129</v>
      </c>
    </row>
    <row r="401" s="13" customFormat="1">
      <c r="A401" s="13"/>
      <c r="B401" s="184"/>
      <c r="C401" s="13"/>
      <c r="D401" s="185" t="s">
        <v>141</v>
      </c>
      <c r="E401" s="186" t="s">
        <v>3</v>
      </c>
      <c r="F401" s="187" t="s">
        <v>643</v>
      </c>
      <c r="G401" s="13"/>
      <c r="H401" s="186" t="s">
        <v>3</v>
      </c>
      <c r="I401" s="188"/>
      <c r="J401" s="13"/>
      <c r="K401" s="13"/>
      <c r="L401" s="184"/>
      <c r="M401" s="189"/>
      <c r="N401" s="190"/>
      <c r="O401" s="190"/>
      <c r="P401" s="190"/>
      <c r="Q401" s="190"/>
      <c r="R401" s="190"/>
      <c r="S401" s="190"/>
      <c r="T401" s="19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6" t="s">
        <v>141</v>
      </c>
      <c r="AU401" s="186" t="s">
        <v>82</v>
      </c>
      <c r="AV401" s="13" t="s">
        <v>80</v>
      </c>
      <c r="AW401" s="13" t="s">
        <v>33</v>
      </c>
      <c r="AX401" s="13" t="s">
        <v>72</v>
      </c>
      <c r="AY401" s="186" t="s">
        <v>129</v>
      </c>
    </row>
    <row r="402" s="14" customFormat="1">
      <c r="A402" s="14"/>
      <c r="B402" s="192"/>
      <c r="C402" s="14"/>
      <c r="D402" s="185" t="s">
        <v>141</v>
      </c>
      <c r="E402" s="193" t="s">
        <v>3</v>
      </c>
      <c r="F402" s="194" t="s">
        <v>257</v>
      </c>
      <c r="G402" s="14"/>
      <c r="H402" s="195">
        <v>13</v>
      </c>
      <c r="I402" s="196"/>
      <c r="J402" s="14"/>
      <c r="K402" s="14"/>
      <c r="L402" s="192"/>
      <c r="M402" s="197"/>
      <c r="N402" s="198"/>
      <c r="O402" s="198"/>
      <c r="P402" s="198"/>
      <c r="Q402" s="198"/>
      <c r="R402" s="198"/>
      <c r="S402" s="198"/>
      <c r="T402" s="19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3" t="s">
        <v>141</v>
      </c>
      <c r="AU402" s="193" t="s">
        <v>82</v>
      </c>
      <c r="AV402" s="14" t="s">
        <v>82</v>
      </c>
      <c r="AW402" s="14" t="s">
        <v>33</v>
      </c>
      <c r="AX402" s="14" t="s">
        <v>80</v>
      </c>
      <c r="AY402" s="193" t="s">
        <v>129</v>
      </c>
    </row>
    <row r="403" s="2" customFormat="1" ht="16.5" customHeight="1">
      <c r="A403" s="39"/>
      <c r="B403" s="165"/>
      <c r="C403" s="166" t="s">
        <v>655</v>
      </c>
      <c r="D403" s="166" t="s">
        <v>132</v>
      </c>
      <c r="E403" s="167" t="s">
        <v>656</v>
      </c>
      <c r="F403" s="168" t="s">
        <v>657</v>
      </c>
      <c r="G403" s="169" t="s">
        <v>227</v>
      </c>
      <c r="H403" s="170">
        <v>7</v>
      </c>
      <c r="I403" s="171"/>
      <c r="J403" s="172">
        <f>ROUND(I403*H403,2)</f>
        <v>0</v>
      </c>
      <c r="K403" s="168" t="s">
        <v>3</v>
      </c>
      <c r="L403" s="40"/>
      <c r="M403" s="173" t="s">
        <v>3</v>
      </c>
      <c r="N403" s="174" t="s">
        <v>43</v>
      </c>
      <c r="O403" s="73"/>
      <c r="P403" s="175">
        <f>O403*H403</f>
        <v>0</v>
      </c>
      <c r="Q403" s="175">
        <v>0</v>
      </c>
      <c r="R403" s="175">
        <f>Q403*H403</f>
        <v>0</v>
      </c>
      <c r="S403" s="175">
        <v>0</v>
      </c>
      <c r="T403" s="17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177" t="s">
        <v>279</v>
      </c>
      <c r="AT403" s="177" t="s">
        <v>132</v>
      </c>
      <c r="AU403" s="177" t="s">
        <v>82</v>
      </c>
      <c r="AY403" s="20" t="s">
        <v>129</v>
      </c>
      <c r="BE403" s="178">
        <f>IF(N403="základní",J403,0)</f>
        <v>0</v>
      </c>
      <c r="BF403" s="178">
        <f>IF(N403="snížená",J403,0)</f>
        <v>0</v>
      </c>
      <c r="BG403" s="178">
        <f>IF(N403="zákl. přenesená",J403,0)</f>
        <v>0</v>
      </c>
      <c r="BH403" s="178">
        <f>IF(N403="sníž. přenesená",J403,0)</f>
        <v>0</v>
      </c>
      <c r="BI403" s="178">
        <f>IF(N403="nulová",J403,0)</f>
        <v>0</v>
      </c>
      <c r="BJ403" s="20" t="s">
        <v>80</v>
      </c>
      <c r="BK403" s="178">
        <f>ROUND(I403*H403,2)</f>
        <v>0</v>
      </c>
      <c r="BL403" s="20" t="s">
        <v>279</v>
      </c>
      <c r="BM403" s="177" t="s">
        <v>658</v>
      </c>
    </row>
    <row r="404" s="13" customFormat="1">
      <c r="A404" s="13"/>
      <c r="B404" s="184"/>
      <c r="C404" s="13"/>
      <c r="D404" s="185" t="s">
        <v>141</v>
      </c>
      <c r="E404" s="186" t="s">
        <v>3</v>
      </c>
      <c r="F404" s="187" t="s">
        <v>659</v>
      </c>
      <c r="G404" s="13"/>
      <c r="H404" s="186" t="s">
        <v>3</v>
      </c>
      <c r="I404" s="188"/>
      <c r="J404" s="13"/>
      <c r="K404" s="13"/>
      <c r="L404" s="184"/>
      <c r="M404" s="189"/>
      <c r="N404" s="190"/>
      <c r="O404" s="190"/>
      <c r="P404" s="190"/>
      <c r="Q404" s="190"/>
      <c r="R404" s="190"/>
      <c r="S404" s="190"/>
      <c r="T404" s="19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6" t="s">
        <v>141</v>
      </c>
      <c r="AU404" s="186" t="s">
        <v>82</v>
      </c>
      <c r="AV404" s="13" t="s">
        <v>80</v>
      </c>
      <c r="AW404" s="13" t="s">
        <v>33</v>
      </c>
      <c r="AX404" s="13" t="s">
        <v>72</v>
      </c>
      <c r="AY404" s="186" t="s">
        <v>129</v>
      </c>
    </row>
    <row r="405" s="14" customFormat="1">
      <c r="A405" s="14"/>
      <c r="B405" s="192"/>
      <c r="C405" s="14"/>
      <c r="D405" s="185" t="s">
        <v>141</v>
      </c>
      <c r="E405" s="193" t="s">
        <v>3</v>
      </c>
      <c r="F405" s="194" t="s">
        <v>211</v>
      </c>
      <c r="G405" s="14"/>
      <c r="H405" s="195">
        <v>7</v>
      </c>
      <c r="I405" s="196"/>
      <c r="J405" s="14"/>
      <c r="K405" s="14"/>
      <c r="L405" s="192"/>
      <c r="M405" s="197"/>
      <c r="N405" s="198"/>
      <c r="O405" s="198"/>
      <c r="P405" s="198"/>
      <c r="Q405" s="198"/>
      <c r="R405" s="198"/>
      <c r="S405" s="198"/>
      <c r="T405" s="19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3" t="s">
        <v>141</v>
      </c>
      <c r="AU405" s="193" t="s">
        <v>82</v>
      </c>
      <c r="AV405" s="14" t="s">
        <v>82</v>
      </c>
      <c r="AW405" s="14" t="s">
        <v>33</v>
      </c>
      <c r="AX405" s="14" t="s">
        <v>80</v>
      </c>
      <c r="AY405" s="193" t="s">
        <v>129</v>
      </c>
    </row>
    <row r="406" s="2" customFormat="1" ht="16.5" customHeight="1">
      <c r="A406" s="39"/>
      <c r="B406" s="165"/>
      <c r="C406" s="166" t="s">
        <v>660</v>
      </c>
      <c r="D406" s="166" t="s">
        <v>132</v>
      </c>
      <c r="E406" s="167" t="s">
        <v>661</v>
      </c>
      <c r="F406" s="168" t="s">
        <v>662</v>
      </c>
      <c r="G406" s="169" t="s">
        <v>227</v>
      </c>
      <c r="H406" s="170">
        <v>8</v>
      </c>
      <c r="I406" s="171"/>
      <c r="J406" s="172">
        <f>ROUND(I406*H406,2)</f>
        <v>0</v>
      </c>
      <c r="K406" s="168" t="s">
        <v>3</v>
      </c>
      <c r="L406" s="40"/>
      <c r="M406" s="173" t="s">
        <v>3</v>
      </c>
      <c r="N406" s="174" t="s">
        <v>43</v>
      </c>
      <c r="O406" s="73"/>
      <c r="P406" s="175">
        <f>O406*H406</f>
        <v>0</v>
      </c>
      <c r="Q406" s="175">
        <v>0</v>
      </c>
      <c r="R406" s="175">
        <f>Q406*H406</f>
        <v>0</v>
      </c>
      <c r="S406" s="175">
        <v>0</v>
      </c>
      <c r="T406" s="17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177" t="s">
        <v>279</v>
      </c>
      <c r="AT406" s="177" t="s">
        <v>132</v>
      </c>
      <c r="AU406" s="177" t="s">
        <v>82</v>
      </c>
      <c r="AY406" s="20" t="s">
        <v>129</v>
      </c>
      <c r="BE406" s="178">
        <f>IF(N406="základní",J406,0)</f>
        <v>0</v>
      </c>
      <c r="BF406" s="178">
        <f>IF(N406="snížená",J406,0)</f>
        <v>0</v>
      </c>
      <c r="BG406" s="178">
        <f>IF(N406="zákl. přenesená",J406,0)</f>
        <v>0</v>
      </c>
      <c r="BH406" s="178">
        <f>IF(N406="sníž. přenesená",J406,0)</f>
        <v>0</v>
      </c>
      <c r="BI406" s="178">
        <f>IF(N406="nulová",J406,0)</f>
        <v>0</v>
      </c>
      <c r="BJ406" s="20" t="s">
        <v>80</v>
      </c>
      <c r="BK406" s="178">
        <f>ROUND(I406*H406,2)</f>
        <v>0</v>
      </c>
      <c r="BL406" s="20" t="s">
        <v>279</v>
      </c>
      <c r="BM406" s="177" t="s">
        <v>663</v>
      </c>
    </row>
    <row r="407" s="13" customFormat="1">
      <c r="A407" s="13"/>
      <c r="B407" s="184"/>
      <c r="C407" s="13"/>
      <c r="D407" s="185" t="s">
        <v>141</v>
      </c>
      <c r="E407" s="186" t="s">
        <v>3</v>
      </c>
      <c r="F407" s="187" t="s">
        <v>664</v>
      </c>
      <c r="G407" s="13"/>
      <c r="H407" s="186" t="s">
        <v>3</v>
      </c>
      <c r="I407" s="188"/>
      <c r="J407" s="13"/>
      <c r="K407" s="13"/>
      <c r="L407" s="184"/>
      <c r="M407" s="189"/>
      <c r="N407" s="190"/>
      <c r="O407" s="190"/>
      <c r="P407" s="190"/>
      <c r="Q407" s="190"/>
      <c r="R407" s="190"/>
      <c r="S407" s="190"/>
      <c r="T407" s="19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6" t="s">
        <v>141</v>
      </c>
      <c r="AU407" s="186" t="s">
        <v>82</v>
      </c>
      <c r="AV407" s="13" t="s">
        <v>80</v>
      </c>
      <c r="AW407" s="13" t="s">
        <v>33</v>
      </c>
      <c r="AX407" s="13" t="s">
        <v>72</v>
      </c>
      <c r="AY407" s="186" t="s">
        <v>129</v>
      </c>
    </row>
    <row r="408" s="13" customFormat="1">
      <c r="A408" s="13"/>
      <c r="B408" s="184"/>
      <c r="C408" s="13"/>
      <c r="D408" s="185" t="s">
        <v>141</v>
      </c>
      <c r="E408" s="186" t="s">
        <v>3</v>
      </c>
      <c r="F408" s="187" t="s">
        <v>665</v>
      </c>
      <c r="G408" s="13"/>
      <c r="H408" s="186" t="s">
        <v>3</v>
      </c>
      <c r="I408" s="188"/>
      <c r="J408" s="13"/>
      <c r="K408" s="13"/>
      <c r="L408" s="184"/>
      <c r="M408" s="189"/>
      <c r="N408" s="190"/>
      <c r="O408" s="190"/>
      <c r="P408" s="190"/>
      <c r="Q408" s="190"/>
      <c r="R408" s="190"/>
      <c r="S408" s="190"/>
      <c r="T408" s="19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6" t="s">
        <v>141</v>
      </c>
      <c r="AU408" s="186" t="s">
        <v>82</v>
      </c>
      <c r="AV408" s="13" t="s">
        <v>80</v>
      </c>
      <c r="AW408" s="13" t="s">
        <v>33</v>
      </c>
      <c r="AX408" s="13" t="s">
        <v>72</v>
      </c>
      <c r="AY408" s="186" t="s">
        <v>129</v>
      </c>
    </row>
    <row r="409" s="14" customFormat="1">
      <c r="A409" s="14"/>
      <c r="B409" s="192"/>
      <c r="C409" s="14"/>
      <c r="D409" s="185" t="s">
        <v>141</v>
      </c>
      <c r="E409" s="193" t="s">
        <v>3</v>
      </c>
      <c r="F409" s="194" t="s">
        <v>216</v>
      </c>
      <c r="G409" s="14"/>
      <c r="H409" s="195">
        <v>8</v>
      </c>
      <c r="I409" s="196"/>
      <c r="J409" s="14"/>
      <c r="K409" s="14"/>
      <c r="L409" s="192"/>
      <c r="M409" s="197"/>
      <c r="N409" s="198"/>
      <c r="O409" s="198"/>
      <c r="P409" s="198"/>
      <c r="Q409" s="198"/>
      <c r="R409" s="198"/>
      <c r="S409" s="198"/>
      <c r="T409" s="19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3" t="s">
        <v>141</v>
      </c>
      <c r="AU409" s="193" t="s">
        <v>82</v>
      </c>
      <c r="AV409" s="14" t="s">
        <v>82</v>
      </c>
      <c r="AW409" s="14" t="s">
        <v>33</v>
      </c>
      <c r="AX409" s="14" t="s">
        <v>80</v>
      </c>
      <c r="AY409" s="193" t="s">
        <v>129</v>
      </c>
    </row>
    <row r="410" s="2" customFormat="1" ht="16.5" customHeight="1">
      <c r="A410" s="39"/>
      <c r="B410" s="165"/>
      <c r="C410" s="166" t="s">
        <v>666</v>
      </c>
      <c r="D410" s="166" t="s">
        <v>132</v>
      </c>
      <c r="E410" s="167" t="s">
        <v>667</v>
      </c>
      <c r="F410" s="168" t="s">
        <v>668</v>
      </c>
      <c r="G410" s="169" t="s">
        <v>311</v>
      </c>
      <c r="H410" s="170">
        <v>3.5499999999999998</v>
      </c>
      <c r="I410" s="171"/>
      <c r="J410" s="172">
        <f>ROUND(I410*H410,2)</f>
        <v>0</v>
      </c>
      <c r="K410" s="168" t="s">
        <v>3</v>
      </c>
      <c r="L410" s="40"/>
      <c r="M410" s="173" t="s">
        <v>3</v>
      </c>
      <c r="N410" s="174" t="s">
        <v>43</v>
      </c>
      <c r="O410" s="73"/>
      <c r="P410" s="175">
        <f>O410*H410</f>
        <v>0</v>
      </c>
      <c r="Q410" s="175">
        <v>0</v>
      </c>
      <c r="R410" s="175">
        <f>Q410*H410</f>
        <v>0</v>
      </c>
      <c r="S410" s="175">
        <v>0</v>
      </c>
      <c r="T410" s="176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177" t="s">
        <v>279</v>
      </c>
      <c r="AT410" s="177" t="s">
        <v>132</v>
      </c>
      <c r="AU410" s="177" t="s">
        <v>82</v>
      </c>
      <c r="AY410" s="20" t="s">
        <v>129</v>
      </c>
      <c r="BE410" s="178">
        <f>IF(N410="základní",J410,0)</f>
        <v>0</v>
      </c>
      <c r="BF410" s="178">
        <f>IF(N410="snížená",J410,0)</f>
        <v>0</v>
      </c>
      <c r="BG410" s="178">
        <f>IF(N410="zákl. přenesená",J410,0)</f>
        <v>0</v>
      </c>
      <c r="BH410" s="178">
        <f>IF(N410="sníž. přenesená",J410,0)</f>
        <v>0</v>
      </c>
      <c r="BI410" s="178">
        <f>IF(N410="nulová",J410,0)</f>
        <v>0</v>
      </c>
      <c r="BJ410" s="20" t="s">
        <v>80</v>
      </c>
      <c r="BK410" s="178">
        <f>ROUND(I410*H410,2)</f>
        <v>0</v>
      </c>
      <c r="BL410" s="20" t="s">
        <v>279</v>
      </c>
      <c r="BM410" s="177" t="s">
        <v>669</v>
      </c>
    </row>
    <row r="411" s="13" customFormat="1">
      <c r="A411" s="13"/>
      <c r="B411" s="184"/>
      <c r="C411" s="13"/>
      <c r="D411" s="185" t="s">
        <v>141</v>
      </c>
      <c r="E411" s="186" t="s">
        <v>3</v>
      </c>
      <c r="F411" s="187" t="s">
        <v>670</v>
      </c>
      <c r="G411" s="13"/>
      <c r="H411" s="186" t="s">
        <v>3</v>
      </c>
      <c r="I411" s="188"/>
      <c r="J411" s="13"/>
      <c r="K411" s="13"/>
      <c r="L411" s="184"/>
      <c r="M411" s="189"/>
      <c r="N411" s="190"/>
      <c r="O411" s="190"/>
      <c r="P411" s="190"/>
      <c r="Q411" s="190"/>
      <c r="R411" s="190"/>
      <c r="S411" s="190"/>
      <c r="T411" s="19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6" t="s">
        <v>141</v>
      </c>
      <c r="AU411" s="186" t="s">
        <v>82</v>
      </c>
      <c r="AV411" s="13" t="s">
        <v>80</v>
      </c>
      <c r="AW411" s="13" t="s">
        <v>33</v>
      </c>
      <c r="AX411" s="13" t="s">
        <v>72</v>
      </c>
      <c r="AY411" s="186" t="s">
        <v>129</v>
      </c>
    </row>
    <row r="412" s="14" customFormat="1">
      <c r="A412" s="14"/>
      <c r="B412" s="192"/>
      <c r="C412" s="14"/>
      <c r="D412" s="185" t="s">
        <v>141</v>
      </c>
      <c r="E412" s="193" t="s">
        <v>3</v>
      </c>
      <c r="F412" s="194" t="s">
        <v>671</v>
      </c>
      <c r="G412" s="14"/>
      <c r="H412" s="195">
        <v>3.5499999999999998</v>
      </c>
      <c r="I412" s="196"/>
      <c r="J412" s="14"/>
      <c r="K412" s="14"/>
      <c r="L412" s="192"/>
      <c r="M412" s="197"/>
      <c r="N412" s="198"/>
      <c r="O412" s="198"/>
      <c r="P412" s="198"/>
      <c r="Q412" s="198"/>
      <c r="R412" s="198"/>
      <c r="S412" s="198"/>
      <c r="T412" s="19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3" t="s">
        <v>141</v>
      </c>
      <c r="AU412" s="193" t="s">
        <v>82</v>
      </c>
      <c r="AV412" s="14" t="s">
        <v>82</v>
      </c>
      <c r="AW412" s="14" t="s">
        <v>33</v>
      </c>
      <c r="AX412" s="14" t="s">
        <v>80</v>
      </c>
      <c r="AY412" s="193" t="s">
        <v>129</v>
      </c>
    </row>
    <row r="413" s="2" customFormat="1" ht="16.5" customHeight="1">
      <c r="A413" s="39"/>
      <c r="B413" s="165"/>
      <c r="C413" s="166" t="s">
        <v>672</v>
      </c>
      <c r="D413" s="166" t="s">
        <v>132</v>
      </c>
      <c r="E413" s="167" t="s">
        <v>673</v>
      </c>
      <c r="F413" s="168" t="s">
        <v>674</v>
      </c>
      <c r="G413" s="169" t="s">
        <v>311</v>
      </c>
      <c r="H413" s="170">
        <v>7.7300000000000004</v>
      </c>
      <c r="I413" s="171"/>
      <c r="J413" s="172">
        <f>ROUND(I413*H413,2)</f>
        <v>0</v>
      </c>
      <c r="K413" s="168" t="s">
        <v>3</v>
      </c>
      <c r="L413" s="40"/>
      <c r="M413" s="173" t="s">
        <v>3</v>
      </c>
      <c r="N413" s="174" t="s">
        <v>43</v>
      </c>
      <c r="O413" s="73"/>
      <c r="P413" s="175">
        <f>O413*H413</f>
        <v>0</v>
      </c>
      <c r="Q413" s="175">
        <v>0</v>
      </c>
      <c r="R413" s="175">
        <f>Q413*H413</f>
        <v>0</v>
      </c>
      <c r="S413" s="175">
        <v>0</v>
      </c>
      <c r="T413" s="17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177" t="s">
        <v>279</v>
      </c>
      <c r="AT413" s="177" t="s">
        <v>132</v>
      </c>
      <c r="AU413" s="177" t="s">
        <v>82</v>
      </c>
      <c r="AY413" s="20" t="s">
        <v>129</v>
      </c>
      <c r="BE413" s="178">
        <f>IF(N413="základní",J413,0)</f>
        <v>0</v>
      </c>
      <c r="BF413" s="178">
        <f>IF(N413="snížená",J413,0)</f>
        <v>0</v>
      </c>
      <c r="BG413" s="178">
        <f>IF(N413="zákl. přenesená",J413,0)</f>
        <v>0</v>
      </c>
      <c r="BH413" s="178">
        <f>IF(N413="sníž. přenesená",J413,0)</f>
        <v>0</v>
      </c>
      <c r="BI413" s="178">
        <f>IF(N413="nulová",J413,0)</f>
        <v>0</v>
      </c>
      <c r="BJ413" s="20" t="s">
        <v>80</v>
      </c>
      <c r="BK413" s="178">
        <f>ROUND(I413*H413,2)</f>
        <v>0</v>
      </c>
      <c r="BL413" s="20" t="s">
        <v>279</v>
      </c>
      <c r="BM413" s="177" t="s">
        <v>675</v>
      </c>
    </row>
    <row r="414" s="13" customFormat="1">
      <c r="A414" s="13"/>
      <c r="B414" s="184"/>
      <c r="C414" s="13"/>
      <c r="D414" s="185" t="s">
        <v>141</v>
      </c>
      <c r="E414" s="186" t="s">
        <v>3</v>
      </c>
      <c r="F414" s="187" t="s">
        <v>676</v>
      </c>
      <c r="G414" s="13"/>
      <c r="H414" s="186" t="s">
        <v>3</v>
      </c>
      <c r="I414" s="188"/>
      <c r="J414" s="13"/>
      <c r="K414" s="13"/>
      <c r="L414" s="184"/>
      <c r="M414" s="189"/>
      <c r="N414" s="190"/>
      <c r="O414" s="190"/>
      <c r="P414" s="190"/>
      <c r="Q414" s="190"/>
      <c r="R414" s="190"/>
      <c r="S414" s="190"/>
      <c r="T414" s="19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6" t="s">
        <v>141</v>
      </c>
      <c r="AU414" s="186" t="s">
        <v>82</v>
      </c>
      <c r="AV414" s="13" t="s">
        <v>80</v>
      </c>
      <c r="AW414" s="13" t="s">
        <v>33</v>
      </c>
      <c r="AX414" s="13" t="s">
        <v>72</v>
      </c>
      <c r="AY414" s="186" t="s">
        <v>129</v>
      </c>
    </row>
    <row r="415" s="14" customFormat="1">
      <c r="A415" s="14"/>
      <c r="B415" s="192"/>
      <c r="C415" s="14"/>
      <c r="D415" s="185" t="s">
        <v>141</v>
      </c>
      <c r="E415" s="193" t="s">
        <v>3</v>
      </c>
      <c r="F415" s="194" t="s">
        <v>677</v>
      </c>
      <c r="G415" s="14"/>
      <c r="H415" s="195">
        <v>7.7300000000000004</v>
      </c>
      <c r="I415" s="196"/>
      <c r="J415" s="14"/>
      <c r="K415" s="14"/>
      <c r="L415" s="192"/>
      <c r="M415" s="197"/>
      <c r="N415" s="198"/>
      <c r="O415" s="198"/>
      <c r="P415" s="198"/>
      <c r="Q415" s="198"/>
      <c r="R415" s="198"/>
      <c r="S415" s="198"/>
      <c r="T415" s="19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93" t="s">
        <v>141</v>
      </c>
      <c r="AU415" s="193" t="s">
        <v>82</v>
      </c>
      <c r="AV415" s="14" t="s">
        <v>82</v>
      </c>
      <c r="AW415" s="14" t="s">
        <v>33</v>
      </c>
      <c r="AX415" s="14" t="s">
        <v>80</v>
      </c>
      <c r="AY415" s="193" t="s">
        <v>129</v>
      </c>
    </row>
    <row r="416" s="2" customFormat="1" ht="16.5" customHeight="1">
      <c r="A416" s="39"/>
      <c r="B416" s="165"/>
      <c r="C416" s="166" t="s">
        <v>164</v>
      </c>
      <c r="D416" s="166" t="s">
        <v>132</v>
      </c>
      <c r="E416" s="167" t="s">
        <v>678</v>
      </c>
      <c r="F416" s="168" t="s">
        <v>679</v>
      </c>
      <c r="G416" s="169" t="s">
        <v>311</v>
      </c>
      <c r="H416" s="170">
        <v>2.0600000000000001</v>
      </c>
      <c r="I416" s="171"/>
      <c r="J416" s="172">
        <f>ROUND(I416*H416,2)</f>
        <v>0</v>
      </c>
      <c r="K416" s="168" t="s">
        <v>3</v>
      </c>
      <c r="L416" s="40"/>
      <c r="M416" s="173" t="s">
        <v>3</v>
      </c>
      <c r="N416" s="174" t="s">
        <v>43</v>
      </c>
      <c r="O416" s="73"/>
      <c r="P416" s="175">
        <f>O416*H416</f>
        <v>0</v>
      </c>
      <c r="Q416" s="175">
        <v>0</v>
      </c>
      <c r="R416" s="175">
        <f>Q416*H416</f>
        <v>0</v>
      </c>
      <c r="S416" s="175">
        <v>0</v>
      </c>
      <c r="T416" s="176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177" t="s">
        <v>279</v>
      </c>
      <c r="AT416" s="177" t="s">
        <v>132</v>
      </c>
      <c r="AU416" s="177" t="s">
        <v>82</v>
      </c>
      <c r="AY416" s="20" t="s">
        <v>129</v>
      </c>
      <c r="BE416" s="178">
        <f>IF(N416="základní",J416,0)</f>
        <v>0</v>
      </c>
      <c r="BF416" s="178">
        <f>IF(N416="snížená",J416,0)</f>
        <v>0</v>
      </c>
      <c r="BG416" s="178">
        <f>IF(N416="zákl. přenesená",J416,0)</f>
        <v>0</v>
      </c>
      <c r="BH416" s="178">
        <f>IF(N416="sníž. přenesená",J416,0)</f>
        <v>0</v>
      </c>
      <c r="BI416" s="178">
        <f>IF(N416="nulová",J416,0)</f>
        <v>0</v>
      </c>
      <c r="BJ416" s="20" t="s">
        <v>80</v>
      </c>
      <c r="BK416" s="178">
        <f>ROUND(I416*H416,2)</f>
        <v>0</v>
      </c>
      <c r="BL416" s="20" t="s">
        <v>279</v>
      </c>
      <c r="BM416" s="177" t="s">
        <v>680</v>
      </c>
    </row>
    <row r="417" s="13" customFormat="1">
      <c r="A417" s="13"/>
      <c r="B417" s="184"/>
      <c r="C417" s="13"/>
      <c r="D417" s="185" t="s">
        <v>141</v>
      </c>
      <c r="E417" s="186" t="s">
        <v>3</v>
      </c>
      <c r="F417" s="187" t="s">
        <v>681</v>
      </c>
      <c r="G417" s="13"/>
      <c r="H417" s="186" t="s">
        <v>3</v>
      </c>
      <c r="I417" s="188"/>
      <c r="J417" s="13"/>
      <c r="K417" s="13"/>
      <c r="L417" s="184"/>
      <c r="M417" s="189"/>
      <c r="N417" s="190"/>
      <c r="O417" s="190"/>
      <c r="P417" s="190"/>
      <c r="Q417" s="190"/>
      <c r="R417" s="190"/>
      <c r="S417" s="190"/>
      <c r="T417" s="19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6" t="s">
        <v>141</v>
      </c>
      <c r="AU417" s="186" t="s">
        <v>82</v>
      </c>
      <c r="AV417" s="13" t="s">
        <v>80</v>
      </c>
      <c r="AW417" s="13" t="s">
        <v>33</v>
      </c>
      <c r="AX417" s="13" t="s">
        <v>72</v>
      </c>
      <c r="AY417" s="186" t="s">
        <v>129</v>
      </c>
    </row>
    <row r="418" s="14" customFormat="1">
      <c r="A418" s="14"/>
      <c r="B418" s="192"/>
      <c r="C418" s="14"/>
      <c r="D418" s="185" t="s">
        <v>141</v>
      </c>
      <c r="E418" s="193" t="s">
        <v>3</v>
      </c>
      <c r="F418" s="194" t="s">
        <v>682</v>
      </c>
      <c r="G418" s="14"/>
      <c r="H418" s="195">
        <v>2.0600000000000001</v>
      </c>
      <c r="I418" s="196"/>
      <c r="J418" s="14"/>
      <c r="K418" s="14"/>
      <c r="L418" s="192"/>
      <c r="M418" s="197"/>
      <c r="N418" s="198"/>
      <c r="O418" s="198"/>
      <c r="P418" s="198"/>
      <c r="Q418" s="198"/>
      <c r="R418" s="198"/>
      <c r="S418" s="198"/>
      <c r="T418" s="19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3" t="s">
        <v>141</v>
      </c>
      <c r="AU418" s="193" t="s">
        <v>82</v>
      </c>
      <c r="AV418" s="14" t="s">
        <v>82</v>
      </c>
      <c r="AW418" s="14" t="s">
        <v>33</v>
      </c>
      <c r="AX418" s="14" t="s">
        <v>80</v>
      </c>
      <c r="AY418" s="193" t="s">
        <v>129</v>
      </c>
    </row>
    <row r="419" s="2" customFormat="1" ht="16.5" customHeight="1">
      <c r="A419" s="39"/>
      <c r="B419" s="165"/>
      <c r="C419" s="166" t="s">
        <v>683</v>
      </c>
      <c r="D419" s="166" t="s">
        <v>132</v>
      </c>
      <c r="E419" s="167" t="s">
        <v>684</v>
      </c>
      <c r="F419" s="168" t="s">
        <v>685</v>
      </c>
      <c r="G419" s="169" t="s">
        <v>311</v>
      </c>
      <c r="H419" s="170">
        <v>2.5</v>
      </c>
      <c r="I419" s="171"/>
      <c r="J419" s="172">
        <f>ROUND(I419*H419,2)</f>
        <v>0</v>
      </c>
      <c r="K419" s="168" t="s">
        <v>3</v>
      </c>
      <c r="L419" s="40"/>
      <c r="M419" s="173" t="s">
        <v>3</v>
      </c>
      <c r="N419" s="174" t="s">
        <v>43</v>
      </c>
      <c r="O419" s="73"/>
      <c r="P419" s="175">
        <f>O419*H419</f>
        <v>0</v>
      </c>
      <c r="Q419" s="175">
        <v>0</v>
      </c>
      <c r="R419" s="175">
        <f>Q419*H419</f>
        <v>0</v>
      </c>
      <c r="S419" s="175">
        <v>0</v>
      </c>
      <c r="T419" s="176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177" t="s">
        <v>279</v>
      </c>
      <c r="AT419" s="177" t="s">
        <v>132</v>
      </c>
      <c r="AU419" s="177" t="s">
        <v>82</v>
      </c>
      <c r="AY419" s="20" t="s">
        <v>129</v>
      </c>
      <c r="BE419" s="178">
        <f>IF(N419="základní",J419,0)</f>
        <v>0</v>
      </c>
      <c r="BF419" s="178">
        <f>IF(N419="snížená",J419,0)</f>
        <v>0</v>
      </c>
      <c r="BG419" s="178">
        <f>IF(N419="zákl. přenesená",J419,0)</f>
        <v>0</v>
      </c>
      <c r="BH419" s="178">
        <f>IF(N419="sníž. přenesená",J419,0)</f>
        <v>0</v>
      </c>
      <c r="BI419" s="178">
        <f>IF(N419="nulová",J419,0)</f>
        <v>0</v>
      </c>
      <c r="BJ419" s="20" t="s">
        <v>80</v>
      </c>
      <c r="BK419" s="178">
        <f>ROUND(I419*H419,2)</f>
        <v>0</v>
      </c>
      <c r="BL419" s="20" t="s">
        <v>279</v>
      </c>
      <c r="BM419" s="177" t="s">
        <v>686</v>
      </c>
    </row>
    <row r="420" s="13" customFormat="1">
      <c r="A420" s="13"/>
      <c r="B420" s="184"/>
      <c r="C420" s="13"/>
      <c r="D420" s="185" t="s">
        <v>141</v>
      </c>
      <c r="E420" s="186" t="s">
        <v>3</v>
      </c>
      <c r="F420" s="187" t="s">
        <v>687</v>
      </c>
      <c r="G420" s="13"/>
      <c r="H420" s="186" t="s">
        <v>3</v>
      </c>
      <c r="I420" s="188"/>
      <c r="J420" s="13"/>
      <c r="K420" s="13"/>
      <c r="L420" s="184"/>
      <c r="M420" s="189"/>
      <c r="N420" s="190"/>
      <c r="O420" s="190"/>
      <c r="P420" s="190"/>
      <c r="Q420" s="190"/>
      <c r="R420" s="190"/>
      <c r="S420" s="190"/>
      <c r="T420" s="19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6" t="s">
        <v>141</v>
      </c>
      <c r="AU420" s="186" t="s">
        <v>82</v>
      </c>
      <c r="AV420" s="13" t="s">
        <v>80</v>
      </c>
      <c r="AW420" s="13" t="s">
        <v>33</v>
      </c>
      <c r="AX420" s="13" t="s">
        <v>72</v>
      </c>
      <c r="AY420" s="186" t="s">
        <v>129</v>
      </c>
    </row>
    <row r="421" s="14" customFormat="1">
      <c r="A421" s="14"/>
      <c r="B421" s="192"/>
      <c r="C421" s="14"/>
      <c r="D421" s="185" t="s">
        <v>141</v>
      </c>
      <c r="E421" s="193" t="s">
        <v>3</v>
      </c>
      <c r="F421" s="194" t="s">
        <v>688</v>
      </c>
      <c r="G421" s="14"/>
      <c r="H421" s="195">
        <v>2.5</v>
      </c>
      <c r="I421" s="196"/>
      <c r="J421" s="14"/>
      <c r="K421" s="14"/>
      <c r="L421" s="192"/>
      <c r="M421" s="197"/>
      <c r="N421" s="198"/>
      <c r="O421" s="198"/>
      <c r="P421" s="198"/>
      <c r="Q421" s="198"/>
      <c r="R421" s="198"/>
      <c r="S421" s="198"/>
      <c r="T421" s="19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3" t="s">
        <v>141</v>
      </c>
      <c r="AU421" s="193" t="s">
        <v>82</v>
      </c>
      <c r="AV421" s="14" t="s">
        <v>82</v>
      </c>
      <c r="AW421" s="14" t="s">
        <v>33</v>
      </c>
      <c r="AX421" s="14" t="s">
        <v>80</v>
      </c>
      <c r="AY421" s="193" t="s">
        <v>129</v>
      </c>
    </row>
    <row r="422" s="2" customFormat="1" ht="16.5" customHeight="1">
      <c r="A422" s="39"/>
      <c r="B422" s="165"/>
      <c r="C422" s="166" t="s">
        <v>689</v>
      </c>
      <c r="D422" s="166" t="s">
        <v>132</v>
      </c>
      <c r="E422" s="167" t="s">
        <v>690</v>
      </c>
      <c r="F422" s="168" t="s">
        <v>691</v>
      </c>
      <c r="G422" s="169" t="s">
        <v>311</v>
      </c>
      <c r="H422" s="170">
        <v>1.9099999999999999</v>
      </c>
      <c r="I422" s="171"/>
      <c r="J422" s="172">
        <f>ROUND(I422*H422,2)</f>
        <v>0</v>
      </c>
      <c r="K422" s="168" t="s">
        <v>3</v>
      </c>
      <c r="L422" s="40"/>
      <c r="M422" s="173" t="s">
        <v>3</v>
      </c>
      <c r="N422" s="174" t="s">
        <v>43</v>
      </c>
      <c r="O422" s="73"/>
      <c r="P422" s="175">
        <f>O422*H422</f>
        <v>0</v>
      </c>
      <c r="Q422" s="175">
        <v>0</v>
      </c>
      <c r="R422" s="175">
        <f>Q422*H422</f>
        <v>0</v>
      </c>
      <c r="S422" s="175">
        <v>0</v>
      </c>
      <c r="T422" s="176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177" t="s">
        <v>279</v>
      </c>
      <c r="AT422" s="177" t="s">
        <v>132</v>
      </c>
      <c r="AU422" s="177" t="s">
        <v>82</v>
      </c>
      <c r="AY422" s="20" t="s">
        <v>129</v>
      </c>
      <c r="BE422" s="178">
        <f>IF(N422="základní",J422,0)</f>
        <v>0</v>
      </c>
      <c r="BF422" s="178">
        <f>IF(N422="snížená",J422,0)</f>
        <v>0</v>
      </c>
      <c r="BG422" s="178">
        <f>IF(N422="zákl. přenesená",J422,0)</f>
        <v>0</v>
      </c>
      <c r="BH422" s="178">
        <f>IF(N422="sníž. přenesená",J422,0)</f>
        <v>0</v>
      </c>
      <c r="BI422" s="178">
        <f>IF(N422="nulová",J422,0)</f>
        <v>0</v>
      </c>
      <c r="BJ422" s="20" t="s">
        <v>80</v>
      </c>
      <c r="BK422" s="178">
        <f>ROUND(I422*H422,2)</f>
        <v>0</v>
      </c>
      <c r="BL422" s="20" t="s">
        <v>279</v>
      </c>
      <c r="BM422" s="177" t="s">
        <v>692</v>
      </c>
    </row>
    <row r="423" s="13" customFormat="1">
      <c r="A423" s="13"/>
      <c r="B423" s="184"/>
      <c r="C423" s="13"/>
      <c r="D423" s="185" t="s">
        <v>141</v>
      </c>
      <c r="E423" s="186" t="s">
        <v>3</v>
      </c>
      <c r="F423" s="187" t="s">
        <v>693</v>
      </c>
      <c r="G423" s="13"/>
      <c r="H423" s="186" t="s">
        <v>3</v>
      </c>
      <c r="I423" s="188"/>
      <c r="J423" s="13"/>
      <c r="K423" s="13"/>
      <c r="L423" s="184"/>
      <c r="M423" s="189"/>
      <c r="N423" s="190"/>
      <c r="O423" s="190"/>
      <c r="P423" s="190"/>
      <c r="Q423" s="190"/>
      <c r="R423" s="190"/>
      <c r="S423" s="190"/>
      <c r="T423" s="19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6" t="s">
        <v>141</v>
      </c>
      <c r="AU423" s="186" t="s">
        <v>82</v>
      </c>
      <c r="AV423" s="13" t="s">
        <v>80</v>
      </c>
      <c r="AW423" s="13" t="s">
        <v>33</v>
      </c>
      <c r="AX423" s="13" t="s">
        <v>72</v>
      </c>
      <c r="AY423" s="186" t="s">
        <v>129</v>
      </c>
    </row>
    <row r="424" s="14" customFormat="1">
      <c r="A424" s="14"/>
      <c r="B424" s="192"/>
      <c r="C424" s="14"/>
      <c r="D424" s="185" t="s">
        <v>141</v>
      </c>
      <c r="E424" s="193" t="s">
        <v>3</v>
      </c>
      <c r="F424" s="194" t="s">
        <v>694</v>
      </c>
      <c r="G424" s="14"/>
      <c r="H424" s="195">
        <v>1.9099999999999999</v>
      </c>
      <c r="I424" s="196"/>
      <c r="J424" s="14"/>
      <c r="K424" s="14"/>
      <c r="L424" s="192"/>
      <c r="M424" s="197"/>
      <c r="N424" s="198"/>
      <c r="O424" s="198"/>
      <c r="P424" s="198"/>
      <c r="Q424" s="198"/>
      <c r="R424" s="198"/>
      <c r="S424" s="198"/>
      <c r="T424" s="19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3" t="s">
        <v>141</v>
      </c>
      <c r="AU424" s="193" t="s">
        <v>82</v>
      </c>
      <c r="AV424" s="14" t="s">
        <v>82</v>
      </c>
      <c r="AW424" s="14" t="s">
        <v>33</v>
      </c>
      <c r="AX424" s="14" t="s">
        <v>80</v>
      </c>
      <c r="AY424" s="193" t="s">
        <v>129</v>
      </c>
    </row>
    <row r="425" s="2" customFormat="1" ht="16.5" customHeight="1">
      <c r="A425" s="39"/>
      <c r="B425" s="165"/>
      <c r="C425" s="166" t="s">
        <v>695</v>
      </c>
      <c r="D425" s="166" t="s">
        <v>132</v>
      </c>
      <c r="E425" s="167" t="s">
        <v>696</v>
      </c>
      <c r="F425" s="168" t="s">
        <v>697</v>
      </c>
      <c r="G425" s="169" t="s">
        <v>311</v>
      </c>
      <c r="H425" s="170">
        <v>2</v>
      </c>
      <c r="I425" s="171"/>
      <c r="J425" s="172">
        <f>ROUND(I425*H425,2)</f>
        <v>0</v>
      </c>
      <c r="K425" s="168" t="s">
        <v>3</v>
      </c>
      <c r="L425" s="40"/>
      <c r="M425" s="173" t="s">
        <v>3</v>
      </c>
      <c r="N425" s="174" t="s">
        <v>43</v>
      </c>
      <c r="O425" s="73"/>
      <c r="P425" s="175">
        <f>O425*H425</f>
        <v>0</v>
      </c>
      <c r="Q425" s="175">
        <v>0</v>
      </c>
      <c r="R425" s="175">
        <f>Q425*H425</f>
        <v>0</v>
      </c>
      <c r="S425" s="175">
        <v>0</v>
      </c>
      <c r="T425" s="17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177" t="s">
        <v>279</v>
      </c>
      <c r="AT425" s="177" t="s">
        <v>132</v>
      </c>
      <c r="AU425" s="177" t="s">
        <v>82</v>
      </c>
      <c r="AY425" s="20" t="s">
        <v>129</v>
      </c>
      <c r="BE425" s="178">
        <f>IF(N425="základní",J425,0)</f>
        <v>0</v>
      </c>
      <c r="BF425" s="178">
        <f>IF(N425="snížená",J425,0)</f>
        <v>0</v>
      </c>
      <c r="BG425" s="178">
        <f>IF(N425="zákl. přenesená",J425,0)</f>
        <v>0</v>
      </c>
      <c r="BH425" s="178">
        <f>IF(N425="sníž. přenesená",J425,0)</f>
        <v>0</v>
      </c>
      <c r="BI425" s="178">
        <f>IF(N425="nulová",J425,0)</f>
        <v>0</v>
      </c>
      <c r="BJ425" s="20" t="s">
        <v>80</v>
      </c>
      <c r="BK425" s="178">
        <f>ROUND(I425*H425,2)</f>
        <v>0</v>
      </c>
      <c r="BL425" s="20" t="s">
        <v>279</v>
      </c>
      <c r="BM425" s="177" t="s">
        <v>698</v>
      </c>
    </row>
    <row r="426" s="2" customFormat="1" ht="16.5" customHeight="1">
      <c r="A426" s="39"/>
      <c r="B426" s="165"/>
      <c r="C426" s="166" t="s">
        <v>699</v>
      </c>
      <c r="D426" s="166" t="s">
        <v>132</v>
      </c>
      <c r="E426" s="167" t="s">
        <v>700</v>
      </c>
      <c r="F426" s="168" t="s">
        <v>701</v>
      </c>
      <c r="G426" s="169" t="s">
        <v>311</v>
      </c>
      <c r="H426" s="170">
        <v>3</v>
      </c>
      <c r="I426" s="171"/>
      <c r="J426" s="172">
        <f>ROUND(I426*H426,2)</f>
        <v>0</v>
      </c>
      <c r="K426" s="168" t="s">
        <v>3</v>
      </c>
      <c r="L426" s="40"/>
      <c r="M426" s="173" t="s">
        <v>3</v>
      </c>
      <c r="N426" s="174" t="s">
        <v>43</v>
      </c>
      <c r="O426" s="73"/>
      <c r="P426" s="175">
        <f>O426*H426</f>
        <v>0</v>
      </c>
      <c r="Q426" s="175">
        <v>0</v>
      </c>
      <c r="R426" s="175">
        <f>Q426*H426</f>
        <v>0</v>
      </c>
      <c r="S426" s="175">
        <v>0</v>
      </c>
      <c r="T426" s="176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177" t="s">
        <v>279</v>
      </c>
      <c r="AT426" s="177" t="s">
        <v>132</v>
      </c>
      <c r="AU426" s="177" t="s">
        <v>82</v>
      </c>
      <c r="AY426" s="20" t="s">
        <v>129</v>
      </c>
      <c r="BE426" s="178">
        <f>IF(N426="základní",J426,0)</f>
        <v>0</v>
      </c>
      <c r="BF426" s="178">
        <f>IF(N426="snížená",J426,0)</f>
        <v>0</v>
      </c>
      <c r="BG426" s="178">
        <f>IF(N426="zákl. přenesená",J426,0)</f>
        <v>0</v>
      </c>
      <c r="BH426" s="178">
        <f>IF(N426="sníž. přenesená",J426,0)</f>
        <v>0</v>
      </c>
      <c r="BI426" s="178">
        <f>IF(N426="nulová",J426,0)</f>
        <v>0</v>
      </c>
      <c r="BJ426" s="20" t="s">
        <v>80</v>
      </c>
      <c r="BK426" s="178">
        <f>ROUND(I426*H426,2)</f>
        <v>0</v>
      </c>
      <c r="BL426" s="20" t="s">
        <v>279</v>
      </c>
      <c r="BM426" s="177" t="s">
        <v>702</v>
      </c>
    </row>
    <row r="427" s="2" customFormat="1" ht="16.5" customHeight="1">
      <c r="A427" s="39"/>
      <c r="B427" s="165"/>
      <c r="C427" s="166" t="s">
        <v>703</v>
      </c>
      <c r="D427" s="166" t="s">
        <v>132</v>
      </c>
      <c r="E427" s="167" t="s">
        <v>704</v>
      </c>
      <c r="F427" s="168" t="s">
        <v>705</v>
      </c>
      <c r="G427" s="169" t="s">
        <v>227</v>
      </c>
      <c r="H427" s="170">
        <v>2</v>
      </c>
      <c r="I427" s="171"/>
      <c r="J427" s="172">
        <f>ROUND(I427*H427,2)</f>
        <v>0</v>
      </c>
      <c r="K427" s="168" t="s">
        <v>3</v>
      </c>
      <c r="L427" s="40"/>
      <c r="M427" s="173" t="s">
        <v>3</v>
      </c>
      <c r="N427" s="174" t="s">
        <v>43</v>
      </c>
      <c r="O427" s="73"/>
      <c r="P427" s="175">
        <f>O427*H427</f>
        <v>0</v>
      </c>
      <c r="Q427" s="175">
        <v>0</v>
      </c>
      <c r="R427" s="175">
        <f>Q427*H427</f>
        <v>0</v>
      </c>
      <c r="S427" s="175">
        <v>0</v>
      </c>
      <c r="T427" s="176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177" t="s">
        <v>279</v>
      </c>
      <c r="AT427" s="177" t="s">
        <v>132</v>
      </c>
      <c r="AU427" s="177" t="s">
        <v>82</v>
      </c>
      <c r="AY427" s="20" t="s">
        <v>129</v>
      </c>
      <c r="BE427" s="178">
        <f>IF(N427="základní",J427,0)</f>
        <v>0</v>
      </c>
      <c r="BF427" s="178">
        <f>IF(N427="snížená",J427,0)</f>
        <v>0</v>
      </c>
      <c r="BG427" s="178">
        <f>IF(N427="zákl. přenesená",J427,0)</f>
        <v>0</v>
      </c>
      <c r="BH427" s="178">
        <f>IF(N427="sníž. přenesená",J427,0)</f>
        <v>0</v>
      </c>
      <c r="BI427" s="178">
        <f>IF(N427="nulová",J427,0)</f>
        <v>0</v>
      </c>
      <c r="BJ427" s="20" t="s">
        <v>80</v>
      </c>
      <c r="BK427" s="178">
        <f>ROUND(I427*H427,2)</f>
        <v>0</v>
      </c>
      <c r="BL427" s="20" t="s">
        <v>279</v>
      </c>
      <c r="BM427" s="177" t="s">
        <v>706</v>
      </c>
    </row>
    <row r="428" s="13" customFormat="1">
      <c r="A428" s="13"/>
      <c r="B428" s="184"/>
      <c r="C428" s="13"/>
      <c r="D428" s="185" t="s">
        <v>141</v>
      </c>
      <c r="E428" s="186" t="s">
        <v>3</v>
      </c>
      <c r="F428" s="187" t="s">
        <v>707</v>
      </c>
      <c r="G428" s="13"/>
      <c r="H428" s="186" t="s">
        <v>3</v>
      </c>
      <c r="I428" s="188"/>
      <c r="J428" s="13"/>
      <c r="K428" s="13"/>
      <c r="L428" s="184"/>
      <c r="M428" s="189"/>
      <c r="N428" s="190"/>
      <c r="O428" s="190"/>
      <c r="P428" s="190"/>
      <c r="Q428" s="190"/>
      <c r="R428" s="190"/>
      <c r="S428" s="190"/>
      <c r="T428" s="19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6" t="s">
        <v>141</v>
      </c>
      <c r="AU428" s="186" t="s">
        <v>82</v>
      </c>
      <c r="AV428" s="13" t="s">
        <v>80</v>
      </c>
      <c r="AW428" s="13" t="s">
        <v>33</v>
      </c>
      <c r="AX428" s="13" t="s">
        <v>72</v>
      </c>
      <c r="AY428" s="186" t="s">
        <v>129</v>
      </c>
    </row>
    <row r="429" s="14" customFormat="1">
      <c r="A429" s="14"/>
      <c r="B429" s="192"/>
      <c r="C429" s="14"/>
      <c r="D429" s="185" t="s">
        <v>141</v>
      </c>
      <c r="E429" s="193" t="s">
        <v>3</v>
      </c>
      <c r="F429" s="194" t="s">
        <v>82</v>
      </c>
      <c r="G429" s="14"/>
      <c r="H429" s="195">
        <v>2</v>
      </c>
      <c r="I429" s="196"/>
      <c r="J429" s="14"/>
      <c r="K429" s="14"/>
      <c r="L429" s="192"/>
      <c r="M429" s="197"/>
      <c r="N429" s="198"/>
      <c r="O429" s="198"/>
      <c r="P429" s="198"/>
      <c r="Q429" s="198"/>
      <c r="R429" s="198"/>
      <c r="S429" s="198"/>
      <c r="T429" s="19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193" t="s">
        <v>141</v>
      </c>
      <c r="AU429" s="193" t="s">
        <v>82</v>
      </c>
      <c r="AV429" s="14" t="s">
        <v>82</v>
      </c>
      <c r="AW429" s="14" t="s">
        <v>33</v>
      </c>
      <c r="AX429" s="14" t="s">
        <v>80</v>
      </c>
      <c r="AY429" s="193" t="s">
        <v>129</v>
      </c>
    </row>
    <row r="430" s="2" customFormat="1" ht="16.5" customHeight="1">
      <c r="A430" s="39"/>
      <c r="B430" s="165"/>
      <c r="C430" s="166" t="s">
        <v>708</v>
      </c>
      <c r="D430" s="166" t="s">
        <v>132</v>
      </c>
      <c r="E430" s="167" t="s">
        <v>709</v>
      </c>
      <c r="F430" s="168" t="s">
        <v>710</v>
      </c>
      <c r="G430" s="169" t="s">
        <v>227</v>
      </c>
      <c r="H430" s="170">
        <v>1</v>
      </c>
      <c r="I430" s="171"/>
      <c r="J430" s="172">
        <f>ROUND(I430*H430,2)</f>
        <v>0</v>
      </c>
      <c r="K430" s="168" t="s">
        <v>3</v>
      </c>
      <c r="L430" s="40"/>
      <c r="M430" s="173" t="s">
        <v>3</v>
      </c>
      <c r="N430" s="174" t="s">
        <v>43</v>
      </c>
      <c r="O430" s="73"/>
      <c r="P430" s="175">
        <f>O430*H430</f>
        <v>0</v>
      </c>
      <c r="Q430" s="175">
        <v>0</v>
      </c>
      <c r="R430" s="175">
        <f>Q430*H430</f>
        <v>0</v>
      </c>
      <c r="S430" s="175">
        <v>0</v>
      </c>
      <c r="T430" s="17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177" t="s">
        <v>279</v>
      </c>
      <c r="AT430" s="177" t="s">
        <v>132</v>
      </c>
      <c r="AU430" s="177" t="s">
        <v>82</v>
      </c>
      <c r="AY430" s="20" t="s">
        <v>129</v>
      </c>
      <c r="BE430" s="178">
        <f>IF(N430="základní",J430,0)</f>
        <v>0</v>
      </c>
      <c r="BF430" s="178">
        <f>IF(N430="snížená",J430,0)</f>
        <v>0</v>
      </c>
      <c r="BG430" s="178">
        <f>IF(N430="zákl. přenesená",J430,0)</f>
        <v>0</v>
      </c>
      <c r="BH430" s="178">
        <f>IF(N430="sníž. přenesená",J430,0)</f>
        <v>0</v>
      </c>
      <c r="BI430" s="178">
        <f>IF(N430="nulová",J430,0)</f>
        <v>0</v>
      </c>
      <c r="BJ430" s="20" t="s">
        <v>80</v>
      </c>
      <c r="BK430" s="178">
        <f>ROUND(I430*H430,2)</f>
        <v>0</v>
      </c>
      <c r="BL430" s="20" t="s">
        <v>279</v>
      </c>
      <c r="BM430" s="177" t="s">
        <v>711</v>
      </c>
    </row>
    <row r="431" s="13" customFormat="1">
      <c r="A431" s="13"/>
      <c r="B431" s="184"/>
      <c r="C431" s="13"/>
      <c r="D431" s="185" t="s">
        <v>141</v>
      </c>
      <c r="E431" s="186" t="s">
        <v>3</v>
      </c>
      <c r="F431" s="187" t="s">
        <v>712</v>
      </c>
      <c r="G431" s="13"/>
      <c r="H431" s="186" t="s">
        <v>3</v>
      </c>
      <c r="I431" s="188"/>
      <c r="J431" s="13"/>
      <c r="K431" s="13"/>
      <c r="L431" s="184"/>
      <c r="M431" s="189"/>
      <c r="N431" s="190"/>
      <c r="O431" s="190"/>
      <c r="P431" s="190"/>
      <c r="Q431" s="190"/>
      <c r="R431" s="190"/>
      <c r="S431" s="190"/>
      <c r="T431" s="19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6" t="s">
        <v>141</v>
      </c>
      <c r="AU431" s="186" t="s">
        <v>82</v>
      </c>
      <c r="AV431" s="13" t="s">
        <v>80</v>
      </c>
      <c r="AW431" s="13" t="s">
        <v>33</v>
      </c>
      <c r="AX431" s="13" t="s">
        <v>72</v>
      </c>
      <c r="AY431" s="186" t="s">
        <v>129</v>
      </c>
    </row>
    <row r="432" s="14" customFormat="1">
      <c r="A432" s="14"/>
      <c r="B432" s="192"/>
      <c r="C432" s="14"/>
      <c r="D432" s="185" t="s">
        <v>141</v>
      </c>
      <c r="E432" s="193" t="s">
        <v>3</v>
      </c>
      <c r="F432" s="194" t="s">
        <v>80</v>
      </c>
      <c r="G432" s="14"/>
      <c r="H432" s="195">
        <v>1</v>
      </c>
      <c r="I432" s="196"/>
      <c r="J432" s="14"/>
      <c r="K432" s="14"/>
      <c r="L432" s="192"/>
      <c r="M432" s="197"/>
      <c r="N432" s="198"/>
      <c r="O432" s="198"/>
      <c r="P432" s="198"/>
      <c r="Q432" s="198"/>
      <c r="R432" s="198"/>
      <c r="S432" s="198"/>
      <c r="T432" s="19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3" t="s">
        <v>141</v>
      </c>
      <c r="AU432" s="193" t="s">
        <v>82</v>
      </c>
      <c r="AV432" s="14" t="s">
        <v>82</v>
      </c>
      <c r="AW432" s="14" t="s">
        <v>33</v>
      </c>
      <c r="AX432" s="14" t="s">
        <v>80</v>
      </c>
      <c r="AY432" s="193" t="s">
        <v>129</v>
      </c>
    </row>
    <row r="433" s="2" customFormat="1" ht="16.5" customHeight="1">
      <c r="A433" s="39"/>
      <c r="B433" s="165"/>
      <c r="C433" s="166" t="s">
        <v>713</v>
      </c>
      <c r="D433" s="166" t="s">
        <v>132</v>
      </c>
      <c r="E433" s="167" t="s">
        <v>714</v>
      </c>
      <c r="F433" s="168" t="s">
        <v>705</v>
      </c>
      <c r="G433" s="169" t="s">
        <v>227</v>
      </c>
      <c r="H433" s="170">
        <v>1</v>
      </c>
      <c r="I433" s="171"/>
      <c r="J433" s="172">
        <f>ROUND(I433*H433,2)</f>
        <v>0</v>
      </c>
      <c r="K433" s="168" t="s">
        <v>3</v>
      </c>
      <c r="L433" s="40"/>
      <c r="M433" s="173" t="s">
        <v>3</v>
      </c>
      <c r="N433" s="174" t="s">
        <v>43</v>
      </c>
      <c r="O433" s="73"/>
      <c r="P433" s="175">
        <f>O433*H433</f>
        <v>0</v>
      </c>
      <c r="Q433" s="175">
        <v>0</v>
      </c>
      <c r="R433" s="175">
        <f>Q433*H433</f>
        <v>0</v>
      </c>
      <c r="S433" s="175">
        <v>0</v>
      </c>
      <c r="T433" s="176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177" t="s">
        <v>279</v>
      </c>
      <c r="AT433" s="177" t="s">
        <v>132</v>
      </c>
      <c r="AU433" s="177" t="s">
        <v>82</v>
      </c>
      <c r="AY433" s="20" t="s">
        <v>129</v>
      </c>
      <c r="BE433" s="178">
        <f>IF(N433="základní",J433,0)</f>
        <v>0</v>
      </c>
      <c r="BF433" s="178">
        <f>IF(N433="snížená",J433,0)</f>
        <v>0</v>
      </c>
      <c r="BG433" s="178">
        <f>IF(N433="zákl. přenesená",J433,0)</f>
        <v>0</v>
      </c>
      <c r="BH433" s="178">
        <f>IF(N433="sníž. přenesená",J433,0)</f>
        <v>0</v>
      </c>
      <c r="BI433" s="178">
        <f>IF(N433="nulová",J433,0)</f>
        <v>0</v>
      </c>
      <c r="BJ433" s="20" t="s">
        <v>80</v>
      </c>
      <c r="BK433" s="178">
        <f>ROUND(I433*H433,2)</f>
        <v>0</v>
      </c>
      <c r="BL433" s="20" t="s">
        <v>279</v>
      </c>
      <c r="BM433" s="177" t="s">
        <v>715</v>
      </c>
    </row>
    <row r="434" s="13" customFormat="1">
      <c r="A434" s="13"/>
      <c r="B434" s="184"/>
      <c r="C434" s="13"/>
      <c r="D434" s="185" t="s">
        <v>141</v>
      </c>
      <c r="E434" s="186" t="s">
        <v>3</v>
      </c>
      <c r="F434" s="187" t="s">
        <v>716</v>
      </c>
      <c r="G434" s="13"/>
      <c r="H434" s="186" t="s">
        <v>3</v>
      </c>
      <c r="I434" s="188"/>
      <c r="J434" s="13"/>
      <c r="K434" s="13"/>
      <c r="L434" s="184"/>
      <c r="M434" s="189"/>
      <c r="N434" s="190"/>
      <c r="O434" s="190"/>
      <c r="P434" s="190"/>
      <c r="Q434" s="190"/>
      <c r="R434" s="190"/>
      <c r="S434" s="190"/>
      <c r="T434" s="19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6" t="s">
        <v>141</v>
      </c>
      <c r="AU434" s="186" t="s">
        <v>82</v>
      </c>
      <c r="AV434" s="13" t="s">
        <v>80</v>
      </c>
      <c r="AW434" s="13" t="s">
        <v>33</v>
      </c>
      <c r="AX434" s="13" t="s">
        <v>72</v>
      </c>
      <c r="AY434" s="186" t="s">
        <v>129</v>
      </c>
    </row>
    <row r="435" s="14" customFormat="1">
      <c r="A435" s="14"/>
      <c r="B435" s="192"/>
      <c r="C435" s="14"/>
      <c r="D435" s="185" t="s">
        <v>141</v>
      </c>
      <c r="E435" s="193" t="s">
        <v>3</v>
      </c>
      <c r="F435" s="194" t="s">
        <v>80</v>
      </c>
      <c r="G435" s="14"/>
      <c r="H435" s="195">
        <v>1</v>
      </c>
      <c r="I435" s="196"/>
      <c r="J435" s="14"/>
      <c r="K435" s="14"/>
      <c r="L435" s="192"/>
      <c r="M435" s="197"/>
      <c r="N435" s="198"/>
      <c r="O435" s="198"/>
      <c r="P435" s="198"/>
      <c r="Q435" s="198"/>
      <c r="R435" s="198"/>
      <c r="S435" s="198"/>
      <c r="T435" s="19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193" t="s">
        <v>141</v>
      </c>
      <c r="AU435" s="193" t="s">
        <v>82</v>
      </c>
      <c r="AV435" s="14" t="s">
        <v>82</v>
      </c>
      <c r="AW435" s="14" t="s">
        <v>33</v>
      </c>
      <c r="AX435" s="14" t="s">
        <v>80</v>
      </c>
      <c r="AY435" s="193" t="s">
        <v>129</v>
      </c>
    </row>
    <row r="436" s="2" customFormat="1" ht="16.5" customHeight="1">
      <c r="A436" s="39"/>
      <c r="B436" s="165"/>
      <c r="C436" s="166" t="s">
        <v>717</v>
      </c>
      <c r="D436" s="166" t="s">
        <v>132</v>
      </c>
      <c r="E436" s="167" t="s">
        <v>718</v>
      </c>
      <c r="F436" s="168" t="s">
        <v>719</v>
      </c>
      <c r="G436" s="169" t="s">
        <v>227</v>
      </c>
      <c r="H436" s="170">
        <v>1</v>
      </c>
      <c r="I436" s="171"/>
      <c r="J436" s="172">
        <f>ROUND(I436*H436,2)</f>
        <v>0</v>
      </c>
      <c r="K436" s="168" t="s">
        <v>3</v>
      </c>
      <c r="L436" s="40"/>
      <c r="M436" s="173" t="s">
        <v>3</v>
      </c>
      <c r="N436" s="174" t="s">
        <v>43</v>
      </c>
      <c r="O436" s="73"/>
      <c r="P436" s="175">
        <f>O436*H436</f>
        <v>0</v>
      </c>
      <c r="Q436" s="175">
        <v>0</v>
      </c>
      <c r="R436" s="175">
        <f>Q436*H436</f>
        <v>0</v>
      </c>
      <c r="S436" s="175">
        <v>0</v>
      </c>
      <c r="T436" s="176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177" t="s">
        <v>279</v>
      </c>
      <c r="AT436" s="177" t="s">
        <v>132</v>
      </c>
      <c r="AU436" s="177" t="s">
        <v>82</v>
      </c>
      <c r="AY436" s="20" t="s">
        <v>129</v>
      </c>
      <c r="BE436" s="178">
        <f>IF(N436="základní",J436,0)</f>
        <v>0</v>
      </c>
      <c r="BF436" s="178">
        <f>IF(N436="snížená",J436,0)</f>
        <v>0</v>
      </c>
      <c r="BG436" s="178">
        <f>IF(N436="zákl. přenesená",J436,0)</f>
        <v>0</v>
      </c>
      <c r="BH436" s="178">
        <f>IF(N436="sníž. přenesená",J436,0)</f>
        <v>0</v>
      </c>
      <c r="BI436" s="178">
        <f>IF(N436="nulová",J436,0)</f>
        <v>0</v>
      </c>
      <c r="BJ436" s="20" t="s">
        <v>80</v>
      </c>
      <c r="BK436" s="178">
        <f>ROUND(I436*H436,2)</f>
        <v>0</v>
      </c>
      <c r="BL436" s="20" t="s">
        <v>279</v>
      </c>
      <c r="BM436" s="177" t="s">
        <v>720</v>
      </c>
    </row>
    <row r="437" s="12" customFormat="1" ht="22.8" customHeight="1">
      <c r="A437" s="12"/>
      <c r="B437" s="152"/>
      <c r="C437" s="12"/>
      <c r="D437" s="153" t="s">
        <v>71</v>
      </c>
      <c r="E437" s="163" t="s">
        <v>721</v>
      </c>
      <c r="F437" s="163" t="s">
        <v>722</v>
      </c>
      <c r="G437" s="12"/>
      <c r="H437" s="12"/>
      <c r="I437" s="155"/>
      <c r="J437" s="164">
        <f>BK437</f>
        <v>0</v>
      </c>
      <c r="K437" s="12"/>
      <c r="L437" s="152"/>
      <c r="M437" s="157"/>
      <c r="N437" s="158"/>
      <c r="O437" s="158"/>
      <c r="P437" s="159">
        <f>SUM(P438:P450)</f>
        <v>0</v>
      </c>
      <c r="Q437" s="158"/>
      <c r="R437" s="159">
        <f>SUM(R438:R450)</f>
        <v>0.042200000000000001</v>
      </c>
      <c r="S437" s="158"/>
      <c r="T437" s="160">
        <f>SUM(T438:T450)</f>
        <v>0.0089699999999999988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53" t="s">
        <v>82</v>
      </c>
      <c r="AT437" s="161" t="s">
        <v>71</v>
      </c>
      <c r="AU437" s="161" t="s">
        <v>80</v>
      </c>
      <c r="AY437" s="153" t="s">
        <v>129</v>
      </c>
      <c r="BK437" s="162">
        <f>SUM(BK438:BK450)</f>
        <v>0</v>
      </c>
    </row>
    <row r="438" s="2" customFormat="1" ht="16.5" customHeight="1">
      <c r="A438" s="39"/>
      <c r="B438" s="165"/>
      <c r="C438" s="166" t="s">
        <v>723</v>
      </c>
      <c r="D438" s="166" t="s">
        <v>132</v>
      </c>
      <c r="E438" s="167" t="s">
        <v>724</v>
      </c>
      <c r="F438" s="168" t="s">
        <v>725</v>
      </c>
      <c r="G438" s="169" t="s">
        <v>227</v>
      </c>
      <c r="H438" s="170">
        <v>1</v>
      </c>
      <c r="I438" s="171"/>
      <c r="J438" s="172">
        <f>ROUND(I438*H438,2)</f>
        <v>0</v>
      </c>
      <c r="K438" s="168" t="s">
        <v>3</v>
      </c>
      <c r="L438" s="40"/>
      <c r="M438" s="173" t="s">
        <v>3</v>
      </c>
      <c r="N438" s="174" t="s">
        <v>43</v>
      </c>
      <c r="O438" s="73"/>
      <c r="P438" s="175">
        <f>O438*H438</f>
        <v>0</v>
      </c>
      <c r="Q438" s="175">
        <v>0</v>
      </c>
      <c r="R438" s="175">
        <f>Q438*H438</f>
        <v>0</v>
      </c>
      <c r="S438" s="175">
        <v>0</v>
      </c>
      <c r="T438" s="17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177" t="s">
        <v>279</v>
      </c>
      <c r="AT438" s="177" t="s">
        <v>132</v>
      </c>
      <c r="AU438" s="177" t="s">
        <v>82</v>
      </c>
      <c r="AY438" s="20" t="s">
        <v>129</v>
      </c>
      <c r="BE438" s="178">
        <f>IF(N438="základní",J438,0)</f>
        <v>0</v>
      </c>
      <c r="BF438" s="178">
        <f>IF(N438="snížená",J438,0)</f>
        <v>0</v>
      </c>
      <c r="BG438" s="178">
        <f>IF(N438="zákl. přenesená",J438,0)</f>
        <v>0</v>
      </c>
      <c r="BH438" s="178">
        <f>IF(N438="sníž. přenesená",J438,0)</f>
        <v>0</v>
      </c>
      <c r="BI438" s="178">
        <f>IF(N438="nulová",J438,0)</f>
        <v>0</v>
      </c>
      <c r="BJ438" s="20" t="s">
        <v>80</v>
      </c>
      <c r="BK438" s="178">
        <f>ROUND(I438*H438,2)</f>
        <v>0</v>
      </c>
      <c r="BL438" s="20" t="s">
        <v>279</v>
      </c>
      <c r="BM438" s="177" t="s">
        <v>726</v>
      </c>
    </row>
    <row r="439" s="2" customFormat="1" ht="16.5" customHeight="1">
      <c r="A439" s="39"/>
      <c r="B439" s="165"/>
      <c r="C439" s="166" t="s">
        <v>727</v>
      </c>
      <c r="D439" s="166" t="s">
        <v>132</v>
      </c>
      <c r="E439" s="167" t="s">
        <v>728</v>
      </c>
      <c r="F439" s="168" t="s">
        <v>729</v>
      </c>
      <c r="G439" s="169" t="s">
        <v>227</v>
      </c>
      <c r="H439" s="170">
        <v>1</v>
      </c>
      <c r="I439" s="171"/>
      <c r="J439" s="172">
        <f>ROUND(I439*H439,2)</f>
        <v>0</v>
      </c>
      <c r="K439" s="168" t="s">
        <v>3</v>
      </c>
      <c r="L439" s="40"/>
      <c r="M439" s="173" t="s">
        <v>3</v>
      </c>
      <c r="N439" s="174" t="s">
        <v>43</v>
      </c>
      <c r="O439" s="73"/>
      <c r="P439" s="175">
        <f>O439*H439</f>
        <v>0</v>
      </c>
      <c r="Q439" s="175">
        <v>0</v>
      </c>
      <c r="R439" s="175">
        <f>Q439*H439</f>
        <v>0</v>
      </c>
      <c r="S439" s="175">
        <v>0</v>
      </c>
      <c r="T439" s="17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177" t="s">
        <v>279</v>
      </c>
      <c r="AT439" s="177" t="s">
        <v>132</v>
      </c>
      <c r="AU439" s="177" t="s">
        <v>82</v>
      </c>
      <c r="AY439" s="20" t="s">
        <v>129</v>
      </c>
      <c r="BE439" s="178">
        <f>IF(N439="základní",J439,0)</f>
        <v>0</v>
      </c>
      <c r="BF439" s="178">
        <f>IF(N439="snížená",J439,0)</f>
        <v>0</v>
      </c>
      <c r="BG439" s="178">
        <f>IF(N439="zákl. přenesená",J439,0)</f>
        <v>0</v>
      </c>
      <c r="BH439" s="178">
        <f>IF(N439="sníž. přenesená",J439,0)</f>
        <v>0</v>
      </c>
      <c r="BI439" s="178">
        <f>IF(N439="nulová",J439,0)</f>
        <v>0</v>
      </c>
      <c r="BJ439" s="20" t="s">
        <v>80</v>
      </c>
      <c r="BK439" s="178">
        <f>ROUND(I439*H439,2)</f>
        <v>0</v>
      </c>
      <c r="BL439" s="20" t="s">
        <v>279</v>
      </c>
      <c r="BM439" s="177" t="s">
        <v>730</v>
      </c>
    </row>
    <row r="440" s="2" customFormat="1" ht="16.5" customHeight="1">
      <c r="A440" s="39"/>
      <c r="B440" s="165"/>
      <c r="C440" s="166" t="s">
        <v>731</v>
      </c>
      <c r="D440" s="166" t="s">
        <v>132</v>
      </c>
      <c r="E440" s="167" t="s">
        <v>732</v>
      </c>
      <c r="F440" s="168" t="s">
        <v>733</v>
      </c>
      <c r="G440" s="169" t="s">
        <v>227</v>
      </c>
      <c r="H440" s="170">
        <v>1</v>
      </c>
      <c r="I440" s="171"/>
      <c r="J440" s="172">
        <f>ROUND(I440*H440,2)</f>
        <v>0</v>
      </c>
      <c r="K440" s="168" t="s">
        <v>3</v>
      </c>
      <c r="L440" s="40"/>
      <c r="M440" s="173" t="s">
        <v>3</v>
      </c>
      <c r="N440" s="174" t="s">
        <v>43</v>
      </c>
      <c r="O440" s="73"/>
      <c r="P440" s="175">
        <f>O440*H440</f>
        <v>0</v>
      </c>
      <c r="Q440" s="175">
        <v>0</v>
      </c>
      <c r="R440" s="175">
        <f>Q440*H440</f>
        <v>0</v>
      </c>
      <c r="S440" s="175">
        <v>0</v>
      </c>
      <c r="T440" s="176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177" t="s">
        <v>279</v>
      </c>
      <c r="AT440" s="177" t="s">
        <v>132</v>
      </c>
      <c r="AU440" s="177" t="s">
        <v>82</v>
      </c>
      <c r="AY440" s="20" t="s">
        <v>129</v>
      </c>
      <c r="BE440" s="178">
        <f>IF(N440="základní",J440,0)</f>
        <v>0</v>
      </c>
      <c r="BF440" s="178">
        <f>IF(N440="snížená",J440,0)</f>
        <v>0</v>
      </c>
      <c r="BG440" s="178">
        <f>IF(N440="zákl. přenesená",J440,0)</f>
        <v>0</v>
      </c>
      <c r="BH440" s="178">
        <f>IF(N440="sníž. přenesená",J440,0)</f>
        <v>0</v>
      </c>
      <c r="BI440" s="178">
        <f>IF(N440="nulová",J440,0)</f>
        <v>0</v>
      </c>
      <c r="BJ440" s="20" t="s">
        <v>80</v>
      </c>
      <c r="BK440" s="178">
        <f>ROUND(I440*H440,2)</f>
        <v>0</v>
      </c>
      <c r="BL440" s="20" t="s">
        <v>279</v>
      </c>
      <c r="BM440" s="177" t="s">
        <v>734</v>
      </c>
    </row>
    <row r="441" s="2" customFormat="1" ht="21.75" customHeight="1">
      <c r="A441" s="39"/>
      <c r="B441" s="165"/>
      <c r="C441" s="166" t="s">
        <v>735</v>
      </c>
      <c r="D441" s="166" t="s">
        <v>132</v>
      </c>
      <c r="E441" s="167" t="s">
        <v>736</v>
      </c>
      <c r="F441" s="168" t="s">
        <v>737</v>
      </c>
      <c r="G441" s="169" t="s">
        <v>146</v>
      </c>
      <c r="H441" s="170">
        <v>1</v>
      </c>
      <c r="I441" s="171"/>
      <c r="J441" s="172">
        <f>ROUND(I441*H441,2)</f>
        <v>0</v>
      </c>
      <c r="K441" s="168" t="s">
        <v>136</v>
      </c>
      <c r="L441" s="40"/>
      <c r="M441" s="173" t="s">
        <v>3</v>
      </c>
      <c r="N441" s="174" t="s">
        <v>43</v>
      </c>
      <c r="O441" s="73"/>
      <c r="P441" s="175">
        <f>O441*H441</f>
        <v>0</v>
      </c>
      <c r="Q441" s="175">
        <v>0</v>
      </c>
      <c r="R441" s="175">
        <f>Q441*H441</f>
        <v>0</v>
      </c>
      <c r="S441" s="175">
        <v>0</v>
      </c>
      <c r="T441" s="17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177" t="s">
        <v>279</v>
      </c>
      <c r="AT441" s="177" t="s">
        <v>132</v>
      </c>
      <c r="AU441" s="177" t="s">
        <v>82</v>
      </c>
      <c r="AY441" s="20" t="s">
        <v>129</v>
      </c>
      <c r="BE441" s="178">
        <f>IF(N441="základní",J441,0)</f>
        <v>0</v>
      </c>
      <c r="BF441" s="178">
        <f>IF(N441="snížená",J441,0)</f>
        <v>0</v>
      </c>
      <c r="BG441" s="178">
        <f>IF(N441="zákl. přenesená",J441,0)</f>
        <v>0</v>
      </c>
      <c r="BH441" s="178">
        <f>IF(N441="sníž. přenesená",J441,0)</f>
        <v>0</v>
      </c>
      <c r="BI441" s="178">
        <f>IF(N441="nulová",J441,0)</f>
        <v>0</v>
      </c>
      <c r="BJ441" s="20" t="s">
        <v>80</v>
      </c>
      <c r="BK441" s="178">
        <f>ROUND(I441*H441,2)</f>
        <v>0</v>
      </c>
      <c r="BL441" s="20" t="s">
        <v>279</v>
      </c>
      <c r="BM441" s="177" t="s">
        <v>738</v>
      </c>
    </row>
    <row r="442" s="2" customFormat="1">
      <c r="A442" s="39"/>
      <c r="B442" s="40"/>
      <c r="C442" s="39"/>
      <c r="D442" s="179" t="s">
        <v>139</v>
      </c>
      <c r="E442" s="39"/>
      <c r="F442" s="180" t="s">
        <v>739</v>
      </c>
      <c r="G442" s="39"/>
      <c r="H442" s="39"/>
      <c r="I442" s="181"/>
      <c r="J442" s="39"/>
      <c r="K442" s="39"/>
      <c r="L442" s="40"/>
      <c r="M442" s="182"/>
      <c r="N442" s="183"/>
      <c r="O442" s="73"/>
      <c r="P442" s="73"/>
      <c r="Q442" s="73"/>
      <c r="R442" s="73"/>
      <c r="S442" s="73"/>
      <c r="T442" s="74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20" t="s">
        <v>139</v>
      </c>
      <c r="AU442" s="20" t="s">
        <v>82</v>
      </c>
    </row>
    <row r="443" s="2" customFormat="1" ht="16.5" customHeight="1">
      <c r="A443" s="39"/>
      <c r="B443" s="165"/>
      <c r="C443" s="209" t="s">
        <v>740</v>
      </c>
      <c r="D443" s="209" t="s">
        <v>506</v>
      </c>
      <c r="E443" s="210" t="s">
        <v>741</v>
      </c>
      <c r="F443" s="211" t="s">
        <v>742</v>
      </c>
      <c r="G443" s="212" t="s">
        <v>146</v>
      </c>
      <c r="H443" s="213">
        <v>1</v>
      </c>
      <c r="I443" s="214"/>
      <c r="J443" s="215">
        <f>ROUND(I443*H443,2)</f>
        <v>0</v>
      </c>
      <c r="K443" s="211" t="s">
        <v>136</v>
      </c>
      <c r="L443" s="216"/>
      <c r="M443" s="217" t="s">
        <v>3</v>
      </c>
      <c r="N443" s="218" t="s">
        <v>43</v>
      </c>
      <c r="O443" s="73"/>
      <c r="P443" s="175">
        <f>O443*H443</f>
        <v>0</v>
      </c>
      <c r="Q443" s="175">
        <v>0.00080000000000000004</v>
      </c>
      <c r="R443" s="175">
        <f>Q443*H443</f>
        <v>0.00080000000000000004</v>
      </c>
      <c r="S443" s="175">
        <v>0</v>
      </c>
      <c r="T443" s="17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177" t="s">
        <v>390</v>
      </c>
      <c r="AT443" s="177" t="s">
        <v>506</v>
      </c>
      <c r="AU443" s="177" t="s">
        <v>82</v>
      </c>
      <c r="AY443" s="20" t="s">
        <v>129</v>
      </c>
      <c r="BE443" s="178">
        <f>IF(N443="základní",J443,0)</f>
        <v>0</v>
      </c>
      <c r="BF443" s="178">
        <f>IF(N443="snížená",J443,0)</f>
        <v>0</v>
      </c>
      <c r="BG443" s="178">
        <f>IF(N443="zákl. přenesená",J443,0)</f>
        <v>0</v>
      </c>
      <c r="BH443" s="178">
        <f>IF(N443="sníž. přenesená",J443,0)</f>
        <v>0</v>
      </c>
      <c r="BI443" s="178">
        <f>IF(N443="nulová",J443,0)</f>
        <v>0</v>
      </c>
      <c r="BJ443" s="20" t="s">
        <v>80</v>
      </c>
      <c r="BK443" s="178">
        <f>ROUND(I443*H443,2)</f>
        <v>0</v>
      </c>
      <c r="BL443" s="20" t="s">
        <v>279</v>
      </c>
      <c r="BM443" s="177" t="s">
        <v>743</v>
      </c>
    </row>
    <row r="444" s="2" customFormat="1" ht="16.5" customHeight="1">
      <c r="A444" s="39"/>
      <c r="B444" s="165"/>
      <c r="C444" s="166" t="s">
        <v>744</v>
      </c>
      <c r="D444" s="166" t="s">
        <v>132</v>
      </c>
      <c r="E444" s="167" t="s">
        <v>745</v>
      </c>
      <c r="F444" s="168" t="s">
        <v>746</v>
      </c>
      <c r="G444" s="169" t="s">
        <v>311</v>
      </c>
      <c r="H444" s="170">
        <v>12</v>
      </c>
      <c r="I444" s="171"/>
      <c r="J444" s="172">
        <f>ROUND(I444*H444,2)</f>
        <v>0</v>
      </c>
      <c r="K444" s="168" t="s">
        <v>3</v>
      </c>
      <c r="L444" s="40"/>
      <c r="M444" s="173" t="s">
        <v>3</v>
      </c>
      <c r="N444" s="174" t="s">
        <v>43</v>
      </c>
      <c r="O444" s="73"/>
      <c r="P444" s="175">
        <f>O444*H444</f>
        <v>0</v>
      </c>
      <c r="Q444" s="175">
        <v>0.0034499999999999999</v>
      </c>
      <c r="R444" s="175">
        <f>Q444*H444</f>
        <v>0.041399999999999999</v>
      </c>
      <c r="S444" s="175">
        <v>0</v>
      </c>
      <c r="T444" s="176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177" t="s">
        <v>279</v>
      </c>
      <c r="AT444" s="177" t="s">
        <v>132</v>
      </c>
      <c r="AU444" s="177" t="s">
        <v>82</v>
      </c>
      <c r="AY444" s="20" t="s">
        <v>129</v>
      </c>
      <c r="BE444" s="178">
        <f>IF(N444="základní",J444,0)</f>
        <v>0</v>
      </c>
      <c r="BF444" s="178">
        <f>IF(N444="snížená",J444,0)</f>
        <v>0</v>
      </c>
      <c r="BG444" s="178">
        <f>IF(N444="zákl. přenesená",J444,0)</f>
        <v>0</v>
      </c>
      <c r="BH444" s="178">
        <f>IF(N444="sníž. přenesená",J444,0)</f>
        <v>0</v>
      </c>
      <c r="BI444" s="178">
        <f>IF(N444="nulová",J444,0)</f>
        <v>0</v>
      </c>
      <c r="BJ444" s="20" t="s">
        <v>80</v>
      </c>
      <c r="BK444" s="178">
        <f>ROUND(I444*H444,2)</f>
        <v>0</v>
      </c>
      <c r="BL444" s="20" t="s">
        <v>279</v>
      </c>
      <c r="BM444" s="177" t="s">
        <v>747</v>
      </c>
    </row>
    <row r="445" s="2" customFormat="1" ht="24.15" customHeight="1">
      <c r="A445" s="39"/>
      <c r="B445" s="165"/>
      <c r="C445" s="166" t="s">
        <v>748</v>
      </c>
      <c r="D445" s="166" t="s">
        <v>132</v>
      </c>
      <c r="E445" s="167" t="s">
        <v>749</v>
      </c>
      <c r="F445" s="168" t="s">
        <v>750</v>
      </c>
      <c r="G445" s="169" t="s">
        <v>311</v>
      </c>
      <c r="H445" s="170">
        <v>6.5</v>
      </c>
      <c r="I445" s="171"/>
      <c r="J445" s="172">
        <f>ROUND(I445*H445,2)</f>
        <v>0</v>
      </c>
      <c r="K445" s="168" t="s">
        <v>136</v>
      </c>
      <c r="L445" s="40"/>
      <c r="M445" s="173" t="s">
        <v>3</v>
      </c>
      <c r="N445" s="174" t="s">
        <v>43</v>
      </c>
      <c r="O445" s="73"/>
      <c r="P445" s="175">
        <f>O445*H445</f>
        <v>0</v>
      </c>
      <c r="Q445" s="175">
        <v>0</v>
      </c>
      <c r="R445" s="175">
        <f>Q445*H445</f>
        <v>0</v>
      </c>
      <c r="S445" s="175">
        <v>0.0013799999999999999</v>
      </c>
      <c r="T445" s="176">
        <f>S445*H445</f>
        <v>0.0089699999999999988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177" t="s">
        <v>279</v>
      </c>
      <c r="AT445" s="177" t="s">
        <v>132</v>
      </c>
      <c r="AU445" s="177" t="s">
        <v>82</v>
      </c>
      <c r="AY445" s="20" t="s">
        <v>129</v>
      </c>
      <c r="BE445" s="178">
        <f>IF(N445="základní",J445,0)</f>
        <v>0</v>
      </c>
      <c r="BF445" s="178">
        <f>IF(N445="snížená",J445,0)</f>
        <v>0</v>
      </c>
      <c r="BG445" s="178">
        <f>IF(N445="zákl. přenesená",J445,0)</f>
        <v>0</v>
      </c>
      <c r="BH445" s="178">
        <f>IF(N445="sníž. přenesená",J445,0)</f>
        <v>0</v>
      </c>
      <c r="BI445" s="178">
        <f>IF(N445="nulová",J445,0)</f>
        <v>0</v>
      </c>
      <c r="BJ445" s="20" t="s">
        <v>80</v>
      </c>
      <c r="BK445" s="178">
        <f>ROUND(I445*H445,2)</f>
        <v>0</v>
      </c>
      <c r="BL445" s="20" t="s">
        <v>279</v>
      </c>
      <c r="BM445" s="177" t="s">
        <v>751</v>
      </c>
    </row>
    <row r="446" s="2" customFormat="1">
      <c r="A446" s="39"/>
      <c r="B446" s="40"/>
      <c r="C446" s="39"/>
      <c r="D446" s="179" t="s">
        <v>139</v>
      </c>
      <c r="E446" s="39"/>
      <c r="F446" s="180" t="s">
        <v>752</v>
      </c>
      <c r="G446" s="39"/>
      <c r="H446" s="39"/>
      <c r="I446" s="181"/>
      <c r="J446" s="39"/>
      <c r="K446" s="39"/>
      <c r="L446" s="40"/>
      <c r="M446" s="182"/>
      <c r="N446" s="183"/>
      <c r="O446" s="73"/>
      <c r="P446" s="73"/>
      <c r="Q446" s="73"/>
      <c r="R446" s="73"/>
      <c r="S446" s="73"/>
      <c r="T446" s="74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20" t="s">
        <v>139</v>
      </c>
      <c r="AU446" s="20" t="s">
        <v>82</v>
      </c>
    </row>
    <row r="447" s="2" customFormat="1" ht="16.5" customHeight="1">
      <c r="A447" s="39"/>
      <c r="B447" s="165"/>
      <c r="C447" s="166" t="s">
        <v>753</v>
      </c>
      <c r="D447" s="166" t="s">
        <v>132</v>
      </c>
      <c r="E447" s="167" t="s">
        <v>754</v>
      </c>
      <c r="F447" s="168" t="s">
        <v>755</v>
      </c>
      <c r="G447" s="169" t="s">
        <v>227</v>
      </c>
      <c r="H447" s="170">
        <v>1</v>
      </c>
      <c r="I447" s="171"/>
      <c r="J447" s="172">
        <f>ROUND(I447*H447,2)</f>
        <v>0</v>
      </c>
      <c r="K447" s="168" t="s">
        <v>3</v>
      </c>
      <c r="L447" s="40"/>
      <c r="M447" s="173" t="s">
        <v>3</v>
      </c>
      <c r="N447" s="174" t="s">
        <v>43</v>
      </c>
      <c r="O447" s="73"/>
      <c r="P447" s="175">
        <f>O447*H447</f>
        <v>0</v>
      </c>
      <c r="Q447" s="175">
        <v>0</v>
      </c>
      <c r="R447" s="175">
        <f>Q447*H447</f>
        <v>0</v>
      </c>
      <c r="S447" s="175">
        <v>0</v>
      </c>
      <c r="T447" s="17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177" t="s">
        <v>279</v>
      </c>
      <c r="AT447" s="177" t="s">
        <v>132</v>
      </c>
      <c r="AU447" s="177" t="s">
        <v>82</v>
      </c>
      <c r="AY447" s="20" t="s">
        <v>129</v>
      </c>
      <c r="BE447" s="178">
        <f>IF(N447="základní",J447,0)</f>
        <v>0</v>
      </c>
      <c r="BF447" s="178">
        <f>IF(N447="snížená",J447,0)</f>
        <v>0</v>
      </c>
      <c r="BG447" s="178">
        <f>IF(N447="zákl. přenesená",J447,0)</f>
        <v>0</v>
      </c>
      <c r="BH447" s="178">
        <f>IF(N447="sníž. přenesená",J447,0)</f>
        <v>0</v>
      </c>
      <c r="BI447" s="178">
        <f>IF(N447="nulová",J447,0)</f>
        <v>0</v>
      </c>
      <c r="BJ447" s="20" t="s">
        <v>80</v>
      </c>
      <c r="BK447" s="178">
        <f>ROUND(I447*H447,2)</f>
        <v>0</v>
      </c>
      <c r="BL447" s="20" t="s">
        <v>279</v>
      </c>
      <c r="BM447" s="177" t="s">
        <v>756</v>
      </c>
    </row>
    <row r="448" s="2" customFormat="1" ht="16.5" customHeight="1">
      <c r="A448" s="39"/>
      <c r="B448" s="165"/>
      <c r="C448" s="166" t="s">
        <v>757</v>
      </c>
      <c r="D448" s="166" t="s">
        <v>132</v>
      </c>
      <c r="E448" s="167" t="s">
        <v>758</v>
      </c>
      <c r="F448" s="168" t="s">
        <v>759</v>
      </c>
      <c r="G448" s="169" t="s">
        <v>760</v>
      </c>
      <c r="H448" s="170">
        <v>30</v>
      </c>
      <c r="I448" s="171"/>
      <c r="J448" s="172">
        <f>ROUND(I448*H448,2)</f>
        <v>0</v>
      </c>
      <c r="K448" s="168" t="s">
        <v>3</v>
      </c>
      <c r="L448" s="40"/>
      <c r="M448" s="173" t="s">
        <v>3</v>
      </c>
      <c r="N448" s="174" t="s">
        <v>43</v>
      </c>
      <c r="O448" s="73"/>
      <c r="P448" s="175">
        <f>O448*H448</f>
        <v>0</v>
      </c>
      <c r="Q448" s="175">
        <v>0</v>
      </c>
      <c r="R448" s="175">
        <f>Q448*H448</f>
        <v>0</v>
      </c>
      <c r="S448" s="175">
        <v>0</v>
      </c>
      <c r="T448" s="17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177" t="s">
        <v>279</v>
      </c>
      <c r="AT448" s="177" t="s">
        <v>132</v>
      </c>
      <c r="AU448" s="177" t="s">
        <v>82</v>
      </c>
      <c r="AY448" s="20" t="s">
        <v>129</v>
      </c>
      <c r="BE448" s="178">
        <f>IF(N448="základní",J448,0)</f>
        <v>0</v>
      </c>
      <c r="BF448" s="178">
        <f>IF(N448="snížená",J448,0)</f>
        <v>0</v>
      </c>
      <c r="BG448" s="178">
        <f>IF(N448="zákl. přenesená",J448,0)</f>
        <v>0</v>
      </c>
      <c r="BH448" s="178">
        <f>IF(N448="sníž. přenesená",J448,0)</f>
        <v>0</v>
      </c>
      <c r="BI448" s="178">
        <f>IF(N448="nulová",J448,0)</f>
        <v>0</v>
      </c>
      <c r="BJ448" s="20" t="s">
        <v>80</v>
      </c>
      <c r="BK448" s="178">
        <f>ROUND(I448*H448,2)</f>
        <v>0</v>
      </c>
      <c r="BL448" s="20" t="s">
        <v>279</v>
      </c>
      <c r="BM448" s="177" t="s">
        <v>761</v>
      </c>
    </row>
    <row r="449" s="2" customFormat="1" ht="24.15" customHeight="1">
      <c r="A449" s="39"/>
      <c r="B449" s="165"/>
      <c r="C449" s="166" t="s">
        <v>762</v>
      </c>
      <c r="D449" s="166" t="s">
        <v>132</v>
      </c>
      <c r="E449" s="167" t="s">
        <v>763</v>
      </c>
      <c r="F449" s="168" t="s">
        <v>764</v>
      </c>
      <c r="G449" s="169" t="s">
        <v>385</v>
      </c>
      <c r="H449" s="208"/>
      <c r="I449" s="171"/>
      <c r="J449" s="172">
        <f>ROUND(I449*H449,2)</f>
        <v>0</v>
      </c>
      <c r="K449" s="168" t="s">
        <v>136</v>
      </c>
      <c r="L449" s="40"/>
      <c r="M449" s="173" t="s">
        <v>3</v>
      </c>
      <c r="N449" s="174" t="s">
        <v>43</v>
      </c>
      <c r="O449" s="73"/>
      <c r="P449" s="175">
        <f>O449*H449</f>
        <v>0</v>
      </c>
      <c r="Q449" s="175">
        <v>0</v>
      </c>
      <c r="R449" s="175">
        <f>Q449*H449</f>
        <v>0</v>
      </c>
      <c r="S449" s="175">
        <v>0</v>
      </c>
      <c r="T449" s="176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177" t="s">
        <v>279</v>
      </c>
      <c r="AT449" s="177" t="s">
        <v>132</v>
      </c>
      <c r="AU449" s="177" t="s">
        <v>82</v>
      </c>
      <c r="AY449" s="20" t="s">
        <v>129</v>
      </c>
      <c r="BE449" s="178">
        <f>IF(N449="základní",J449,0)</f>
        <v>0</v>
      </c>
      <c r="BF449" s="178">
        <f>IF(N449="snížená",J449,0)</f>
        <v>0</v>
      </c>
      <c r="BG449" s="178">
        <f>IF(N449="zákl. přenesená",J449,0)</f>
        <v>0</v>
      </c>
      <c r="BH449" s="178">
        <f>IF(N449="sníž. přenesená",J449,0)</f>
        <v>0</v>
      </c>
      <c r="BI449" s="178">
        <f>IF(N449="nulová",J449,0)</f>
        <v>0</v>
      </c>
      <c r="BJ449" s="20" t="s">
        <v>80</v>
      </c>
      <c r="BK449" s="178">
        <f>ROUND(I449*H449,2)</f>
        <v>0</v>
      </c>
      <c r="BL449" s="20" t="s">
        <v>279</v>
      </c>
      <c r="BM449" s="177" t="s">
        <v>765</v>
      </c>
    </row>
    <row r="450" s="2" customFormat="1">
      <c r="A450" s="39"/>
      <c r="B450" s="40"/>
      <c r="C450" s="39"/>
      <c r="D450" s="179" t="s">
        <v>139</v>
      </c>
      <c r="E450" s="39"/>
      <c r="F450" s="180" t="s">
        <v>766</v>
      </c>
      <c r="G450" s="39"/>
      <c r="H450" s="39"/>
      <c r="I450" s="181"/>
      <c r="J450" s="39"/>
      <c r="K450" s="39"/>
      <c r="L450" s="40"/>
      <c r="M450" s="182"/>
      <c r="N450" s="183"/>
      <c r="O450" s="73"/>
      <c r="P450" s="73"/>
      <c r="Q450" s="73"/>
      <c r="R450" s="73"/>
      <c r="S450" s="73"/>
      <c r="T450" s="74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20" t="s">
        <v>139</v>
      </c>
      <c r="AU450" s="20" t="s">
        <v>82</v>
      </c>
    </row>
    <row r="451" s="12" customFormat="1" ht="22.8" customHeight="1">
      <c r="A451" s="12"/>
      <c r="B451" s="152"/>
      <c r="C451" s="12"/>
      <c r="D451" s="153" t="s">
        <v>71</v>
      </c>
      <c r="E451" s="163" t="s">
        <v>767</v>
      </c>
      <c r="F451" s="163" t="s">
        <v>768</v>
      </c>
      <c r="G451" s="12"/>
      <c r="H451" s="12"/>
      <c r="I451" s="155"/>
      <c r="J451" s="164">
        <f>BK451</f>
        <v>0</v>
      </c>
      <c r="K451" s="12"/>
      <c r="L451" s="152"/>
      <c r="M451" s="157"/>
      <c r="N451" s="158"/>
      <c r="O451" s="158"/>
      <c r="P451" s="159">
        <f>SUM(P452:P560)</f>
        <v>0</v>
      </c>
      <c r="Q451" s="158"/>
      <c r="R451" s="159">
        <f>SUM(R452:R560)</f>
        <v>2.0631845499999999</v>
      </c>
      <c r="S451" s="158"/>
      <c r="T451" s="160">
        <f>SUM(T452:T560)</f>
        <v>0.38451160000000001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153" t="s">
        <v>82</v>
      </c>
      <c r="AT451" s="161" t="s">
        <v>71</v>
      </c>
      <c r="AU451" s="161" t="s">
        <v>80</v>
      </c>
      <c r="AY451" s="153" t="s">
        <v>129</v>
      </c>
      <c r="BK451" s="162">
        <f>SUM(BK452:BK560)</f>
        <v>0</v>
      </c>
    </row>
    <row r="452" s="2" customFormat="1" ht="33" customHeight="1">
      <c r="A452" s="39"/>
      <c r="B452" s="165"/>
      <c r="C452" s="166" t="s">
        <v>769</v>
      </c>
      <c r="D452" s="166" t="s">
        <v>132</v>
      </c>
      <c r="E452" s="167" t="s">
        <v>770</v>
      </c>
      <c r="F452" s="168" t="s">
        <v>771</v>
      </c>
      <c r="G452" s="169" t="s">
        <v>154</v>
      </c>
      <c r="H452" s="170">
        <v>1.5600000000000001</v>
      </c>
      <c r="I452" s="171"/>
      <c r="J452" s="172">
        <f>ROUND(I452*H452,2)</f>
        <v>0</v>
      </c>
      <c r="K452" s="168" t="s">
        <v>136</v>
      </c>
      <c r="L452" s="40"/>
      <c r="M452" s="173" t="s">
        <v>3</v>
      </c>
      <c r="N452" s="174" t="s">
        <v>43</v>
      </c>
      <c r="O452" s="73"/>
      <c r="P452" s="175">
        <f>O452*H452</f>
        <v>0</v>
      </c>
      <c r="Q452" s="175">
        <v>0.022450000000000001</v>
      </c>
      <c r="R452" s="175">
        <f>Q452*H452</f>
        <v>0.035022000000000005</v>
      </c>
      <c r="S452" s="175">
        <v>0</v>
      </c>
      <c r="T452" s="176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177" t="s">
        <v>279</v>
      </c>
      <c r="AT452" s="177" t="s">
        <v>132</v>
      </c>
      <c r="AU452" s="177" t="s">
        <v>82</v>
      </c>
      <c r="AY452" s="20" t="s">
        <v>129</v>
      </c>
      <c r="BE452" s="178">
        <f>IF(N452="základní",J452,0)</f>
        <v>0</v>
      </c>
      <c r="BF452" s="178">
        <f>IF(N452="snížená",J452,0)</f>
        <v>0</v>
      </c>
      <c r="BG452" s="178">
        <f>IF(N452="zákl. přenesená",J452,0)</f>
        <v>0</v>
      </c>
      <c r="BH452" s="178">
        <f>IF(N452="sníž. přenesená",J452,0)</f>
        <v>0</v>
      </c>
      <c r="BI452" s="178">
        <f>IF(N452="nulová",J452,0)</f>
        <v>0</v>
      </c>
      <c r="BJ452" s="20" t="s">
        <v>80</v>
      </c>
      <c r="BK452" s="178">
        <f>ROUND(I452*H452,2)</f>
        <v>0</v>
      </c>
      <c r="BL452" s="20" t="s">
        <v>279</v>
      </c>
      <c r="BM452" s="177" t="s">
        <v>772</v>
      </c>
    </row>
    <row r="453" s="2" customFormat="1">
      <c r="A453" s="39"/>
      <c r="B453" s="40"/>
      <c r="C453" s="39"/>
      <c r="D453" s="179" t="s">
        <v>139</v>
      </c>
      <c r="E453" s="39"/>
      <c r="F453" s="180" t="s">
        <v>773</v>
      </c>
      <c r="G453" s="39"/>
      <c r="H453" s="39"/>
      <c r="I453" s="181"/>
      <c r="J453" s="39"/>
      <c r="K453" s="39"/>
      <c r="L453" s="40"/>
      <c r="M453" s="182"/>
      <c r="N453" s="183"/>
      <c r="O453" s="73"/>
      <c r="P453" s="73"/>
      <c r="Q453" s="73"/>
      <c r="R453" s="73"/>
      <c r="S453" s="73"/>
      <c r="T453" s="74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20" t="s">
        <v>139</v>
      </c>
      <c r="AU453" s="20" t="s">
        <v>82</v>
      </c>
    </row>
    <row r="454" s="13" customFormat="1">
      <c r="A454" s="13"/>
      <c r="B454" s="184"/>
      <c r="C454" s="13"/>
      <c r="D454" s="185" t="s">
        <v>141</v>
      </c>
      <c r="E454" s="186" t="s">
        <v>3</v>
      </c>
      <c r="F454" s="187" t="s">
        <v>774</v>
      </c>
      <c r="G454" s="13"/>
      <c r="H454" s="186" t="s">
        <v>3</v>
      </c>
      <c r="I454" s="188"/>
      <c r="J454" s="13"/>
      <c r="K454" s="13"/>
      <c r="L454" s="184"/>
      <c r="M454" s="189"/>
      <c r="N454" s="190"/>
      <c r="O454" s="190"/>
      <c r="P454" s="190"/>
      <c r="Q454" s="190"/>
      <c r="R454" s="190"/>
      <c r="S454" s="190"/>
      <c r="T454" s="19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6" t="s">
        <v>141</v>
      </c>
      <c r="AU454" s="186" t="s">
        <v>82</v>
      </c>
      <c r="AV454" s="13" t="s">
        <v>80</v>
      </c>
      <c r="AW454" s="13" t="s">
        <v>33</v>
      </c>
      <c r="AX454" s="13" t="s">
        <v>72</v>
      </c>
      <c r="AY454" s="186" t="s">
        <v>129</v>
      </c>
    </row>
    <row r="455" s="14" customFormat="1">
      <c r="A455" s="14"/>
      <c r="B455" s="192"/>
      <c r="C455" s="14"/>
      <c r="D455" s="185" t="s">
        <v>141</v>
      </c>
      <c r="E455" s="193" t="s">
        <v>3</v>
      </c>
      <c r="F455" s="194" t="s">
        <v>775</v>
      </c>
      <c r="G455" s="14"/>
      <c r="H455" s="195">
        <v>1.5600000000000001</v>
      </c>
      <c r="I455" s="196"/>
      <c r="J455" s="14"/>
      <c r="K455" s="14"/>
      <c r="L455" s="192"/>
      <c r="M455" s="197"/>
      <c r="N455" s="198"/>
      <c r="O455" s="198"/>
      <c r="P455" s="198"/>
      <c r="Q455" s="198"/>
      <c r="R455" s="198"/>
      <c r="S455" s="198"/>
      <c r="T455" s="19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193" t="s">
        <v>141</v>
      </c>
      <c r="AU455" s="193" t="s">
        <v>82</v>
      </c>
      <c r="AV455" s="14" t="s">
        <v>82</v>
      </c>
      <c r="AW455" s="14" t="s">
        <v>33</v>
      </c>
      <c r="AX455" s="14" t="s">
        <v>80</v>
      </c>
      <c r="AY455" s="193" t="s">
        <v>129</v>
      </c>
    </row>
    <row r="456" s="2" customFormat="1" ht="33" customHeight="1">
      <c r="A456" s="39"/>
      <c r="B456" s="165"/>
      <c r="C456" s="166" t="s">
        <v>776</v>
      </c>
      <c r="D456" s="166" t="s">
        <v>132</v>
      </c>
      <c r="E456" s="167" t="s">
        <v>777</v>
      </c>
      <c r="F456" s="168" t="s">
        <v>778</v>
      </c>
      <c r="G456" s="169" t="s">
        <v>154</v>
      </c>
      <c r="H456" s="170">
        <v>14.124000000000001</v>
      </c>
      <c r="I456" s="171"/>
      <c r="J456" s="172">
        <f>ROUND(I456*H456,2)</f>
        <v>0</v>
      </c>
      <c r="K456" s="168" t="s">
        <v>3</v>
      </c>
      <c r="L456" s="40"/>
      <c r="M456" s="173" t="s">
        <v>3</v>
      </c>
      <c r="N456" s="174" t="s">
        <v>43</v>
      </c>
      <c r="O456" s="73"/>
      <c r="P456" s="175">
        <f>O456*H456</f>
        <v>0</v>
      </c>
      <c r="Q456" s="175">
        <v>0.030089999999999999</v>
      </c>
      <c r="R456" s="175">
        <f>Q456*H456</f>
        <v>0.42499115999999998</v>
      </c>
      <c r="S456" s="175">
        <v>0</v>
      </c>
      <c r="T456" s="176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177" t="s">
        <v>279</v>
      </c>
      <c r="AT456" s="177" t="s">
        <v>132</v>
      </c>
      <c r="AU456" s="177" t="s">
        <v>82</v>
      </c>
      <c r="AY456" s="20" t="s">
        <v>129</v>
      </c>
      <c r="BE456" s="178">
        <f>IF(N456="základní",J456,0)</f>
        <v>0</v>
      </c>
      <c r="BF456" s="178">
        <f>IF(N456="snížená",J456,0)</f>
        <v>0</v>
      </c>
      <c r="BG456" s="178">
        <f>IF(N456="zákl. přenesená",J456,0)</f>
        <v>0</v>
      </c>
      <c r="BH456" s="178">
        <f>IF(N456="sníž. přenesená",J456,0)</f>
        <v>0</v>
      </c>
      <c r="BI456" s="178">
        <f>IF(N456="nulová",J456,0)</f>
        <v>0</v>
      </c>
      <c r="BJ456" s="20" t="s">
        <v>80</v>
      </c>
      <c r="BK456" s="178">
        <f>ROUND(I456*H456,2)</f>
        <v>0</v>
      </c>
      <c r="BL456" s="20" t="s">
        <v>279</v>
      </c>
      <c r="BM456" s="177" t="s">
        <v>779</v>
      </c>
    </row>
    <row r="457" s="13" customFormat="1">
      <c r="A457" s="13"/>
      <c r="B457" s="184"/>
      <c r="C457" s="13"/>
      <c r="D457" s="185" t="s">
        <v>141</v>
      </c>
      <c r="E457" s="186" t="s">
        <v>3</v>
      </c>
      <c r="F457" s="187" t="s">
        <v>780</v>
      </c>
      <c r="G457" s="13"/>
      <c r="H457" s="186" t="s">
        <v>3</v>
      </c>
      <c r="I457" s="188"/>
      <c r="J457" s="13"/>
      <c r="K457" s="13"/>
      <c r="L457" s="184"/>
      <c r="M457" s="189"/>
      <c r="N457" s="190"/>
      <c r="O457" s="190"/>
      <c r="P457" s="190"/>
      <c r="Q457" s="190"/>
      <c r="R457" s="190"/>
      <c r="S457" s="190"/>
      <c r="T457" s="19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6" t="s">
        <v>141</v>
      </c>
      <c r="AU457" s="186" t="s">
        <v>82</v>
      </c>
      <c r="AV457" s="13" t="s">
        <v>80</v>
      </c>
      <c r="AW457" s="13" t="s">
        <v>33</v>
      </c>
      <c r="AX457" s="13" t="s">
        <v>72</v>
      </c>
      <c r="AY457" s="186" t="s">
        <v>129</v>
      </c>
    </row>
    <row r="458" s="14" customFormat="1">
      <c r="A458" s="14"/>
      <c r="B458" s="192"/>
      <c r="C458" s="14"/>
      <c r="D458" s="185" t="s">
        <v>141</v>
      </c>
      <c r="E458" s="193" t="s">
        <v>3</v>
      </c>
      <c r="F458" s="194" t="s">
        <v>781</v>
      </c>
      <c r="G458" s="14"/>
      <c r="H458" s="195">
        <v>0.67000000000000004</v>
      </c>
      <c r="I458" s="196"/>
      <c r="J458" s="14"/>
      <c r="K458" s="14"/>
      <c r="L458" s="192"/>
      <c r="M458" s="197"/>
      <c r="N458" s="198"/>
      <c r="O458" s="198"/>
      <c r="P458" s="198"/>
      <c r="Q458" s="198"/>
      <c r="R458" s="198"/>
      <c r="S458" s="198"/>
      <c r="T458" s="19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3" t="s">
        <v>141</v>
      </c>
      <c r="AU458" s="193" t="s">
        <v>82</v>
      </c>
      <c r="AV458" s="14" t="s">
        <v>82</v>
      </c>
      <c r="AW458" s="14" t="s">
        <v>33</v>
      </c>
      <c r="AX458" s="14" t="s">
        <v>72</v>
      </c>
      <c r="AY458" s="193" t="s">
        <v>129</v>
      </c>
    </row>
    <row r="459" s="13" customFormat="1">
      <c r="A459" s="13"/>
      <c r="B459" s="184"/>
      <c r="C459" s="13"/>
      <c r="D459" s="185" t="s">
        <v>141</v>
      </c>
      <c r="E459" s="186" t="s">
        <v>3</v>
      </c>
      <c r="F459" s="187" t="s">
        <v>782</v>
      </c>
      <c r="G459" s="13"/>
      <c r="H459" s="186" t="s">
        <v>3</v>
      </c>
      <c r="I459" s="188"/>
      <c r="J459" s="13"/>
      <c r="K459" s="13"/>
      <c r="L459" s="184"/>
      <c r="M459" s="189"/>
      <c r="N459" s="190"/>
      <c r="O459" s="190"/>
      <c r="P459" s="190"/>
      <c r="Q459" s="190"/>
      <c r="R459" s="190"/>
      <c r="S459" s="190"/>
      <c r="T459" s="19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6" t="s">
        <v>141</v>
      </c>
      <c r="AU459" s="186" t="s">
        <v>82</v>
      </c>
      <c r="AV459" s="13" t="s">
        <v>80</v>
      </c>
      <c r="AW459" s="13" t="s">
        <v>33</v>
      </c>
      <c r="AX459" s="13" t="s">
        <v>72</v>
      </c>
      <c r="AY459" s="186" t="s">
        <v>129</v>
      </c>
    </row>
    <row r="460" s="14" customFormat="1">
      <c r="A460" s="14"/>
      <c r="B460" s="192"/>
      <c r="C460" s="14"/>
      <c r="D460" s="185" t="s">
        <v>141</v>
      </c>
      <c r="E460" s="193" t="s">
        <v>3</v>
      </c>
      <c r="F460" s="194" t="s">
        <v>783</v>
      </c>
      <c r="G460" s="14"/>
      <c r="H460" s="195">
        <v>3.5920000000000001</v>
      </c>
      <c r="I460" s="196"/>
      <c r="J460" s="14"/>
      <c r="K460" s="14"/>
      <c r="L460" s="192"/>
      <c r="M460" s="197"/>
      <c r="N460" s="198"/>
      <c r="O460" s="198"/>
      <c r="P460" s="198"/>
      <c r="Q460" s="198"/>
      <c r="R460" s="198"/>
      <c r="S460" s="198"/>
      <c r="T460" s="19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3" t="s">
        <v>141</v>
      </c>
      <c r="AU460" s="193" t="s">
        <v>82</v>
      </c>
      <c r="AV460" s="14" t="s">
        <v>82</v>
      </c>
      <c r="AW460" s="14" t="s">
        <v>33</v>
      </c>
      <c r="AX460" s="14" t="s">
        <v>72</v>
      </c>
      <c r="AY460" s="193" t="s">
        <v>129</v>
      </c>
    </row>
    <row r="461" s="14" customFormat="1">
      <c r="A461" s="14"/>
      <c r="B461" s="192"/>
      <c r="C461" s="14"/>
      <c r="D461" s="185" t="s">
        <v>141</v>
      </c>
      <c r="E461" s="193" t="s">
        <v>3</v>
      </c>
      <c r="F461" s="194" t="s">
        <v>784</v>
      </c>
      <c r="G461" s="14"/>
      <c r="H461" s="195">
        <v>1.2</v>
      </c>
      <c r="I461" s="196"/>
      <c r="J461" s="14"/>
      <c r="K461" s="14"/>
      <c r="L461" s="192"/>
      <c r="M461" s="197"/>
      <c r="N461" s="198"/>
      <c r="O461" s="198"/>
      <c r="P461" s="198"/>
      <c r="Q461" s="198"/>
      <c r="R461" s="198"/>
      <c r="S461" s="198"/>
      <c r="T461" s="19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193" t="s">
        <v>141</v>
      </c>
      <c r="AU461" s="193" t="s">
        <v>82</v>
      </c>
      <c r="AV461" s="14" t="s">
        <v>82</v>
      </c>
      <c r="AW461" s="14" t="s">
        <v>33</v>
      </c>
      <c r="AX461" s="14" t="s">
        <v>72</v>
      </c>
      <c r="AY461" s="193" t="s">
        <v>129</v>
      </c>
    </row>
    <row r="462" s="13" customFormat="1">
      <c r="A462" s="13"/>
      <c r="B462" s="184"/>
      <c r="C462" s="13"/>
      <c r="D462" s="185" t="s">
        <v>141</v>
      </c>
      <c r="E462" s="186" t="s">
        <v>3</v>
      </c>
      <c r="F462" s="187" t="s">
        <v>196</v>
      </c>
      <c r="G462" s="13"/>
      <c r="H462" s="186" t="s">
        <v>3</v>
      </c>
      <c r="I462" s="188"/>
      <c r="J462" s="13"/>
      <c r="K462" s="13"/>
      <c r="L462" s="184"/>
      <c r="M462" s="189"/>
      <c r="N462" s="190"/>
      <c r="O462" s="190"/>
      <c r="P462" s="190"/>
      <c r="Q462" s="190"/>
      <c r="R462" s="190"/>
      <c r="S462" s="190"/>
      <c r="T462" s="19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6" t="s">
        <v>141</v>
      </c>
      <c r="AU462" s="186" t="s">
        <v>82</v>
      </c>
      <c r="AV462" s="13" t="s">
        <v>80</v>
      </c>
      <c r="AW462" s="13" t="s">
        <v>33</v>
      </c>
      <c r="AX462" s="13" t="s">
        <v>72</v>
      </c>
      <c r="AY462" s="186" t="s">
        <v>129</v>
      </c>
    </row>
    <row r="463" s="14" customFormat="1">
      <c r="A463" s="14"/>
      <c r="B463" s="192"/>
      <c r="C463" s="14"/>
      <c r="D463" s="185" t="s">
        <v>141</v>
      </c>
      <c r="E463" s="193" t="s">
        <v>3</v>
      </c>
      <c r="F463" s="194" t="s">
        <v>785</v>
      </c>
      <c r="G463" s="14"/>
      <c r="H463" s="195">
        <v>5.8479999999999999</v>
      </c>
      <c r="I463" s="196"/>
      <c r="J463" s="14"/>
      <c r="K463" s="14"/>
      <c r="L463" s="192"/>
      <c r="M463" s="197"/>
      <c r="N463" s="198"/>
      <c r="O463" s="198"/>
      <c r="P463" s="198"/>
      <c r="Q463" s="198"/>
      <c r="R463" s="198"/>
      <c r="S463" s="198"/>
      <c r="T463" s="19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3" t="s">
        <v>141</v>
      </c>
      <c r="AU463" s="193" t="s">
        <v>82</v>
      </c>
      <c r="AV463" s="14" t="s">
        <v>82</v>
      </c>
      <c r="AW463" s="14" t="s">
        <v>33</v>
      </c>
      <c r="AX463" s="14" t="s">
        <v>72</v>
      </c>
      <c r="AY463" s="193" t="s">
        <v>129</v>
      </c>
    </row>
    <row r="464" s="13" customFormat="1">
      <c r="A464" s="13"/>
      <c r="B464" s="184"/>
      <c r="C464" s="13"/>
      <c r="D464" s="185" t="s">
        <v>141</v>
      </c>
      <c r="E464" s="186" t="s">
        <v>3</v>
      </c>
      <c r="F464" s="187" t="s">
        <v>786</v>
      </c>
      <c r="G464" s="13"/>
      <c r="H464" s="186" t="s">
        <v>3</v>
      </c>
      <c r="I464" s="188"/>
      <c r="J464" s="13"/>
      <c r="K464" s="13"/>
      <c r="L464" s="184"/>
      <c r="M464" s="189"/>
      <c r="N464" s="190"/>
      <c r="O464" s="190"/>
      <c r="P464" s="190"/>
      <c r="Q464" s="190"/>
      <c r="R464" s="190"/>
      <c r="S464" s="190"/>
      <c r="T464" s="19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6" t="s">
        <v>141</v>
      </c>
      <c r="AU464" s="186" t="s">
        <v>82</v>
      </c>
      <c r="AV464" s="13" t="s">
        <v>80</v>
      </c>
      <c r="AW464" s="13" t="s">
        <v>33</v>
      </c>
      <c r="AX464" s="13" t="s">
        <v>72</v>
      </c>
      <c r="AY464" s="186" t="s">
        <v>129</v>
      </c>
    </row>
    <row r="465" s="14" customFormat="1">
      <c r="A465" s="14"/>
      <c r="B465" s="192"/>
      <c r="C465" s="14"/>
      <c r="D465" s="185" t="s">
        <v>141</v>
      </c>
      <c r="E465" s="193" t="s">
        <v>3</v>
      </c>
      <c r="F465" s="194" t="s">
        <v>787</v>
      </c>
      <c r="G465" s="14"/>
      <c r="H465" s="195">
        <v>2.8140000000000001</v>
      </c>
      <c r="I465" s="196"/>
      <c r="J465" s="14"/>
      <c r="K465" s="14"/>
      <c r="L465" s="192"/>
      <c r="M465" s="197"/>
      <c r="N465" s="198"/>
      <c r="O465" s="198"/>
      <c r="P465" s="198"/>
      <c r="Q465" s="198"/>
      <c r="R465" s="198"/>
      <c r="S465" s="198"/>
      <c r="T465" s="19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193" t="s">
        <v>141</v>
      </c>
      <c r="AU465" s="193" t="s">
        <v>82</v>
      </c>
      <c r="AV465" s="14" t="s">
        <v>82</v>
      </c>
      <c r="AW465" s="14" t="s">
        <v>33</v>
      </c>
      <c r="AX465" s="14" t="s">
        <v>72</v>
      </c>
      <c r="AY465" s="193" t="s">
        <v>129</v>
      </c>
    </row>
    <row r="466" s="15" customFormat="1">
      <c r="A466" s="15"/>
      <c r="B466" s="200"/>
      <c r="C466" s="15"/>
      <c r="D466" s="185" t="s">
        <v>141</v>
      </c>
      <c r="E466" s="201" t="s">
        <v>3</v>
      </c>
      <c r="F466" s="202" t="s">
        <v>210</v>
      </c>
      <c r="G466" s="15"/>
      <c r="H466" s="203">
        <v>14.124000000000001</v>
      </c>
      <c r="I466" s="204"/>
      <c r="J466" s="15"/>
      <c r="K466" s="15"/>
      <c r="L466" s="200"/>
      <c r="M466" s="205"/>
      <c r="N466" s="206"/>
      <c r="O466" s="206"/>
      <c r="P466" s="206"/>
      <c r="Q466" s="206"/>
      <c r="R466" s="206"/>
      <c r="S466" s="206"/>
      <c r="T466" s="20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01" t="s">
        <v>141</v>
      </c>
      <c r="AU466" s="201" t="s">
        <v>82</v>
      </c>
      <c r="AV466" s="15" t="s">
        <v>137</v>
      </c>
      <c r="AW466" s="15" t="s">
        <v>33</v>
      </c>
      <c r="AX466" s="15" t="s">
        <v>80</v>
      </c>
      <c r="AY466" s="201" t="s">
        <v>129</v>
      </c>
    </row>
    <row r="467" s="2" customFormat="1" ht="33" customHeight="1">
      <c r="A467" s="39"/>
      <c r="B467" s="165"/>
      <c r="C467" s="166" t="s">
        <v>788</v>
      </c>
      <c r="D467" s="166" t="s">
        <v>132</v>
      </c>
      <c r="E467" s="167" t="s">
        <v>789</v>
      </c>
      <c r="F467" s="168" t="s">
        <v>790</v>
      </c>
      <c r="G467" s="169" t="s">
        <v>154</v>
      </c>
      <c r="H467" s="170">
        <v>11.595000000000001</v>
      </c>
      <c r="I467" s="171"/>
      <c r="J467" s="172">
        <f>ROUND(I467*H467,2)</f>
        <v>0</v>
      </c>
      <c r="K467" s="168" t="s">
        <v>136</v>
      </c>
      <c r="L467" s="40"/>
      <c r="M467" s="173" t="s">
        <v>3</v>
      </c>
      <c r="N467" s="174" t="s">
        <v>43</v>
      </c>
      <c r="O467" s="73"/>
      <c r="P467" s="175">
        <f>O467*H467</f>
        <v>0</v>
      </c>
      <c r="Q467" s="175">
        <v>0.031809999999999998</v>
      </c>
      <c r="R467" s="175">
        <f>Q467*H467</f>
        <v>0.36883695</v>
      </c>
      <c r="S467" s="175">
        <v>0</v>
      </c>
      <c r="T467" s="17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177" t="s">
        <v>279</v>
      </c>
      <c r="AT467" s="177" t="s">
        <v>132</v>
      </c>
      <c r="AU467" s="177" t="s">
        <v>82</v>
      </c>
      <c r="AY467" s="20" t="s">
        <v>129</v>
      </c>
      <c r="BE467" s="178">
        <f>IF(N467="základní",J467,0)</f>
        <v>0</v>
      </c>
      <c r="BF467" s="178">
        <f>IF(N467="snížená",J467,0)</f>
        <v>0</v>
      </c>
      <c r="BG467" s="178">
        <f>IF(N467="zákl. přenesená",J467,0)</f>
        <v>0</v>
      </c>
      <c r="BH467" s="178">
        <f>IF(N467="sníž. přenesená",J467,0)</f>
        <v>0</v>
      </c>
      <c r="BI467" s="178">
        <f>IF(N467="nulová",J467,0)</f>
        <v>0</v>
      </c>
      <c r="BJ467" s="20" t="s">
        <v>80</v>
      </c>
      <c r="BK467" s="178">
        <f>ROUND(I467*H467,2)</f>
        <v>0</v>
      </c>
      <c r="BL467" s="20" t="s">
        <v>279</v>
      </c>
      <c r="BM467" s="177" t="s">
        <v>791</v>
      </c>
    </row>
    <row r="468" s="2" customFormat="1">
      <c r="A468" s="39"/>
      <c r="B468" s="40"/>
      <c r="C468" s="39"/>
      <c r="D468" s="179" t="s">
        <v>139</v>
      </c>
      <c r="E468" s="39"/>
      <c r="F468" s="180" t="s">
        <v>792</v>
      </c>
      <c r="G468" s="39"/>
      <c r="H468" s="39"/>
      <c r="I468" s="181"/>
      <c r="J468" s="39"/>
      <c r="K468" s="39"/>
      <c r="L468" s="40"/>
      <c r="M468" s="182"/>
      <c r="N468" s="183"/>
      <c r="O468" s="73"/>
      <c r="P468" s="73"/>
      <c r="Q468" s="73"/>
      <c r="R468" s="73"/>
      <c r="S468" s="73"/>
      <c r="T468" s="74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20" t="s">
        <v>139</v>
      </c>
      <c r="AU468" s="20" t="s">
        <v>82</v>
      </c>
    </row>
    <row r="469" s="13" customFormat="1">
      <c r="A469" s="13"/>
      <c r="B469" s="184"/>
      <c r="C469" s="13"/>
      <c r="D469" s="185" t="s">
        <v>141</v>
      </c>
      <c r="E469" s="186" t="s">
        <v>3</v>
      </c>
      <c r="F469" s="187" t="s">
        <v>793</v>
      </c>
      <c r="G469" s="13"/>
      <c r="H469" s="186" t="s">
        <v>3</v>
      </c>
      <c r="I469" s="188"/>
      <c r="J469" s="13"/>
      <c r="K469" s="13"/>
      <c r="L469" s="184"/>
      <c r="M469" s="189"/>
      <c r="N469" s="190"/>
      <c r="O469" s="190"/>
      <c r="P469" s="190"/>
      <c r="Q469" s="190"/>
      <c r="R469" s="190"/>
      <c r="S469" s="190"/>
      <c r="T469" s="19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6" t="s">
        <v>141</v>
      </c>
      <c r="AU469" s="186" t="s">
        <v>82</v>
      </c>
      <c r="AV469" s="13" t="s">
        <v>80</v>
      </c>
      <c r="AW469" s="13" t="s">
        <v>33</v>
      </c>
      <c r="AX469" s="13" t="s">
        <v>72</v>
      </c>
      <c r="AY469" s="186" t="s">
        <v>129</v>
      </c>
    </row>
    <row r="470" s="14" customFormat="1">
      <c r="A470" s="14"/>
      <c r="B470" s="192"/>
      <c r="C470" s="14"/>
      <c r="D470" s="185" t="s">
        <v>141</v>
      </c>
      <c r="E470" s="193" t="s">
        <v>3</v>
      </c>
      <c r="F470" s="194" t="s">
        <v>794</v>
      </c>
      <c r="G470" s="14"/>
      <c r="H470" s="195">
        <v>11.595000000000001</v>
      </c>
      <c r="I470" s="196"/>
      <c r="J470" s="14"/>
      <c r="K470" s="14"/>
      <c r="L470" s="192"/>
      <c r="M470" s="197"/>
      <c r="N470" s="198"/>
      <c r="O470" s="198"/>
      <c r="P470" s="198"/>
      <c r="Q470" s="198"/>
      <c r="R470" s="198"/>
      <c r="S470" s="198"/>
      <c r="T470" s="19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193" t="s">
        <v>141</v>
      </c>
      <c r="AU470" s="193" t="s">
        <v>82</v>
      </c>
      <c r="AV470" s="14" t="s">
        <v>82</v>
      </c>
      <c r="AW470" s="14" t="s">
        <v>33</v>
      </c>
      <c r="AX470" s="14" t="s">
        <v>72</v>
      </c>
      <c r="AY470" s="193" t="s">
        <v>129</v>
      </c>
    </row>
    <row r="471" s="15" customFormat="1">
      <c r="A471" s="15"/>
      <c r="B471" s="200"/>
      <c r="C471" s="15"/>
      <c r="D471" s="185" t="s">
        <v>141</v>
      </c>
      <c r="E471" s="201" t="s">
        <v>3</v>
      </c>
      <c r="F471" s="202" t="s">
        <v>210</v>
      </c>
      <c r="G471" s="15"/>
      <c r="H471" s="203">
        <v>11.595000000000001</v>
      </c>
      <c r="I471" s="204"/>
      <c r="J471" s="15"/>
      <c r="K471" s="15"/>
      <c r="L471" s="200"/>
      <c r="M471" s="205"/>
      <c r="N471" s="206"/>
      <c r="O471" s="206"/>
      <c r="P471" s="206"/>
      <c r="Q471" s="206"/>
      <c r="R471" s="206"/>
      <c r="S471" s="206"/>
      <c r="T471" s="207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01" t="s">
        <v>141</v>
      </c>
      <c r="AU471" s="201" t="s">
        <v>82</v>
      </c>
      <c r="AV471" s="15" t="s">
        <v>137</v>
      </c>
      <c r="AW471" s="15" t="s">
        <v>33</v>
      </c>
      <c r="AX471" s="15" t="s">
        <v>80</v>
      </c>
      <c r="AY471" s="201" t="s">
        <v>129</v>
      </c>
    </row>
    <row r="472" s="2" customFormat="1" ht="24.15" customHeight="1">
      <c r="A472" s="39"/>
      <c r="B472" s="165"/>
      <c r="C472" s="166" t="s">
        <v>795</v>
      </c>
      <c r="D472" s="166" t="s">
        <v>132</v>
      </c>
      <c r="E472" s="167" t="s">
        <v>796</v>
      </c>
      <c r="F472" s="168" t="s">
        <v>797</v>
      </c>
      <c r="G472" s="169" t="s">
        <v>154</v>
      </c>
      <c r="H472" s="170">
        <v>14.279</v>
      </c>
      <c r="I472" s="171"/>
      <c r="J472" s="172">
        <f>ROUND(I472*H472,2)</f>
        <v>0</v>
      </c>
      <c r="K472" s="168" t="s">
        <v>136</v>
      </c>
      <c r="L472" s="40"/>
      <c r="M472" s="173" t="s">
        <v>3</v>
      </c>
      <c r="N472" s="174" t="s">
        <v>43</v>
      </c>
      <c r="O472" s="73"/>
      <c r="P472" s="175">
        <f>O472*H472</f>
        <v>0</v>
      </c>
      <c r="Q472" s="175">
        <v>0.00020000000000000001</v>
      </c>
      <c r="R472" s="175">
        <f>Q472*H472</f>
        <v>0.0028557999999999999</v>
      </c>
      <c r="S472" s="175">
        <v>0</v>
      </c>
      <c r="T472" s="176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177" t="s">
        <v>279</v>
      </c>
      <c r="AT472" s="177" t="s">
        <v>132</v>
      </c>
      <c r="AU472" s="177" t="s">
        <v>82</v>
      </c>
      <c r="AY472" s="20" t="s">
        <v>129</v>
      </c>
      <c r="BE472" s="178">
        <f>IF(N472="základní",J472,0)</f>
        <v>0</v>
      </c>
      <c r="BF472" s="178">
        <f>IF(N472="snížená",J472,0)</f>
        <v>0</v>
      </c>
      <c r="BG472" s="178">
        <f>IF(N472="zákl. přenesená",J472,0)</f>
        <v>0</v>
      </c>
      <c r="BH472" s="178">
        <f>IF(N472="sníž. přenesená",J472,0)</f>
        <v>0</v>
      </c>
      <c r="BI472" s="178">
        <f>IF(N472="nulová",J472,0)</f>
        <v>0</v>
      </c>
      <c r="BJ472" s="20" t="s">
        <v>80</v>
      </c>
      <c r="BK472" s="178">
        <f>ROUND(I472*H472,2)</f>
        <v>0</v>
      </c>
      <c r="BL472" s="20" t="s">
        <v>279</v>
      </c>
      <c r="BM472" s="177" t="s">
        <v>798</v>
      </c>
    </row>
    <row r="473" s="2" customFormat="1">
      <c r="A473" s="39"/>
      <c r="B473" s="40"/>
      <c r="C473" s="39"/>
      <c r="D473" s="179" t="s">
        <v>139</v>
      </c>
      <c r="E473" s="39"/>
      <c r="F473" s="180" t="s">
        <v>799</v>
      </c>
      <c r="G473" s="39"/>
      <c r="H473" s="39"/>
      <c r="I473" s="181"/>
      <c r="J473" s="39"/>
      <c r="K473" s="39"/>
      <c r="L473" s="40"/>
      <c r="M473" s="182"/>
      <c r="N473" s="183"/>
      <c r="O473" s="73"/>
      <c r="P473" s="73"/>
      <c r="Q473" s="73"/>
      <c r="R473" s="73"/>
      <c r="S473" s="73"/>
      <c r="T473" s="74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20" t="s">
        <v>139</v>
      </c>
      <c r="AU473" s="20" t="s">
        <v>82</v>
      </c>
    </row>
    <row r="474" s="14" customFormat="1">
      <c r="A474" s="14"/>
      <c r="B474" s="192"/>
      <c r="C474" s="14"/>
      <c r="D474" s="185" t="s">
        <v>141</v>
      </c>
      <c r="E474" s="193" t="s">
        <v>3</v>
      </c>
      <c r="F474" s="194" t="s">
        <v>800</v>
      </c>
      <c r="G474" s="14"/>
      <c r="H474" s="195">
        <v>14.279</v>
      </c>
      <c r="I474" s="196"/>
      <c r="J474" s="14"/>
      <c r="K474" s="14"/>
      <c r="L474" s="192"/>
      <c r="M474" s="197"/>
      <c r="N474" s="198"/>
      <c r="O474" s="198"/>
      <c r="P474" s="198"/>
      <c r="Q474" s="198"/>
      <c r="R474" s="198"/>
      <c r="S474" s="198"/>
      <c r="T474" s="19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3" t="s">
        <v>141</v>
      </c>
      <c r="AU474" s="193" t="s">
        <v>82</v>
      </c>
      <c r="AV474" s="14" t="s">
        <v>82</v>
      </c>
      <c r="AW474" s="14" t="s">
        <v>33</v>
      </c>
      <c r="AX474" s="14" t="s">
        <v>80</v>
      </c>
      <c r="AY474" s="193" t="s">
        <v>129</v>
      </c>
    </row>
    <row r="475" s="2" customFormat="1" ht="16.5" customHeight="1">
      <c r="A475" s="39"/>
      <c r="B475" s="165"/>
      <c r="C475" s="166" t="s">
        <v>801</v>
      </c>
      <c r="D475" s="166" t="s">
        <v>132</v>
      </c>
      <c r="E475" s="167" t="s">
        <v>802</v>
      </c>
      <c r="F475" s="168" t="s">
        <v>803</v>
      </c>
      <c r="G475" s="169" t="s">
        <v>154</v>
      </c>
      <c r="H475" s="170">
        <v>4.2290000000000001</v>
      </c>
      <c r="I475" s="171"/>
      <c r="J475" s="172">
        <f>ROUND(I475*H475,2)</f>
        <v>0</v>
      </c>
      <c r="K475" s="168" t="s">
        <v>136</v>
      </c>
      <c r="L475" s="40"/>
      <c r="M475" s="173" t="s">
        <v>3</v>
      </c>
      <c r="N475" s="174" t="s">
        <v>43</v>
      </c>
      <c r="O475" s="73"/>
      <c r="P475" s="175">
        <f>O475*H475</f>
        <v>0</v>
      </c>
      <c r="Q475" s="175">
        <v>0</v>
      </c>
      <c r="R475" s="175">
        <f>Q475*H475</f>
        <v>0</v>
      </c>
      <c r="S475" s="175">
        <v>0</v>
      </c>
      <c r="T475" s="176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177" t="s">
        <v>279</v>
      </c>
      <c r="AT475" s="177" t="s">
        <v>132</v>
      </c>
      <c r="AU475" s="177" t="s">
        <v>82</v>
      </c>
      <c r="AY475" s="20" t="s">
        <v>129</v>
      </c>
      <c r="BE475" s="178">
        <f>IF(N475="základní",J475,0)</f>
        <v>0</v>
      </c>
      <c r="BF475" s="178">
        <f>IF(N475="snížená",J475,0)</f>
        <v>0</v>
      </c>
      <c r="BG475" s="178">
        <f>IF(N475="zákl. přenesená",J475,0)</f>
        <v>0</v>
      </c>
      <c r="BH475" s="178">
        <f>IF(N475="sníž. přenesená",J475,0)</f>
        <v>0</v>
      </c>
      <c r="BI475" s="178">
        <f>IF(N475="nulová",J475,0)</f>
        <v>0</v>
      </c>
      <c r="BJ475" s="20" t="s">
        <v>80</v>
      </c>
      <c r="BK475" s="178">
        <f>ROUND(I475*H475,2)</f>
        <v>0</v>
      </c>
      <c r="BL475" s="20" t="s">
        <v>279</v>
      </c>
      <c r="BM475" s="177" t="s">
        <v>804</v>
      </c>
    </row>
    <row r="476" s="2" customFormat="1">
      <c r="A476" s="39"/>
      <c r="B476" s="40"/>
      <c r="C476" s="39"/>
      <c r="D476" s="179" t="s">
        <v>139</v>
      </c>
      <c r="E476" s="39"/>
      <c r="F476" s="180" t="s">
        <v>805</v>
      </c>
      <c r="G476" s="39"/>
      <c r="H476" s="39"/>
      <c r="I476" s="181"/>
      <c r="J476" s="39"/>
      <c r="K476" s="39"/>
      <c r="L476" s="40"/>
      <c r="M476" s="182"/>
      <c r="N476" s="183"/>
      <c r="O476" s="73"/>
      <c r="P476" s="73"/>
      <c r="Q476" s="73"/>
      <c r="R476" s="73"/>
      <c r="S476" s="73"/>
      <c r="T476" s="74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20" t="s">
        <v>139</v>
      </c>
      <c r="AU476" s="20" t="s">
        <v>82</v>
      </c>
    </row>
    <row r="477" s="14" customFormat="1">
      <c r="A477" s="14"/>
      <c r="B477" s="192"/>
      <c r="C477" s="14"/>
      <c r="D477" s="185" t="s">
        <v>141</v>
      </c>
      <c r="E477" s="193" t="s">
        <v>3</v>
      </c>
      <c r="F477" s="194" t="s">
        <v>806</v>
      </c>
      <c r="G477" s="14"/>
      <c r="H477" s="195">
        <v>4.2290000000000001</v>
      </c>
      <c r="I477" s="196"/>
      <c r="J477" s="14"/>
      <c r="K477" s="14"/>
      <c r="L477" s="192"/>
      <c r="M477" s="197"/>
      <c r="N477" s="198"/>
      <c r="O477" s="198"/>
      <c r="P477" s="198"/>
      <c r="Q477" s="198"/>
      <c r="R477" s="198"/>
      <c r="S477" s="198"/>
      <c r="T477" s="19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193" t="s">
        <v>141</v>
      </c>
      <c r="AU477" s="193" t="s">
        <v>82</v>
      </c>
      <c r="AV477" s="14" t="s">
        <v>82</v>
      </c>
      <c r="AW477" s="14" t="s">
        <v>33</v>
      </c>
      <c r="AX477" s="14" t="s">
        <v>80</v>
      </c>
      <c r="AY477" s="193" t="s">
        <v>129</v>
      </c>
    </row>
    <row r="478" s="2" customFormat="1" ht="16.5" customHeight="1">
      <c r="A478" s="39"/>
      <c r="B478" s="165"/>
      <c r="C478" s="166" t="s">
        <v>807</v>
      </c>
      <c r="D478" s="166" t="s">
        <v>132</v>
      </c>
      <c r="E478" s="167" t="s">
        <v>808</v>
      </c>
      <c r="F478" s="168" t="s">
        <v>809</v>
      </c>
      <c r="G478" s="169" t="s">
        <v>154</v>
      </c>
      <c r="H478" s="170">
        <v>14.279</v>
      </c>
      <c r="I478" s="171"/>
      <c r="J478" s="172">
        <f>ROUND(I478*H478,2)</f>
        <v>0</v>
      </c>
      <c r="K478" s="168" t="s">
        <v>136</v>
      </c>
      <c r="L478" s="40"/>
      <c r="M478" s="173" t="s">
        <v>3</v>
      </c>
      <c r="N478" s="174" t="s">
        <v>43</v>
      </c>
      <c r="O478" s="73"/>
      <c r="P478" s="175">
        <f>O478*H478</f>
        <v>0</v>
      </c>
      <c r="Q478" s="175">
        <v>0.0014</v>
      </c>
      <c r="R478" s="175">
        <f>Q478*H478</f>
        <v>0.019990600000000001</v>
      </c>
      <c r="S478" s="175">
        <v>0</v>
      </c>
      <c r="T478" s="176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177" t="s">
        <v>279</v>
      </c>
      <c r="AT478" s="177" t="s">
        <v>132</v>
      </c>
      <c r="AU478" s="177" t="s">
        <v>82</v>
      </c>
      <c r="AY478" s="20" t="s">
        <v>129</v>
      </c>
      <c r="BE478" s="178">
        <f>IF(N478="základní",J478,0)</f>
        <v>0</v>
      </c>
      <c r="BF478" s="178">
        <f>IF(N478="snížená",J478,0)</f>
        <v>0</v>
      </c>
      <c r="BG478" s="178">
        <f>IF(N478="zákl. přenesená",J478,0)</f>
        <v>0</v>
      </c>
      <c r="BH478" s="178">
        <f>IF(N478="sníž. přenesená",J478,0)</f>
        <v>0</v>
      </c>
      <c r="BI478" s="178">
        <f>IF(N478="nulová",J478,0)</f>
        <v>0</v>
      </c>
      <c r="BJ478" s="20" t="s">
        <v>80</v>
      </c>
      <c r="BK478" s="178">
        <f>ROUND(I478*H478,2)</f>
        <v>0</v>
      </c>
      <c r="BL478" s="20" t="s">
        <v>279</v>
      </c>
      <c r="BM478" s="177" t="s">
        <v>810</v>
      </c>
    </row>
    <row r="479" s="2" customFormat="1">
      <c r="A479" s="39"/>
      <c r="B479" s="40"/>
      <c r="C479" s="39"/>
      <c r="D479" s="179" t="s">
        <v>139</v>
      </c>
      <c r="E479" s="39"/>
      <c r="F479" s="180" t="s">
        <v>811</v>
      </c>
      <c r="G479" s="39"/>
      <c r="H479" s="39"/>
      <c r="I479" s="181"/>
      <c r="J479" s="39"/>
      <c r="K479" s="39"/>
      <c r="L479" s="40"/>
      <c r="M479" s="182"/>
      <c r="N479" s="183"/>
      <c r="O479" s="73"/>
      <c r="P479" s="73"/>
      <c r="Q479" s="73"/>
      <c r="R479" s="73"/>
      <c r="S479" s="73"/>
      <c r="T479" s="74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20" t="s">
        <v>139</v>
      </c>
      <c r="AU479" s="20" t="s">
        <v>82</v>
      </c>
    </row>
    <row r="480" s="14" customFormat="1">
      <c r="A480" s="14"/>
      <c r="B480" s="192"/>
      <c r="C480" s="14"/>
      <c r="D480" s="185" t="s">
        <v>141</v>
      </c>
      <c r="E480" s="193" t="s">
        <v>3</v>
      </c>
      <c r="F480" s="194" t="s">
        <v>800</v>
      </c>
      <c r="G480" s="14"/>
      <c r="H480" s="195">
        <v>14.279</v>
      </c>
      <c r="I480" s="196"/>
      <c r="J480" s="14"/>
      <c r="K480" s="14"/>
      <c r="L480" s="192"/>
      <c r="M480" s="197"/>
      <c r="N480" s="198"/>
      <c r="O480" s="198"/>
      <c r="P480" s="198"/>
      <c r="Q480" s="198"/>
      <c r="R480" s="198"/>
      <c r="S480" s="198"/>
      <c r="T480" s="19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93" t="s">
        <v>141</v>
      </c>
      <c r="AU480" s="193" t="s">
        <v>82</v>
      </c>
      <c r="AV480" s="14" t="s">
        <v>82</v>
      </c>
      <c r="AW480" s="14" t="s">
        <v>33</v>
      </c>
      <c r="AX480" s="14" t="s">
        <v>80</v>
      </c>
      <c r="AY480" s="193" t="s">
        <v>129</v>
      </c>
    </row>
    <row r="481" s="2" customFormat="1" ht="24.15" customHeight="1">
      <c r="A481" s="39"/>
      <c r="B481" s="165"/>
      <c r="C481" s="166" t="s">
        <v>812</v>
      </c>
      <c r="D481" s="166" t="s">
        <v>132</v>
      </c>
      <c r="E481" s="167" t="s">
        <v>813</v>
      </c>
      <c r="F481" s="168" t="s">
        <v>814</v>
      </c>
      <c r="G481" s="169" t="s">
        <v>154</v>
      </c>
      <c r="H481" s="170">
        <v>6.8200000000000003</v>
      </c>
      <c r="I481" s="171"/>
      <c r="J481" s="172">
        <f>ROUND(I481*H481,2)</f>
        <v>0</v>
      </c>
      <c r="K481" s="168" t="s">
        <v>136</v>
      </c>
      <c r="L481" s="40"/>
      <c r="M481" s="173" t="s">
        <v>3</v>
      </c>
      <c r="N481" s="174" t="s">
        <v>43</v>
      </c>
      <c r="O481" s="73"/>
      <c r="P481" s="175">
        <f>O481*H481</f>
        <v>0</v>
      </c>
      <c r="Q481" s="175">
        <v>0</v>
      </c>
      <c r="R481" s="175">
        <f>Q481*H481</f>
        <v>0</v>
      </c>
      <c r="S481" s="175">
        <v>0.05638</v>
      </c>
      <c r="T481" s="176">
        <f>S481*H481</f>
        <v>0.38451160000000001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177" t="s">
        <v>279</v>
      </c>
      <c r="AT481" s="177" t="s">
        <v>132</v>
      </c>
      <c r="AU481" s="177" t="s">
        <v>82</v>
      </c>
      <c r="AY481" s="20" t="s">
        <v>129</v>
      </c>
      <c r="BE481" s="178">
        <f>IF(N481="základní",J481,0)</f>
        <v>0</v>
      </c>
      <c r="BF481" s="178">
        <f>IF(N481="snížená",J481,0)</f>
        <v>0</v>
      </c>
      <c r="BG481" s="178">
        <f>IF(N481="zákl. přenesená",J481,0)</f>
        <v>0</v>
      </c>
      <c r="BH481" s="178">
        <f>IF(N481="sníž. přenesená",J481,0)</f>
        <v>0</v>
      </c>
      <c r="BI481" s="178">
        <f>IF(N481="nulová",J481,0)</f>
        <v>0</v>
      </c>
      <c r="BJ481" s="20" t="s">
        <v>80</v>
      </c>
      <c r="BK481" s="178">
        <f>ROUND(I481*H481,2)</f>
        <v>0</v>
      </c>
      <c r="BL481" s="20" t="s">
        <v>279</v>
      </c>
      <c r="BM481" s="177" t="s">
        <v>815</v>
      </c>
    </row>
    <row r="482" s="2" customFormat="1">
      <c r="A482" s="39"/>
      <c r="B482" s="40"/>
      <c r="C482" s="39"/>
      <c r="D482" s="179" t="s">
        <v>139</v>
      </c>
      <c r="E482" s="39"/>
      <c r="F482" s="180" t="s">
        <v>816</v>
      </c>
      <c r="G482" s="39"/>
      <c r="H482" s="39"/>
      <c r="I482" s="181"/>
      <c r="J482" s="39"/>
      <c r="K482" s="39"/>
      <c r="L482" s="40"/>
      <c r="M482" s="182"/>
      <c r="N482" s="183"/>
      <c r="O482" s="73"/>
      <c r="P482" s="73"/>
      <c r="Q482" s="73"/>
      <c r="R482" s="73"/>
      <c r="S482" s="73"/>
      <c r="T482" s="74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20" t="s">
        <v>139</v>
      </c>
      <c r="AU482" s="20" t="s">
        <v>82</v>
      </c>
    </row>
    <row r="483" s="13" customFormat="1">
      <c r="A483" s="13"/>
      <c r="B483" s="184"/>
      <c r="C483" s="13"/>
      <c r="D483" s="185" t="s">
        <v>141</v>
      </c>
      <c r="E483" s="186" t="s">
        <v>3</v>
      </c>
      <c r="F483" s="187" t="s">
        <v>817</v>
      </c>
      <c r="G483" s="13"/>
      <c r="H483" s="186" t="s">
        <v>3</v>
      </c>
      <c r="I483" s="188"/>
      <c r="J483" s="13"/>
      <c r="K483" s="13"/>
      <c r="L483" s="184"/>
      <c r="M483" s="189"/>
      <c r="N483" s="190"/>
      <c r="O483" s="190"/>
      <c r="P483" s="190"/>
      <c r="Q483" s="190"/>
      <c r="R483" s="190"/>
      <c r="S483" s="190"/>
      <c r="T483" s="19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6" t="s">
        <v>141</v>
      </c>
      <c r="AU483" s="186" t="s">
        <v>82</v>
      </c>
      <c r="AV483" s="13" t="s">
        <v>80</v>
      </c>
      <c r="AW483" s="13" t="s">
        <v>33</v>
      </c>
      <c r="AX483" s="13" t="s">
        <v>72</v>
      </c>
      <c r="AY483" s="186" t="s">
        <v>129</v>
      </c>
    </row>
    <row r="484" s="14" customFormat="1">
      <c r="A484" s="14"/>
      <c r="B484" s="192"/>
      <c r="C484" s="14"/>
      <c r="D484" s="185" t="s">
        <v>141</v>
      </c>
      <c r="E484" s="193" t="s">
        <v>3</v>
      </c>
      <c r="F484" s="194" t="s">
        <v>818</v>
      </c>
      <c r="G484" s="14"/>
      <c r="H484" s="195">
        <v>3.52</v>
      </c>
      <c r="I484" s="196"/>
      <c r="J484" s="14"/>
      <c r="K484" s="14"/>
      <c r="L484" s="192"/>
      <c r="M484" s="197"/>
      <c r="N484" s="198"/>
      <c r="O484" s="198"/>
      <c r="P484" s="198"/>
      <c r="Q484" s="198"/>
      <c r="R484" s="198"/>
      <c r="S484" s="198"/>
      <c r="T484" s="19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3" t="s">
        <v>141</v>
      </c>
      <c r="AU484" s="193" t="s">
        <v>82</v>
      </c>
      <c r="AV484" s="14" t="s">
        <v>82</v>
      </c>
      <c r="AW484" s="14" t="s">
        <v>33</v>
      </c>
      <c r="AX484" s="14" t="s">
        <v>72</v>
      </c>
      <c r="AY484" s="193" t="s">
        <v>129</v>
      </c>
    </row>
    <row r="485" s="13" customFormat="1">
      <c r="A485" s="13"/>
      <c r="B485" s="184"/>
      <c r="C485" s="13"/>
      <c r="D485" s="185" t="s">
        <v>141</v>
      </c>
      <c r="E485" s="186" t="s">
        <v>3</v>
      </c>
      <c r="F485" s="187" t="s">
        <v>819</v>
      </c>
      <c r="G485" s="13"/>
      <c r="H485" s="186" t="s">
        <v>3</v>
      </c>
      <c r="I485" s="188"/>
      <c r="J485" s="13"/>
      <c r="K485" s="13"/>
      <c r="L485" s="184"/>
      <c r="M485" s="189"/>
      <c r="N485" s="190"/>
      <c r="O485" s="190"/>
      <c r="P485" s="190"/>
      <c r="Q485" s="190"/>
      <c r="R485" s="190"/>
      <c r="S485" s="190"/>
      <c r="T485" s="19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6" t="s">
        <v>141</v>
      </c>
      <c r="AU485" s="186" t="s">
        <v>82</v>
      </c>
      <c r="AV485" s="13" t="s">
        <v>80</v>
      </c>
      <c r="AW485" s="13" t="s">
        <v>33</v>
      </c>
      <c r="AX485" s="13" t="s">
        <v>72</v>
      </c>
      <c r="AY485" s="186" t="s">
        <v>129</v>
      </c>
    </row>
    <row r="486" s="14" customFormat="1">
      <c r="A486" s="14"/>
      <c r="B486" s="192"/>
      <c r="C486" s="14"/>
      <c r="D486" s="185" t="s">
        <v>141</v>
      </c>
      <c r="E486" s="193" t="s">
        <v>3</v>
      </c>
      <c r="F486" s="194" t="s">
        <v>820</v>
      </c>
      <c r="G486" s="14"/>
      <c r="H486" s="195">
        <v>3.2999999999999998</v>
      </c>
      <c r="I486" s="196"/>
      <c r="J486" s="14"/>
      <c r="K486" s="14"/>
      <c r="L486" s="192"/>
      <c r="M486" s="197"/>
      <c r="N486" s="198"/>
      <c r="O486" s="198"/>
      <c r="P486" s="198"/>
      <c r="Q486" s="198"/>
      <c r="R486" s="198"/>
      <c r="S486" s="198"/>
      <c r="T486" s="19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193" t="s">
        <v>141</v>
      </c>
      <c r="AU486" s="193" t="s">
        <v>82</v>
      </c>
      <c r="AV486" s="14" t="s">
        <v>82</v>
      </c>
      <c r="AW486" s="14" t="s">
        <v>33</v>
      </c>
      <c r="AX486" s="14" t="s">
        <v>72</v>
      </c>
      <c r="AY486" s="193" t="s">
        <v>129</v>
      </c>
    </row>
    <row r="487" s="15" customFormat="1">
      <c r="A487" s="15"/>
      <c r="B487" s="200"/>
      <c r="C487" s="15"/>
      <c r="D487" s="185" t="s">
        <v>141</v>
      </c>
      <c r="E487" s="201" t="s">
        <v>3</v>
      </c>
      <c r="F487" s="202" t="s">
        <v>210</v>
      </c>
      <c r="G487" s="15"/>
      <c r="H487" s="203">
        <v>6.8200000000000003</v>
      </c>
      <c r="I487" s="204"/>
      <c r="J487" s="15"/>
      <c r="K487" s="15"/>
      <c r="L487" s="200"/>
      <c r="M487" s="205"/>
      <c r="N487" s="206"/>
      <c r="O487" s="206"/>
      <c r="P487" s="206"/>
      <c r="Q487" s="206"/>
      <c r="R487" s="206"/>
      <c r="S487" s="206"/>
      <c r="T487" s="207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01" t="s">
        <v>141</v>
      </c>
      <c r="AU487" s="201" t="s">
        <v>82</v>
      </c>
      <c r="AV487" s="15" t="s">
        <v>137</v>
      </c>
      <c r="AW487" s="15" t="s">
        <v>33</v>
      </c>
      <c r="AX487" s="15" t="s">
        <v>80</v>
      </c>
      <c r="AY487" s="201" t="s">
        <v>129</v>
      </c>
    </row>
    <row r="488" s="2" customFormat="1" ht="44.25" customHeight="1">
      <c r="A488" s="39"/>
      <c r="B488" s="165"/>
      <c r="C488" s="166" t="s">
        <v>821</v>
      </c>
      <c r="D488" s="166" t="s">
        <v>132</v>
      </c>
      <c r="E488" s="167" t="s">
        <v>822</v>
      </c>
      <c r="F488" s="168" t="s">
        <v>823</v>
      </c>
      <c r="G488" s="169" t="s">
        <v>154</v>
      </c>
      <c r="H488" s="170">
        <v>5.6680000000000001</v>
      </c>
      <c r="I488" s="171"/>
      <c r="J488" s="172">
        <f>ROUND(I488*H488,2)</f>
        <v>0</v>
      </c>
      <c r="K488" s="168" t="s">
        <v>136</v>
      </c>
      <c r="L488" s="40"/>
      <c r="M488" s="173" t="s">
        <v>3</v>
      </c>
      <c r="N488" s="174" t="s">
        <v>43</v>
      </c>
      <c r="O488" s="73"/>
      <c r="P488" s="175">
        <f>O488*H488</f>
        <v>0</v>
      </c>
      <c r="Q488" s="175">
        <v>0.050259999999999999</v>
      </c>
      <c r="R488" s="175">
        <f>Q488*H488</f>
        <v>0.28487368000000002</v>
      </c>
      <c r="S488" s="175">
        <v>0</v>
      </c>
      <c r="T488" s="17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177" t="s">
        <v>279</v>
      </c>
      <c r="AT488" s="177" t="s">
        <v>132</v>
      </c>
      <c r="AU488" s="177" t="s">
        <v>82</v>
      </c>
      <c r="AY488" s="20" t="s">
        <v>129</v>
      </c>
      <c r="BE488" s="178">
        <f>IF(N488="základní",J488,0)</f>
        <v>0</v>
      </c>
      <c r="BF488" s="178">
        <f>IF(N488="snížená",J488,0)</f>
        <v>0</v>
      </c>
      <c r="BG488" s="178">
        <f>IF(N488="zákl. přenesená",J488,0)</f>
        <v>0</v>
      </c>
      <c r="BH488" s="178">
        <f>IF(N488="sníž. přenesená",J488,0)</f>
        <v>0</v>
      </c>
      <c r="BI488" s="178">
        <f>IF(N488="nulová",J488,0)</f>
        <v>0</v>
      </c>
      <c r="BJ488" s="20" t="s">
        <v>80</v>
      </c>
      <c r="BK488" s="178">
        <f>ROUND(I488*H488,2)</f>
        <v>0</v>
      </c>
      <c r="BL488" s="20" t="s">
        <v>279</v>
      </c>
      <c r="BM488" s="177" t="s">
        <v>824</v>
      </c>
    </row>
    <row r="489" s="2" customFormat="1">
      <c r="A489" s="39"/>
      <c r="B489" s="40"/>
      <c r="C489" s="39"/>
      <c r="D489" s="179" t="s">
        <v>139</v>
      </c>
      <c r="E489" s="39"/>
      <c r="F489" s="180" t="s">
        <v>825</v>
      </c>
      <c r="G489" s="39"/>
      <c r="H489" s="39"/>
      <c r="I489" s="181"/>
      <c r="J489" s="39"/>
      <c r="K489" s="39"/>
      <c r="L489" s="40"/>
      <c r="M489" s="182"/>
      <c r="N489" s="183"/>
      <c r="O489" s="73"/>
      <c r="P489" s="73"/>
      <c r="Q489" s="73"/>
      <c r="R489" s="73"/>
      <c r="S489" s="73"/>
      <c r="T489" s="74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20" t="s">
        <v>139</v>
      </c>
      <c r="AU489" s="20" t="s">
        <v>82</v>
      </c>
    </row>
    <row r="490" s="13" customFormat="1">
      <c r="A490" s="13"/>
      <c r="B490" s="184"/>
      <c r="C490" s="13"/>
      <c r="D490" s="185" t="s">
        <v>141</v>
      </c>
      <c r="E490" s="186" t="s">
        <v>3</v>
      </c>
      <c r="F490" s="187" t="s">
        <v>142</v>
      </c>
      <c r="G490" s="13"/>
      <c r="H490" s="186" t="s">
        <v>3</v>
      </c>
      <c r="I490" s="188"/>
      <c r="J490" s="13"/>
      <c r="K490" s="13"/>
      <c r="L490" s="184"/>
      <c r="M490" s="189"/>
      <c r="N490" s="190"/>
      <c r="O490" s="190"/>
      <c r="P490" s="190"/>
      <c r="Q490" s="190"/>
      <c r="R490" s="190"/>
      <c r="S490" s="190"/>
      <c r="T490" s="19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6" t="s">
        <v>141</v>
      </c>
      <c r="AU490" s="186" t="s">
        <v>82</v>
      </c>
      <c r="AV490" s="13" t="s">
        <v>80</v>
      </c>
      <c r="AW490" s="13" t="s">
        <v>33</v>
      </c>
      <c r="AX490" s="13" t="s">
        <v>72</v>
      </c>
      <c r="AY490" s="186" t="s">
        <v>129</v>
      </c>
    </row>
    <row r="491" s="14" customFormat="1">
      <c r="A491" s="14"/>
      <c r="B491" s="192"/>
      <c r="C491" s="14"/>
      <c r="D491" s="185" t="s">
        <v>141</v>
      </c>
      <c r="E491" s="193" t="s">
        <v>3</v>
      </c>
      <c r="F491" s="194" t="s">
        <v>826</v>
      </c>
      <c r="G491" s="14"/>
      <c r="H491" s="195">
        <v>5.6680000000000001</v>
      </c>
      <c r="I491" s="196"/>
      <c r="J491" s="14"/>
      <c r="K491" s="14"/>
      <c r="L491" s="192"/>
      <c r="M491" s="197"/>
      <c r="N491" s="198"/>
      <c r="O491" s="198"/>
      <c r="P491" s="198"/>
      <c r="Q491" s="198"/>
      <c r="R491" s="198"/>
      <c r="S491" s="198"/>
      <c r="T491" s="19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193" t="s">
        <v>141</v>
      </c>
      <c r="AU491" s="193" t="s">
        <v>82</v>
      </c>
      <c r="AV491" s="14" t="s">
        <v>82</v>
      </c>
      <c r="AW491" s="14" t="s">
        <v>33</v>
      </c>
      <c r="AX491" s="14" t="s">
        <v>80</v>
      </c>
      <c r="AY491" s="193" t="s">
        <v>129</v>
      </c>
    </row>
    <row r="492" s="2" customFormat="1" ht="24.15" customHeight="1">
      <c r="A492" s="39"/>
      <c r="B492" s="165"/>
      <c r="C492" s="166" t="s">
        <v>827</v>
      </c>
      <c r="D492" s="166" t="s">
        <v>132</v>
      </c>
      <c r="E492" s="167" t="s">
        <v>828</v>
      </c>
      <c r="F492" s="168" t="s">
        <v>829</v>
      </c>
      <c r="G492" s="169" t="s">
        <v>154</v>
      </c>
      <c r="H492" s="170">
        <v>7.968</v>
      </c>
      <c r="I492" s="171"/>
      <c r="J492" s="172">
        <f>ROUND(I492*H492,2)</f>
        <v>0</v>
      </c>
      <c r="K492" s="168" t="s">
        <v>136</v>
      </c>
      <c r="L492" s="40"/>
      <c r="M492" s="173" t="s">
        <v>3</v>
      </c>
      <c r="N492" s="174" t="s">
        <v>43</v>
      </c>
      <c r="O492" s="73"/>
      <c r="P492" s="175">
        <f>O492*H492</f>
        <v>0</v>
      </c>
      <c r="Q492" s="175">
        <v>0.00010000000000000001</v>
      </c>
      <c r="R492" s="175">
        <f>Q492*H492</f>
        <v>0.00079680000000000007</v>
      </c>
      <c r="S492" s="175">
        <v>0</v>
      </c>
      <c r="T492" s="176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177" t="s">
        <v>279</v>
      </c>
      <c r="AT492" s="177" t="s">
        <v>132</v>
      </c>
      <c r="AU492" s="177" t="s">
        <v>82</v>
      </c>
      <c r="AY492" s="20" t="s">
        <v>129</v>
      </c>
      <c r="BE492" s="178">
        <f>IF(N492="základní",J492,0)</f>
        <v>0</v>
      </c>
      <c r="BF492" s="178">
        <f>IF(N492="snížená",J492,0)</f>
        <v>0</v>
      </c>
      <c r="BG492" s="178">
        <f>IF(N492="zákl. přenesená",J492,0)</f>
        <v>0</v>
      </c>
      <c r="BH492" s="178">
        <f>IF(N492="sníž. přenesená",J492,0)</f>
        <v>0</v>
      </c>
      <c r="BI492" s="178">
        <f>IF(N492="nulová",J492,0)</f>
        <v>0</v>
      </c>
      <c r="BJ492" s="20" t="s">
        <v>80</v>
      </c>
      <c r="BK492" s="178">
        <f>ROUND(I492*H492,2)</f>
        <v>0</v>
      </c>
      <c r="BL492" s="20" t="s">
        <v>279</v>
      </c>
      <c r="BM492" s="177" t="s">
        <v>830</v>
      </c>
    </row>
    <row r="493" s="2" customFormat="1">
      <c r="A493" s="39"/>
      <c r="B493" s="40"/>
      <c r="C493" s="39"/>
      <c r="D493" s="179" t="s">
        <v>139</v>
      </c>
      <c r="E493" s="39"/>
      <c r="F493" s="180" t="s">
        <v>831</v>
      </c>
      <c r="G493" s="39"/>
      <c r="H493" s="39"/>
      <c r="I493" s="181"/>
      <c r="J493" s="39"/>
      <c r="K493" s="39"/>
      <c r="L493" s="40"/>
      <c r="M493" s="182"/>
      <c r="N493" s="183"/>
      <c r="O493" s="73"/>
      <c r="P493" s="73"/>
      <c r="Q493" s="73"/>
      <c r="R493" s="73"/>
      <c r="S493" s="73"/>
      <c r="T493" s="74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20" t="s">
        <v>139</v>
      </c>
      <c r="AU493" s="20" t="s">
        <v>82</v>
      </c>
    </row>
    <row r="494" s="13" customFormat="1">
      <c r="A494" s="13"/>
      <c r="B494" s="184"/>
      <c r="C494" s="13"/>
      <c r="D494" s="185" t="s">
        <v>141</v>
      </c>
      <c r="E494" s="186" t="s">
        <v>3</v>
      </c>
      <c r="F494" s="187" t="s">
        <v>832</v>
      </c>
      <c r="G494" s="13"/>
      <c r="H494" s="186" t="s">
        <v>3</v>
      </c>
      <c r="I494" s="188"/>
      <c r="J494" s="13"/>
      <c r="K494" s="13"/>
      <c r="L494" s="184"/>
      <c r="M494" s="189"/>
      <c r="N494" s="190"/>
      <c r="O494" s="190"/>
      <c r="P494" s="190"/>
      <c r="Q494" s="190"/>
      <c r="R494" s="190"/>
      <c r="S494" s="190"/>
      <c r="T494" s="19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6" t="s">
        <v>141</v>
      </c>
      <c r="AU494" s="186" t="s">
        <v>82</v>
      </c>
      <c r="AV494" s="13" t="s">
        <v>80</v>
      </c>
      <c r="AW494" s="13" t="s">
        <v>33</v>
      </c>
      <c r="AX494" s="13" t="s">
        <v>72</v>
      </c>
      <c r="AY494" s="186" t="s">
        <v>129</v>
      </c>
    </row>
    <row r="495" s="14" customFormat="1">
      <c r="A495" s="14"/>
      <c r="B495" s="192"/>
      <c r="C495" s="14"/>
      <c r="D495" s="185" t="s">
        <v>141</v>
      </c>
      <c r="E495" s="193" t="s">
        <v>3</v>
      </c>
      <c r="F495" s="194" t="s">
        <v>833</v>
      </c>
      <c r="G495" s="14"/>
      <c r="H495" s="195">
        <v>7.968</v>
      </c>
      <c r="I495" s="196"/>
      <c r="J495" s="14"/>
      <c r="K495" s="14"/>
      <c r="L495" s="192"/>
      <c r="M495" s="197"/>
      <c r="N495" s="198"/>
      <c r="O495" s="198"/>
      <c r="P495" s="198"/>
      <c r="Q495" s="198"/>
      <c r="R495" s="198"/>
      <c r="S495" s="198"/>
      <c r="T495" s="19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193" t="s">
        <v>141</v>
      </c>
      <c r="AU495" s="193" t="s">
        <v>82</v>
      </c>
      <c r="AV495" s="14" t="s">
        <v>82</v>
      </c>
      <c r="AW495" s="14" t="s">
        <v>33</v>
      </c>
      <c r="AX495" s="14" t="s">
        <v>80</v>
      </c>
      <c r="AY495" s="193" t="s">
        <v>129</v>
      </c>
    </row>
    <row r="496" s="2" customFormat="1" ht="16.5" customHeight="1">
      <c r="A496" s="39"/>
      <c r="B496" s="165"/>
      <c r="C496" s="166" t="s">
        <v>834</v>
      </c>
      <c r="D496" s="166" t="s">
        <v>132</v>
      </c>
      <c r="E496" s="167" t="s">
        <v>835</v>
      </c>
      <c r="F496" s="168" t="s">
        <v>836</v>
      </c>
      <c r="G496" s="169" t="s">
        <v>154</v>
      </c>
      <c r="H496" s="170">
        <v>7.968</v>
      </c>
      <c r="I496" s="171"/>
      <c r="J496" s="172">
        <f>ROUND(I496*H496,2)</f>
        <v>0</v>
      </c>
      <c r="K496" s="168" t="s">
        <v>136</v>
      </c>
      <c r="L496" s="40"/>
      <c r="M496" s="173" t="s">
        <v>3</v>
      </c>
      <c r="N496" s="174" t="s">
        <v>43</v>
      </c>
      <c r="O496" s="73"/>
      <c r="P496" s="175">
        <f>O496*H496</f>
        <v>0</v>
      </c>
      <c r="Q496" s="175">
        <v>0</v>
      </c>
      <c r="R496" s="175">
        <f>Q496*H496</f>
        <v>0</v>
      </c>
      <c r="S496" s="175">
        <v>0</v>
      </c>
      <c r="T496" s="176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177" t="s">
        <v>279</v>
      </c>
      <c r="AT496" s="177" t="s">
        <v>132</v>
      </c>
      <c r="AU496" s="177" t="s">
        <v>82</v>
      </c>
      <c r="AY496" s="20" t="s">
        <v>129</v>
      </c>
      <c r="BE496" s="178">
        <f>IF(N496="základní",J496,0)</f>
        <v>0</v>
      </c>
      <c r="BF496" s="178">
        <f>IF(N496="snížená",J496,0)</f>
        <v>0</v>
      </c>
      <c r="BG496" s="178">
        <f>IF(N496="zákl. přenesená",J496,0)</f>
        <v>0</v>
      </c>
      <c r="BH496" s="178">
        <f>IF(N496="sníž. přenesená",J496,0)</f>
        <v>0</v>
      </c>
      <c r="BI496" s="178">
        <f>IF(N496="nulová",J496,0)</f>
        <v>0</v>
      </c>
      <c r="BJ496" s="20" t="s">
        <v>80</v>
      </c>
      <c r="BK496" s="178">
        <f>ROUND(I496*H496,2)</f>
        <v>0</v>
      </c>
      <c r="BL496" s="20" t="s">
        <v>279</v>
      </c>
      <c r="BM496" s="177" t="s">
        <v>837</v>
      </c>
    </row>
    <row r="497" s="2" customFormat="1">
      <c r="A497" s="39"/>
      <c r="B497" s="40"/>
      <c r="C497" s="39"/>
      <c r="D497" s="179" t="s">
        <v>139</v>
      </c>
      <c r="E497" s="39"/>
      <c r="F497" s="180" t="s">
        <v>838</v>
      </c>
      <c r="G497" s="39"/>
      <c r="H497" s="39"/>
      <c r="I497" s="181"/>
      <c r="J497" s="39"/>
      <c r="K497" s="39"/>
      <c r="L497" s="40"/>
      <c r="M497" s="182"/>
      <c r="N497" s="183"/>
      <c r="O497" s="73"/>
      <c r="P497" s="73"/>
      <c r="Q497" s="73"/>
      <c r="R497" s="73"/>
      <c r="S497" s="73"/>
      <c r="T497" s="74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20" t="s">
        <v>139</v>
      </c>
      <c r="AU497" s="20" t="s">
        <v>82</v>
      </c>
    </row>
    <row r="498" s="2" customFormat="1" ht="24.15" customHeight="1">
      <c r="A498" s="39"/>
      <c r="B498" s="165"/>
      <c r="C498" s="166" t="s">
        <v>839</v>
      </c>
      <c r="D498" s="166" t="s">
        <v>132</v>
      </c>
      <c r="E498" s="167" t="s">
        <v>840</v>
      </c>
      <c r="F498" s="168" t="s">
        <v>841</v>
      </c>
      <c r="G498" s="169" t="s">
        <v>154</v>
      </c>
      <c r="H498" s="170">
        <v>7.968</v>
      </c>
      <c r="I498" s="171"/>
      <c r="J498" s="172">
        <f>ROUND(I498*H498,2)</f>
        <v>0</v>
      </c>
      <c r="K498" s="168" t="s">
        <v>136</v>
      </c>
      <c r="L498" s="40"/>
      <c r="M498" s="173" t="s">
        <v>3</v>
      </c>
      <c r="N498" s="174" t="s">
        <v>43</v>
      </c>
      <c r="O498" s="73"/>
      <c r="P498" s="175">
        <f>O498*H498</f>
        <v>0</v>
      </c>
      <c r="Q498" s="175">
        <v>0.00069999999999999999</v>
      </c>
      <c r="R498" s="175">
        <f>Q498*H498</f>
        <v>0.0055776000000000003</v>
      </c>
      <c r="S498" s="175">
        <v>0</v>
      </c>
      <c r="T498" s="17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177" t="s">
        <v>279</v>
      </c>
      <c r="AT498" s="177" t="s">
        <v>132</v>
      </c>
      <c r="AU498" s="177" t="s">
        <v>82</v>
      </c>
      <c r="AY498" s="20" t="s">
        <v>129</v>
      </c>
      <c r="BE498" s="178">
        <f>IF(N498="základní",J498,0)</f>
        <v>0</v>
      </c>
      <c r="BF498" s="178">
        <f>IF(N498="snížená",J498,0)</f>
        <v>0</v>
      </c>
      <c r="BG498" s="178">
        <f>IF(N498="zákl. přenesená",J498,0)</f>
        <v>0</v>
      </c>
      <c r="BH498" s="178">
        <f>IF(N498="sníž. přenesená",J498,0)</f>
        <v>0</v>
      </c>
      <c r="BI498" s="178">
        <f>IF(N498="nulová",J498,0)</f>
        <v>0</v>
      </c>
      <c r="BJ498" s="20" t="s">
        <v>80</v>
      </c>
      <c r="BK498" s="178">
        <f>ROUND(I498*H498,2)</f>
        <v>0</v>
      </c>
      <c r="BL498" s="20" t="s">
        <v>279</v>
      </c>
      <c r="BM498" s="177" t="s">
        <v>842</v>
      </c>
    </row>
    <row r="499" s="2" customFormat="1">
      <c r="A499" s="39"/>
      <c r="B499" s="40"/>
      <c r="C499" s="39"/>
      <c r="D499" s="179" t="s">
        <v>139</v>
      </c>
      <c r="E499" s="39"/>
      <c r="F499" s="180" t="s">
        <v>843</v>
      </c>
      <c r="G499" s="39"/>
      <c r="H499" s="39"/>
      <c r="I499" s="181"/>
      <c r="J499" s="39"/>
      <c r="K499" s="39"/>
      <c r="L499" s="40"/>
      <c r="M499" s="182"/>
      <c r="N499" s="183"/>
      <c r="O499" s="73"/>
      <c r="P499" s="73"/>
      <c r="Q499" s="73"/>
      <c r="R499" s="73"/>
      <c r="S499" s="73"/>
      <c r="T499" s="74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20" t="s">
        <v>139</v>
      </c>
      <c r="AU499" s="20" t="s">
        <v>82</v>
      </c>
    </row>
    <row r="500" s="2" customFormat="1" ht="24.15" customHeight="1">
      <c r="A500" s="39"/>
      <c r="B500" s="165"/>
      <c r="C500" s="166" t="s">
        <v>844</v>
      </c>
      <c r="D500" s="166" t="s">
        <v>132</v>
      </c>
      <c r="E500" s="167" t="s">
        <v>845</v>
      </c>
      <c r="F500" s="168" t="s">
        <v>846</v>
      </c>
      <c r="G500" s="169" t="s">
        <v>154</v>
      </c>
      <c r="H500" s="170">
        <v>48.218000000000004</v>
      </c>
      <c r="I500" s="171"/>
      <c r="J500" s="172">
        <f>ROUND(I500*H500,2)</f>
        <v>0</v>
      </c>
      <c r="K500" s="168" t="s">
        <v>136</v>
      </c>
      <c r="L500" s="40"/>
      <c r="M500" s="173" t="s">
        <v>3</v>
      </c>
      <c r="N500" s="174" t="s">
        <v>43</v>
      </c>
      <c r="O500" s="73"/>
      <c r="P500" s="175">
        <f>O500*H500</f>
        <v>0</v>
      </c>
      <c r="Q500" s="175">
        <v>0.014500000000000001</v>
      </c>
      <c r="R500" s="175">
        <f>Q500*H500</f>
        <v>0.69916100000000003</v>
      </c>
      <c r="S500" s="175">
        <v>0</v>
      </c>
      <c r="T500" s="176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177" t="s">
        <v>279</v>
      </c>
      <c r="AT500" s="177" t="s">
        <v>132</v>
      </c>
      <c r="AU500" s="177" t="s">
        <v>82</v>
      </c>
      <c r="AY500" s="20" t="s">
        <v>129</v>
      </c>
      <c r="BE500" s="178">
        <f>IF(N500="základní",J500,0)</f>
        <v>0</v>
      </c>
      <c r="BF500" s="178">
        <f>IF(N500="snížená",J500,0)</f>
        <v>0</v>
      </c>
      <c r="BG500" s="178">
        <f>IF(N500="zákl. přenesená",J500,0)</f>
        <v>0</v>
      </c>
      <c r="BH500" s="178">
        <f>IF(N500="sníž. přenesená",J500,0)</f>
        <v>0</v>
      </c>
      <c r="BI500" s="178">
        <f>IF(N500="nulová",J500,0)</f>
        <v>0</v>
      </c>
      <c r="BJ500" s="20" t="s">
        <v>80</v>
      </c>
      <c r="BK500" s="178">
        <f>ROUND(I500*H500,2)</f>
        <v>0</v>
      </c>
      <c r="BL500" s="20" t="s">
        <v>279</v>
      </c>
      <c r="BM500" s="177" t="s">
        <v>847</v>
      </c>
    </row>
    <row r="501" s="2" customFormat="1">
      <c r="A501" s="39"/>
      <c r="B501" s="40"/>
      <c r="C501" s="39"/>
      <c r="D501" s="179" t="s">
        <v>139</v>
      </c>
      <c r="E501" s="39"/>
      <c r="F501" s="180" t="s">
        <v>848</v>
      </c>
      <c r="G501" s="39"/>
      <c r="H501" s="39"/>
      <c r="I501" s="181"/>
      <c r="J501" s="39"/>
      <c r="K501" s="39"/>
      <c r="L501" s="40"/>
      <c r="M501" s="182"/>
      <c r="N501" s="183"/>
      <c r="O501" s="73"/>
      <c r="P501" s="73"/>
      <c r="Q501" s="73"/>
      <c r="R501" s="73"/>
      <c r="S501" s="73"/>
      <c r="T501" s="74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20" t="s">
        <v>139</v>
      </c>
      <c r="AU501" s="20" t="s">
        <v>82</v>
      </c>
    </row>
    <row r="502" s="13" customFormat="1">
      <c r="A502" s="13"/>
      <c r="B502" s="184"/>
      <c r="C502" s="13"/>
      <c r="D502" s="185" t="s">
        <v>141</v>
      </c>
      <c r="E502" s="186" t="s">
        <v>3</v>
      </c>
      <c r="F502" s="187" t="s">
        <v>849</v>
      </c>
      <c r="G502" s="13"/>
      <c r="H502" s="186" t="s">
        <v>3</v>
      </c>
      <c r="I502" s="188"/>
      <c r="J502" s="13"/>
      <c r="K502" s="13"/>
      <c r="L502" s="184"/>
      <c r="M502" s="189"/>
      <c r="N502" s="190"/>
      <c r="O502" s="190"/>
      <c r="P502" s="190"/>
      <c r="Q502" s="190"/>
      <c r="R502" s="190"/>
      <c r="S502" s="190"/>
      <c r="T502" s="19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6" t="s">
        <v>141</v>
      </c>
      <c r="AU502" s="186" t="s">
        <v>82</v>
      </c>
      <c r="AV502" s="13" t="s">
        <v>80</v>
      </c>
      <c r="AW502" s="13" t="s">
        <v>33</v>
      </c>
      <c r="AX502" s="13" t="s">
        <v>72</v>
      </c>
      <c r="AY502" s="186" t="s">
        <v>129</v>
      </c>
    </row>
    <row r="503" s="14" customFormat="1">
      <c r="A503" s="14"/>
      <c r="B503" s="192"/>
      <c r="C503" s="14"/>
      <c r="D503" s="185" t="s">
        <v>141</v>
      </c>
      <c r="E503" s="193" t="s">
        <v>3</v>
      </c>
      <c r="F503" s="194" t="s">
        <v>850</v>
      </c>
      <c r="G503" s="14"/>
      <c r="H503" s="195">
        <v>11.657</v>
      </c>
      <c r="I503" s="196"/>
      <c r="J503" s="14"/>
      <c r="K503" s="14"/>
      <c r="L503" s="192"/>
      <c r="M503" s="197"/>
      <c r="N503" s="198"/>
      <c r="O503" s="198"/>
      <c r="P503" s="198"/>
      <c r="Q503" s="198"/>
      <c r="R503" s="198"/>
      <c r="S503" s="198"/>
      <c r="T503" s="19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193" t="s">
        <v>141</v>
      </c>
      <c r="AU503" s="193" t="s">
        <v>82</v>
      </c>
      <c r="AV503" s="14" t="s">
        <v>82</v>
      </c>
      <c r="AW503" s="14" t="s">
        <v>33</v>
      </c>
      <c r="AX503" s="14" t="s">
        <v>72</v>
      </c>
      <c r="AY503" s="193" t="s">
        <v>129</v>
      </c>
    </row>
    <row r="504" s="13" customFormat="1">
      <c r="A504" s="13"/>
      <c r="B504" s="184"/>
      <c r="C504" s="13"/>
      <c r="D504" s="185" t="s">
        <v>141</v>
      </c>
      <c r="E504" s="186" t="s">
        <v>3</v>
      </c>
      <c r="F504" s="187" t="s">
        <v>851</v>
      </c>
      <c r="G504" s="13"/>
      <c r="H504" s="186" t="s">
        <v>3</v>
      </c>
      <c r="I504" s="188"/>
      <c r="J504" s="13"/>
      <c r="K504" s="13"/>
      <c r="L504" s="184"/>
      <c r="M504" s="189"/>
      <c r="N504" s="190"/>
      <c r="O504" s="190"/>
      <c r="P504" s="190"/>
      <c r="Q504" s="190"/>
      <c r="R504" s="190"/>
      <c r="S504" s="190"/>
      <c r="T504" s="19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6" t="s">
        <v>141</v>
      </c>
      <c r="AU504" s="186" t="s">
        <v>82</v>
      </c>
      <c r="AV504" s="13" t="s">
        <v>80</v>
      </c>
      <c r="AW504" s="13" t="s">
        <v>33</v>
      </c>
      <c r="AX504" s="13" t="s">
        <v>72</v>
      </c>
      <c r="AY504" s="186" t="s">
        <v>129</v>
      </c>
    </row>
    <row r="505" s="14" customFormat="1">
      <c r="A505" s="14"/>
      <c r="B505" s="192"/>
      <c r="C505" s="14"/>
      <c r="D505" s="185" t="s">
        <v>141</v>
      </c>
      <c r="E505" s="193" t="s">
        <v>3</v>
      </c>
      <c r="F505" s="194" t="s">
        <v>852</v>
      </c>
      <c r="G505" s="14"/>
      <c r="H505" s="195">
        <v>5.6100000000000003</v>
      </c>
      <c r="I505" s="196"/>
      <c r="J505" s="14"/>
      <c r="K505" s="14"/>
      <c r="L505" s="192"/>
      <c r="M505" s="197"/>
      <c r="N505" s="198"/>
      <c r="O505" s="198"/>
      <c r="P505" s="198"/>
      <c r="Q505" s="198"/>
      <c r="R505" s="198"/>
      <c r="S505" s="198"/>
      <c r="T505" s="19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93" t="s">
        <v>141</v>
      </c>
      <c r="AU505" s="193" t="s">
        <v>82</v>
      </c>
      <c r="AV505" s="14" t="s">
        <v>82</v>
      </c>
      <c r="AW505" s="14" t="s">
        <v>33</v>
      </c>
      <c r="AX505" s="14" t="s">
        <v>72</v>
      </c>
      <c r="AY505" s="193" t="s">
        <v>129</v>
      </c>
    </row>
    <row r="506" s="13" customFormat="1">
      <c r="A506" s="13"/>
      <c r="B506" s="184"/>
      <c r="C506" s="13"/>
      <c r="D506" s="185" t="s">
        <v>141</v>
      </c>
      <c r="E506" s="186" t="s">
        <v>3</v>
      </c>
      <c r="F506" s="187" t="s">
        <v>853</v>
      </c>
      <c r="G506" s="13"/>
      <c r="H506" s="186" t="s">
        <v>3</v>
      </c>
      <c r="I506" s="188"/>
      <c r="J506" s="13"/>
      <c r="K506" s="13"/>
      <c r="L506" s="184"/>
      <c r="M506" s="189"/>
      <c r="N506" s="190"/>
      <c r="O506" s="190"/>
      <c r="P506" s="190"/>
      <c r="Q506" s="190"/>
      <c r="R506" s="190"/>
      <c r="S506" s="190"/>
      <c r="T506" s="19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6" t="s">
        <v>141</v>
      </c>
      <c r="AU506" s="186" t="s">
        <v>82</v>
      </c>
      <c r="AV506" s="13" t="s">
        <v>80</v>
      </c>
      <c r="AW506" s="13" t="s">
        <v>33</v>
      </c>
      <c r="AX506" s="13" t="s">
        <v>72</v>
      </c>
      <c r="AY506" s="186" t="s">
        <v>129</v>
      </c>
    </row>
    <row r="507" s="14" customFormat="1">
      <c r="A507" s="14"/>
      <c r="B507" s="192"/>
      <c r="C507" s="14"/>
      <c r="D507" s="185" t="s">
        <v>141</v>
      </c>
      <c r="E507" s="193" t="s">
        <v>3</v>
      </c>
      <c r="F507" s="194" t="s">
        <v>854</v>
      </c>
      <c r="G507" s="14"/>
      <c r="H507" s="195">
        <v>12.41</v>
      </c>
      <c r="I507" s="196"/>
      <c r="J507" s="14"/>
      <c r="K507" s="14"/>
      <c r="L507" s="192"/>
      <c r="M507" s="197"/>
      <c r="N507" s="198"/>
      <c r="O507" s="198"/>
      <c r="P507" s="198"/>
      <c r="Q507" s="198"/>
      <c r="R507" s="198"/>
      <c r="S507" s="198"/>
      <c r="T507" s="19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3" t="s">
        <v>141</v>
      </c>
      <c r="AU507" s="193" t="s">
        <v>82</v>
      </c>
      <c r="AV507" s="14" t="s">
        <v>82</v>
      </c>
      <c r="AW507" s="14" t="s">
        <v>33</v>
      </c>
      <c r="AX507" s="14" t="s">
        <v>72</v>
      </c>
      <c r="AY507" s="193" t="s">
        <v>129</v>
      </c>
    </row>
    <row r="508" s="13" customFormat="1">
      <c r="A508" s="13"/>
      <c r="B508" s="184"/>
      <c r="C508" s="13"/>
      <c r="D508" s="185" t="s">
        <v>141</v>
      </c>
      <c r="E508" s="186" t="s">
        <v>3</v>
      </c>
      <c r="F508" s="187" t="s">
        <v>196</v>
      </c>
      <c r="G508" s="13"/>
      <c r="H508" s="186" t="s">
        <v>3</v>
      </c>
      <c r="I508" s="188"/>
      <c r="J508" s="13"/>
      <c r="K508" s="13"/>
      <c r="L508" s="184"/>
      <c r="M508" s="189"/>
      <c r="N508" s="190"/>
      <c r="O508" s="190"/>
      <c r="P508" s="190"/>
      <c r="Q508" s="190"/>
      <c r="R508" s="190"/>
      <c r="S508" s="190"/>
      <c r="T508" s="19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6" t="s">
        <v>141</v>
      </c>
      <c r="AU508" s="186" t="s">
        <v>82</v>
      </c>
      <c r="AV508" s="13" t="s">
        <v>80</v>
      </c>
      <c r="AW508" s="13" t="s">
        <v>33</v>
      </c>
      <c r="AX508" s="13" t="s">
        <v>72</v>
      </c>
      <c r="AY508" s="186" t="s">
        <v>129</v>
      </c>
    </row>
    <row r="509" s="14" customFormat="1">
      <c r="A509" s="14"/>
      <c r="B509" s="192"/>
      <c r="C509" s="14"/>
      <c r="D509" s="185" t="s">
        <v>141</v>
      </c>
      <c r="E509" s="193" t="s">
        <v>3</v>
      </c>
      <c r="F509" s="194" t="s">
        <v>855</v>
      </c>
      <c r="G509" s="14"/>
      <c r="H509" s="195">
        <v>6.25</v>
      </c>
      <c r="I509" s="196"/>
      <c r="J509" s="14"/>
      <c r="K509" s="14"/>
      <c r="L509" s="192"/>
      <c r="M509" s="197"/>
      <c r="N509" s="198"/>
      <c r="O509" s="198"/>
      <c r="P509" s="198"/>
      <c r="Q509" s="198"/>
      <c r="R509" s="198"/>
      <c r="S509" s="198"/>
      <c r="T509" s="19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193" t="s">
        <v>141</v>
      </c>
      <c r="AU509" s="193" t="s">
        <v>82</v>
      </c>
      <c r="AV509" s="14" t="s">
        <v>82</v>
      </c>
      <c r="AW509" s="14" t="s">
        <v>33</v>
      </c>
      <c r="AX509" s="14" t="s">
        <v>72</v>
      </c>
      <c r="AY509" s="193" t="s">
        <v>129</v>
      </c>
    </row>
    <row r="510" s="13" customFormat="1">
      <c r="A510" s="13"/>
      <c r="B510" s="184"/>
      <c r="C510" s="13"/>
      <c r="D510" s="185" t="s">
        <v>141</v>
      </c>
      <c r="E510" s="186" t="s">
        <v>3</v>
      </c>
      <c r="F510" s="187" t="s">
        <v>192</v>
      </c>
      <c r="G510" s="13"/>
      <c r="H510" s="186" t="s">
        <v>3</v>
      </c>
      <c r="I510" s="188"/>
      <c r="J510" s="13"/>
      <c r="K510" s="13"/>
      <c r="L510" s="184"/>
      <c r="M510" s="189"/>
      <c r="N510" s="190"/>
      <c r="O510" s="190"/>
      <c r="P510" s="190"/>
      <c r="Q510" s="190"/>
      <c r="R510" s="190"/>
      <c r="S510" s="190"/>
      <c r="T510" s="19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6" t="s">
        <v>141</v>
      </c>
      <c r="AU510" s="186" t="s">
        <v>82</v>
      </c>
      <c r="AV510" s="13" t="s">
        <v>80</v>
      </c>
      <c r="AW510" s="13" t="s">
        <v>33</v>
      </c>
      <c r="AX510" s="13" t="s">
        <v>72</v>
      </c>
      <c r="AY510" s="186" t="s">
        <v>129</v>
      </c>
    </row>
    <row r="511" s="14" customFormat="1">
      <c r="A511" s="14"/>
      <c r="B511" s="192"/>
      <c r="C511" s="14"/>
      <c r="D511" s="185" t="s">
        <v>141</v>
      </c>
      <c r="E511" s="193" t="s">
        <v>3</v>
      </c>
      <c r="F511" s="194" t="s">
        <v>856</v>
      </c>
      <c r="G511" s="14"/>
      <c r="H511" s="195">
        <v>5.9699999999999998</v>
      </c>
      <c r="I511" s="196"/>
      <c r="J511" s="14"/>
      <c r="K511" s="14"/>
      <c r="L511" s="192"/>
      <c r="M511" s="197"/>
      <c r="N511" s="198"/>
      <c r="O511" s="198"/>
      <c r="P511" s="198"/>
      <c r="Q511" s="198"/>
      <c r="R511" s="198"/>
      <c r="S511" s="198"/>
      <c r="T511" s="19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193" t="s">
        <v>141</v>
      </c>
      <c r="AU511" s="193" t="s">
        <v>82</v>
      </c>
      <c r="AV511" s="14" t="s">
        <v>82</v>
      </c>
      <c r="AW511" s="14" t="s">
        <v>33</v>
      </c>
      <c r="AX511" s="14" t="s">
        <v>72</v>
      </c>
      <c r="AY511" s="193" t="s">
        <v>129</v>
      </c>
    </row>
    <row r="512" s="13" customFormat="1">
      <c r="A512" s="13"/>
      <c r="B512" s="184"/>
      <c r="C512" s="13"/>
      <c r="D512" s="185" t="s">
        <v>141</v>
      </c>
      <c r="E512" s="186" t="s">
        <v>3</v>
      </c>
      <c r="F512" s="187" t="s">
        <v>198</v>
      </c>
      <c r="G512" s="13"/>
      <c r="H512" s="186" t="s">
        <v>3</v>
      </c>
      <c r="I512" s="188"/>
      <c r="J512" s="13"/>
      <c r="K512" s="13"/>
      <c r="L512" s="184"/>
      <c r="M512" s="189"/>
      <c r="N512" s="190"/>
      <c r="O512" s="190"/>
      <c r="P512" s="190"/>
      <c r="Q512" s="190"/>
      <c r="R512" s="190"/>
      <c r="S512" s="190"/>
      <c r="T512" s="19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6" t="s">
        <v>141</v>
      </c>
      <c r="AU512" s="186" t="s">
        <v>82</v>
      </c>
      <c r="AV512" s="13" t="s">
        <v>80</v>
      </c>
      <c r="AW512" s="13" t="s">
        <v>33</v>
      </c>
      <c r="AX512" s="13" t="s">
        <v>72</v>
      </c>
      <c r="AY512" s="186" t="s">
        <v>129</v>
      </c>
    </row>
    <row r="513" s="14" customFormat="1">
      <c r="A513" s="14"/>
      <c r="B513" s="192"/>
      <c r="C513" s="14"/>
      <c r="D513" s="185" t="s">
        <v>141</v>
      </c>
      <c r="E513" s="193" t="s">
        <v>3</v>
      </c>
      <c r="F513" s="194" t="s">
        <v>857</v>
      </c>
      <c r="G513" s="14"/>
      <c r="H513" s="195">
        <v>4.7699999999999996</v>
      </c>
      <c r="I513" s="196"/>
      <c r="J513" s="14"/>
      <c r="K513" s="14"/>
      <c r="L513" s="192"/>
      <c r="M513" s="197"/>
      <c r="N513" s="198"/>
      <c r="O513" s="198"/>
      <c r="P513" s="198"/>
      <c r="Q513" s="198"/>
      <c r="R513" s="198"/>
      <c r="S513" s="198"/>
      <c r="T513" s="19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193" t="s">
        <v>141</v>
      </c>
      <c r="AU513" s="193" t="s">
        <v>82</v>
      </c>
      <c r="AV513" s="14" t="s">
        <v>82</v>
      </c>
      <c r="AW513" s="14" t="s">
        <v>33</v>
      </c>
      <c r="AX513" s="14" t="s">
        <v>72</v>
      </c>
      <c r="AY513" s="193" t="s">
        <v>129</v>
      </c>
    </row>
    <row r="514" s="14" customFormat="1">
      <c r="A514" s="14"/>
      <c r="B514" s="192"/>
      <c r="C514" s="14"/>
      <c r="D514" s="185" t="s">
        <v>141</v>
      </c>
      <c r="E514" s="193" t="s">
        <v>3</v>
      </c>
      <c r="F514" s="194" t="s">
        <v>858</v>
      </c>
      <c r="G514" s="14"/>
      <c r="H514" s="195">
        <v>1.5509999999999999</v>
      </c>
      <c r="I514" s="196"/>
      <c r="J514" s="14"/>
      <c r="K514" s="14"/>
      <c r="L514" s="192"/>
      <c r="M514" s="197"/>
      <c r="N514" s="198"/>
      <c r="O514" s="198"/>
      <c r="P514" s="198"/>
      <c r="Q514" s="198"/>
      <c r="R514" s="198"/>
      <c r="S514" s="198"/>
      <c r="T514" s="19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193" t="s">
        <v>141</v>
      </c>
      <c r="AU514" s="193" t="s">
        <v>82</v>
      </c>
      <c r="AV514" s="14" t="s">
        <v>82</v>
      </c>
      <c r="AW514" s="14" t="s">
        <v>33</v>
      </c>
      <c r="AX514" s="14" t="s">
        <v>72</v>
      </c>
      <c r="AY514" s="193" t="s">
        <v>129</v>
      </c>
    </row>
    <row r="515" s="15" customFormat="1">
      <c r="A515" s="15"/>
      <c r="B515" s="200"/>
      <c r="C515" s="15"/>
      <c r="D515" s="185" t="s">
        <v>141</v>
      </c>
      <c r="E515" s="201" t="s">
        <v>3</v>
      </c>
      <c r="F515" s="202" t="s">
        <v>210</v>
      </c>
      <c r="G515" s="15"/>
      <c r="H515" s="203">
        <v>48.218000000000004</v>
      </c>
      <c r="I515" s="204"/>
      <c r="J515" s="15"/>
      <c r="K515" s="15"/>
      <c r="L515" s="200"/>
      <c r="M515" s="205"/>
      <c r="N515" s="206"/>
      <c r="O515" s="206"/>
      <c r="P515" s="206"/>
      <c r="Q515" s="206"/>
      <c r="R515" s="206"/>
      <c r="S515" s="206"/>
      <c r="T515" s="207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01" t="s">
        <v>141</v>
      </c>
      <c r="AU515" s="201" t="s">
        <v>82</v>
      </c>
      <c r="AV515" s="15" t="s">
        <v>137</v>
      </c>
      <c r="AW515" s="15" t="s">
        <v>33</v>
      </c>
      <c r="AX515" s="15" t="s">
        <v>80</v>
      </c>
      <c r="AY515" s="201" t="s">
        <v>129</v>
      </c>
    </row>
    <row r="516" s="2" customFormat="1" ht="24.15" customHeight="1">
      <c r="A516" s="39"/>
      <c r="B516" s="165"/>
      <c r="C516" s="166" t="s">
        <v>859</v>
      </c>
      <c r="D516" s="166" t="s">
        <v>132</v>
      </c>
      <c r="E516" s="167" t="s">
        <v>860</v>
      </c>
      <c r="F516" s="168" t="s">
        <v>861</v>
      </c>
      <c r="G516" s="169" t="s">
        <v>154</v>
      </c>
      <c r="H516" s="170">
        <v>54.462000000000003</v>
      </c>
      <c r="I516" s="171"/>
      <c r="J516" s="172">
        <f>ROUND(I516*H516,2)</f>
        <v>0</v>
      </c>
      <c r="K516" s="168" t="s">
        <v>136</v>
      </c>
      <c r="L516" s="40"/>
      <c r="M516" s="173" t="s">
        <v>3</v>
      </c>
      <c r="N516" s="174" t="s">
        <v>43</v>
      </c>
      <c r="O516" s="73"/>
      <c r="P516" s="175">
        <f>O516*H516</f>
        <v>0</v>
      </c>
      <c r="Q516" s="175">
        <v>0.00010000000000000001</v>
      </c>
      <c r="R516" s="175">
        <f>Q516*H516</f>
        <v>0.0054462000000000009</v>
      </c>
      <c r="S516" s="175">
        <v>0</v>
      </c>
      <c r="T516" s="176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177" t="s">
        <v>279</v>
      </c>
      <c r="AT516" s="177" t="s">
        <v>132</v>
      </c>
      <c r="AU516" s="177" t="s">
        <v>82</v>
      </c>
      <c r="AY516" s="20" t="s">
        <v>129</v>
      </c>
      <c r="BE516" s="178">
        <f>IF(N516="základní",J516,0)</f>
        <v>0</v>
      </c>
      <c r="BF516" s="178">
        <f>IF(N516="snížená",J516,0)</f>
        <v>0</v>
      </c>
      <c r="BG516" s="178">
        <f>IF(N516="zákl. přenesená",J516,0)</f>
        <v>0</v>
      </c>
      <c r="BH516" s="178">
        <f>IF(N516="sníž. přenesená",J516,0)</f>
        <v>0</v>
      </c>
      <c r="BI516" s="178">
        <f>IF(N516="nulová",J516,0)</f>
        <v>0</v>
      </c>
      <c r="BJ516" s="20" t="s">
        <v>80</v>
      </c>
      <c r="BK516" s="178">
        <f>ROUND(I516*H516,2)</f>
        <v>0</v>
      </c>
      <c r="BL516" s="20" t="s">
        <v>279</v>
      </c>
      <c r="BM516" s="177" t="s">
        <v>862</v>
      </c>
    </row>
    <row r="517" s="2" customFormat="1">
      <c r="A517" s="39"/>
      <c r="B517" s="40"/>
      <c r="C517" s="39"/>
      <c r="D517" s="179" t="s">
        <v>139</v>
      </c>
      <c r="E517" s="39"/>
      <c r="F517" s="180" t="s">
        <v>863</v>
      </c>
      <c r="G517" s="39"/>
      <c r="H517" s="39"/>
      <c r="I517" s="181"/>
      <c r="J517" s="39"/>
      <c r="K517" s="39"/>
      <c r="L517" s="40"/>
      <c r="M517" s="182"/>
      <c r="N517" s="183"/>
      <c r="O517" s="73"/>
      <c r="P517" s="73"/>
      <c r="Q517" s="73"/>
      <c r="R517" s="73"/>
      <c r="S517" s="73"/>
      <c r="T517" s="74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20" t="s">
        <v>139</v>
      </c>
      <c r="AU517" s="20" t="s">
        <v>82</v>
      </c>
    </row>
    <row r="518" s="13" customFormat="1">
      <c r="A518" s="13"/>
      <c r="B518" s="184"/>
      <c r="C518" s="13"/>
      <c r="D518" s="185" t="s">
        <v>141</v>
      </c>
      <c r="E518" s="186" t="s">
        <v>3</v>
      </c>
      <c r="F518" s="187" t="s">
        <v>864</v>
      </c>
      <c r="G518" s="13"/>
      <c r="H518" s="186" t="s">
        <v>3</v>
      </c>
      <c r="I518" s="188"/>
      <c r="J518" s="13"/>
      <c r="K518" s="13"/>
      <c r="L518" s="184"/>
      <c r="M518" s="189"/>
      <c r="N518" s="190"/>
      <c r="O518" s="190"/>
      <c r="P518" s="190"/>
      <c r="Q518" s="190"/>
      <c r="R518" s="190"/>
      <c r="S518" s="190"/>
      <c r="T518" s="19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6" t="s">
        <v>141</v>
      </c>
      <c r="AU518" s="186" t="s">
        <v>82</v>
      </c>
      <c r="AV518" s="13" t="s">
        <v>80</v>
      </c>
      <c r="AW518" s="13" t="s">
        <v>33</v>
      </c>
      <c r="AX518" s="13" t="s">
        <v>72</v>
      </c>
      <c r="AY518" s="186" t="s">
        <v>129</v>
      </c>
    </row>
    <row r="519" s="14" customFormat="1">
      <c r="A519" s="14"/>
      <c r="B519" s="192"/>
      <c r="C519" s="14"/>
      <c r="D519" s="185" t="s">
        <v>141</v>
      </c>
      <c r="E519" s="193" t="s">
        <v>3</v>
      </c>
      <c r="F519" s="194" t="s">
        <v>865</v>
      </c>
      <c r="G519" s="14"/>
      <c r="H519" s="195">
        <v>48.218000000000004</v>
      </c>
      <c r="I519" s="196"/>
      <c r="J519" s="14"/>
      <c r="K519" s="14"/>
      <c r="L519" s="192"/>
      <c r="M519" s="197"/>
      <c r="N519" s="198"/>
      <c r="O519" s="198"/>
      <c r="P519" s="198"/>
      <c r="Q519" s="198"/>
      <c r="R519" s="198"/>
      <c r="S519" s="198"/>
      <c r="T519" s="19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3" t="s">
        <v>141</v>
      </c>
      <c r="AU519" s="193" t="s">
        <v>82</v>
      </c>
      <c r="AV519" s="14" t="s">
        <v>82</v>
      </c>
      <c r="AW519" s="14" t="s">
        <v>33</v>
      </c>
      <c r="AX519" s="14" t="s">
        <v>72</v>
      </c>
      <c r="AY519" s="193" t="s">
        <v>129</v>
      </c>
    </row>
    <row r="520" s="13" customFormat="1">
      <c r="A520" s="13"/>
      <c r="B520" s="184"/>
      <c r="C520" s="13"/>
      <c r="D520" s="185" t="s">
        <v>141</v>
      </c>
      <c r="E520" s="186" t="s">
        <v>3</v>
      </c>
      <c r="F520" s="187" t="s">
        <v>866</v>
      </c>
      <c r="G520" s="13"/>
      <c r="H520" s="186" t="s">
        <v>3</v>
      </c>
      <c r="I520" s="188"/>
      <c r="J520" s="13"/>
      <c r="K520" s="13"/>
      <c r="L520" s="184"/>
      <c r="M520" s="189"/>
      <c r="N520" s="190"/>
      <c r="O520" s="190"/>
      <c r="P520" s="190"/>
      <c r="Q520" s="190"/>
      <c r="R520" s="190"/>
      <c r="S520" s="190"/>
      <c r="T520" s="19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86" t="s">
        <v>141</v>
      </c>
      <c r="AU520" s="186" t="s">
        <v>82</v>
      </c>
      <c r="AV520" s="13" t="s">
        <v>80</v>
      </c>
      <c r="AW520" s="13" t="s">
        <v>33</v>
      </c>
      <c r="AX520" s="13" t="s">
        <v>72</v>
      </c>
      <c r="AY520" s="186" t="s">
        <v>129</v>
      </c>
    </row>
    <row r="521" s="14" customFormat="1">
      <c r="A521" s="14"/>
      <c r="B521" s="192"/>
      <c r="C521" s="14"/>
      <c r="D521" s="185" t="s">
        <v>141</v>
      </c>
      <c r="E521" s="193" t="s">
        <v>3</v>
      </c>
      <c r="F521" s="194" t="s">
        <v>867</v>
      </c>
      <c r="G521" s="14"/>
      <c r="H521" s="195">
        <v>0.44500000000000001</v>
      </c>
      <c r="I521" s="196"/>
      <c r="J521" s="14"/>
      <c r="K521" s="14"/>
      <c r="L521" s="192"/>
      <c r="M521" s="197"/>
      <c r="N521" s="198"/>
      <c r="O521" s="198"/>
      <c r="P521" s="198"/>
      <c r="Q521" s="198"/>
      <c r="R521" s="198"/>
      <c r="S521" s="198"/>
      <c r="T521" s="19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193" t="s">
        <v>141</v>
      </c>
      <c r="AU521" s="193" t="s">
        <v>82</v>
      </c>
      <c r="AV521" s="14" t="s">
        <v>82</v>
      </c>
      <c r="AW521" s="14" t="s">
        <v>33</v>
      </c>
      <c r="AX521" s="14" t="s">
        <v>72</v>
      </c>
      <c r="AY521" s="193" t="s">
        <v>129</v>
      </c>
    </row>
    <row r="522" s="13" customFormat="1">
      <c r="A522" s="13"/>
      <c r="B522" s="184"/>
      <c r="C522" s="13"/>
      <c r="D522" s="185" t="s">
        <v>141</v>
      </c>
      <c r="E522" s="186" t="s">
        <v>3</v>
      </c>
      <c r="F522" s="187" t="s">
        <v>868</v>
      </c>
      <c r="G522" s="13"/>
      <c r="H522" s="186" t="s">
        <v>3</v>
      </c>
      <c r="I522" s="188"/>
      <c r="J522" s="13"/>
      <c r="K522" s="13"/>
      <c r="L522" s="184"/>
      <c r="M522" s="189"/>
      <c r="N522" s="190"/>
      <c r="O522" s="190"/>
      <c r="P522" s="190"/>
      <c r="Q522" s="190"/>
      <c r="R522" s="190"/>
      <c r="S522" s="190"/>
      <c r="T522" s="19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6" t="s">
        <v>141</v>
      </c>
      <c r="AU522" s="186" t="s">
        <v>82</v>
      </c>
      <c r="AV522" s="13" t="s">
        <v>80</v>
      </c>
      <c r="AW522" s="13" t="s">
        <v>33</v>
      </c>
      <c r="AX522" s="13" t="s">
        <v>72</v>
      </c>
      <c r="AY522" s="186" t="s">
        <v>129</v>
      </c>
    </row>
    <row r="523" s="14" customFormat="1">
      <c r="A523" s="14"/>
      <c r="B523" s="192"/>
      <c r="C523" s="14"/>
      <c r="D523" s="185" t="s">
        <v>141</v>
      </c>
      <c r="E523" s="193" t="s">
        <v>3</v>
      </c>
      <c r="F523" s="194" t="s">
        <v>869</v>
      </c>
      <c r="G523" s="14"/>
      <c r="H523" s="195">
        <v>3.4009999999999998</v>
      </c>
      <c r="I523" s="196"/>
      <c r="J523" s="14"/>
      <c r="K523" s="14"/>
      <c r="L523" s="192"/>
      <c r="M523" s="197"/>
      <c r="N523" s="198"/>
      <c r="O523" s="198"/>
      <c r="P523" s="198"/>
      <c r="Q523" s="198"/>
      <c r="R523" s="198"/>
      <c r="S523" s="198"/>
      <c r="T523" s="19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3" t="s">
        <v>141</v>
      </c>
      <c r="AU523" s="193" t="s">
        <v>82</v>
      </c>
      <c r="AV523" s="14" t="s">
        <v>82</v>
      </c>
      <c r="AW523" s="14" t="s">
        <v>33</v>
      </c>
      <c r="AX523" s="14" t="s">
        <v>72</v>
      </c>
      <c r="AY523" s="193" t="s">
        <v>129</v>
      </c>
    </row>
    <row r="524" s="13" customFormat="1">
      <c r="A524" s="13"/>
      <c r="B524" s="184"/>
      <c r="C524" s="13"/>
      <c r="D524" s="185" t="s">
        <v>141</v>
      </c>
      <c r="E524" s="186" t="s">
        <v>3</v>
      </c>
      <c r="F524" s="187" t="s">
        <v>870</v>
      </c>
      <c r="G524" s="13"/>
      <c r="H524" s="186" t="s">
        <v>3</v>
      </c>
      <c r="I524" s="188"/>
      <c r="J524" s="13"/>
      <c r="K524" s="13"/>
      <c r="L524" s="184"/>
      <c r="M524" s="189"/>
      <c r="N524" s="190"/>
      <c r="O524" s="190"/>
      <c r="P524" s="190"/>
      <c r="Q524" s="190"/>
      <c r="R524" s="190"/>
      <c r="S524" s="190"/>
      <c r="T524" s="19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6" t="s">
        <v>141</v>
      </c>
      <c r="AU524" s="186" t="s">
        <v>82</v>
      </c>
      <c r="AV524" s="13" t="s">
        <v>80</v>
      </c>
      <c r="AW524" s="13" t="s">
        <v>33</v>
      </c>
      <c r="AX524" s="13" t="s">
        <v>72</v>
      </c>
      <c r="AY524" s="186" t="s">
        <v>129</v>
      </c>
    </row>
    <row r="525" s="14" customFormat="1">
      <c r="A525" s="14"/>
      <c r="B525" s="192"/>
      <c r="C525" s="14"/>
      <c r="D525" s="185" t="s">
        <v>141</v>
      </c>
      <c r="E525" s="193" t="s">
        <v>3</v>
      </c>
      <c r="F525" s="194" t="s">
        <v>871</v>
      </c>
      <c r="G525" s="14"/>
      <c r="H525" s="195">
        <v>2.3980000000000001</v>
      </c>
      <c r="I525" s="196"/>
      <c r="J525" s="14"/>
      <c r="K525" s="14"/>
      <c r="L525" s="192"/>
      <c r="M525" s="197"/>
      <c r="N525" s="198"/>
      <c r="O525" s="198"/>
      <c r="P525" s="198"/>
      <c r="Q525" s="198"/>
      <c r="R525" s="198"/>
      <c r="S525" s="198"/>
      <c r="T525" s="19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193" t="s">
        <v>141</v>
      </c>
      <c r="AU525" s="193" t="s">
        <v>82</v>
      </c>
      <c r="AV525" s="14" t="s">
        <v>82</v>
      </c>
      <c r="AW525" s="14" t="s">
        <v>33</v>
      </c>
      <c r="AX525" s="14" t="s">
        <v>72</v>
      </c>
      <c r="AY525" s="193" t="s">
        <v>129</v>
      </c>
    </row>
    <row r="526" s="15" customFormat="1">
      <c r="A526" s="15"/>
      <c r="B526" s="200"/>
      <c r="C526" s="15"/>
      <c r="D526" s="185" t="s">
        <v>141</v>
      </c>
      <c r="E526" s="201" t="s">
        <v>3</v>
      </c>
      <c r="F526" s="202" t="s">
        <v>210</v>
      </c>
      <c r="G526" s="15"/>
      <c r="H526" s="203">
        <v>54.46200000000001</v>
      </c>
      <c r="I526" s="204"/>
      <c r="J526" s="15"/>
      <c r="K526" s="15"/>
      <c r="L526" s="200"/>
      <c r="M526" s="205"/>
      <c r="N526" s="206"/>
      <c r="O526" s="206"/>
      <c r="P526" s="206"/>
      <c r="Q526" s="206"/>
      <c r="R526" s="206"/>
      <c r="S526" s="206"/>
      <c r="T526" s="207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01" t="s">
        <v>141</v>
      </c>
      <c r="AU526" s="201" t="s">
        <v>82</v>
      </c>
      <c r="AV526" s="15" t="s">
        <v>137</v>
      </c>
      <c r="AW526" s="15" t="s">
        <v>33</v>
      </c>
      <c r="AX526" s="15" t="s">
        <v>80</v>
      </c>
      <c r="AY526" s="201" t="s">
        <v>129</v>
      </c>
    </row>
    <row r="527" s="2" customFormat="1" ht="21.75" customHeight="1">
      <c r="A527" s="39"/>
      <c r="B527" s="165"/>
      <c r="C527" s="166" t="s">
        <v>872</v>
      </c>
      <c r="D527" s="166" t="s">
        <v>132</v>
      </c>
      <c r="E527" s="167" t="s">
        <v>873</v>
      </c>
      <c r="F527" s="168" t="s">
        <v>874</v>
      </c>
      <c r="G527" s="169" t="s">
        <v>154</v>
      </c>
      <c r="H527" s="170">
        <v>54.462000000000003</v>
      </c>
      <c r="I527" s="171"/>
      <c r="J527" s="172">
        <f>ROUND(I527*H527,2)</f>
        <v>0</v>
      </c>
      <c r="K527" s="168" t="s">
        <v>136</v>
      </c>
      <c r="L527" s="40"/>
      <c r="M527" s="173" t="s">
        <v>3</v>
      </c>
      <c r="N527" s="174" t="s">
        <v>43</v>
      </c>
      <c r="O527" s="73"/>
      <c r="P527" s="175">
        <f>O527*H527</f>
        <v>0</v>
      </c>
      <c r="Q527" s="175">
        <v>0.00069999999999999999</v>
      </c>
      <c r="R527" s="175">
        <f>Q527*H527</f>
        <v>0.038123400000000002</v>
      </c>
      <c r="S527" s="175">
        <v>0</v>
      </c>
      <c r="T527" s="176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177" t="s">
        <v>279</v>
      </c>
      <c r="AT527" s="177" t="s">
        <v>132</v>
      </c>
      <c r="AU527" s="177" t="s">
        <v>82</v>
      </c>
      <c r="AY527" s="20" t="s">
        <v>129</v>
      </c>
      <c r="BE527" s="178">
        <f>IF(N527="základní",J527,0)</f>
        <v>0</v>
      </c>
      <c r="BF527" s="178">
        <f>IF(N527="snížená",J527,0)</f>
        <v>0</v>
      </c>
      <c r="BG527" s="178">
        <f>IF(N527="zákl. přenesená",J527,0)</f>
        <v>0</v>
      </c>
      <c r="BH527" s="178">
        <f>IF(N527="sníž. přenesená",J527,0)</f>
        <v>0</v>
      </c>
      <c r="BI527" s="178">
        <f>IF(N527="nulová",J527,0)</f>
        <v>0</v>
      </c>
      <c r="BJ527" s="20" t="s">
        <v>80</v>
      </c>
      <c r="BK527" s="178">
        <f>ROUND(I527*H527,2)</f>
        <v>0</v>
      </c>
      <c r="BL527" s="20" t="s">
        <v>279</v>
      </c>
      <c r="BM527" s="177" t="s">
        <v>875</v>
      </c>
    </row>
    <row r="528" s="2" customFormat="1">
      <c r="A528" s="39"/>
      <c r="B528" s="40"/>
      <c r="C528" s="39"/>
      <c r="D528" s="179" t="s">
        <v>139</v>
      </c>
      <c r="E528" s="39"/>
      <c r="F528" s="180" t="s">
        <v>876</v>
      </c>
      <c r="G528" s="39"/>
      <c r="H528" s="39"/>
      <c r="I528" s="181"/>
      <c r="J528" s="39"/>
      <c r="K528" s="39"/>
      <c r="L528" s="40"/>
      <c r="M528" s="182"/>
      <c r="N528" s="183"/>
      <c r="O528" s="73"/>
      <c r="P528" s="73"/>
      <c r="Q528" s="73"/>
      <c r="R528" s="73"/>
      <c r="S528" s="73"/>
      <c r="T528" s="74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20" t="s">
        <v>139</v>
      </c>
      <c r="AU528" s="20" t="s">
        <v>82</v>
      </c>
    </row>
    <row r="529" s="13" customFormat="1">
      <c r="A529" s="13"/>
      <c r="B529" s="184"/>
      <c r="C529" s="13"/>
      <c r="D529" s="185" t="s">
        <v>141</v>
      </c>
      <c r="E529" s="186" t="s">
        <v>3</v>
      </c>
      <c r="F529" s="187" t="s">
        <v>864</v>
      </c>
      <c r="G529" s="13"/>
      <c r="H529" s="186" t="s">
        <v>3</v>
      </c>
      <c r="I529" s="188"/>
      <c r="J529" s="13"/>
      <c r="K529" s="13"/>
      <c r="L529" s="184"/>
      <c r="M529" s="189"/>
      <c r="N529" s="190"/>
      <c r="O529" s="190"/>
      <c r="P529" s="190"/>
      <c r="Q529" s="190"/>
      <c r="R529" s="190"/>
      <c r="S529" s="190"/>
      <c r="T529" s="19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6" t="s">
        <v>141</v>
      </c>
      <c r="AU529" s="186" t="s">
        <v>82</v>
      </c>
      <c r="AV529" s="13" t="s">
        <v>80</v>
      </c>
      <c r="AW529" s="13" t="s">
        <v>33</v>
      </c>
      <c r="AX529" s="13" t="s">
        <v>72</v>
      </c>
      <c r="AY529" s="186" t="s">
        <v>129</v>
      </c>
    </row>
    <row r="530" s="14" customFormat="1">
      <c r="A530" s="14"/>
      <c r="B530" s="192"/>
      <c r="C530" s="14"/>
      <c r="D530" s="185" t="s">
        <v>141</v>
      </c>
      <c r="E530" s="193" t="s">
        <v>3</v>
      </c>
      <c r="F530" s="194" t="s">
        <v>865</v>
      </c>
      <c r="G530" s="14"/>
      <c r="H530" s="195">
        <v>48.218000000000004</v>
      </c>
      <c r="I530" s="196"/>
      <c r="J530" s="14"/>
      <c r="K530" s="14"/>
      <c r="L530" s="192"/>
      <c r="M530" s="197"/>
      <c r="N530" s="198"/>
      <c r="O530" s="198"/>
      <c r="P530" s="198"/>
      <c r="Q530" s="198"/>
      <c r="R530" s="198"/>
      <c r="S530" s="198"/>
      <c r="T530" s="19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93" t="s">
        <v>141</v>
      </c>
      <c r="AU530" s="193" t="s">
        <v>82</v>
      </c>
      <c r="AV530" s="14" t="s">
        <v>82</v>
      </c>
      <c r="AW530" s="14" t="s">
        <v>33</v>
      </c>
      <c r="AX530" s="14" t="s">
        <v>72</v>
      </c>
      <c r="AY530" s="193" t="s">
        <v>129</v>
      </c>
    </row>
    <row r="531" s="13" customFormat="1">
      <c r="A531" s="13"/>
      <c r="B531" s="184"/>
      <c r="C531" s="13"/>
      <c r="D531" s="185" t="s">
        <v>141</v>
      </c>
      <c r="E531" s="186" t="s">
        <v>3</v>
      </c>
      <c r="F531" s="187" t="s">
        <v>866</v>
      </c>
      <c r="G531" s="13"/>
      <c r="H531" s="186" t="s">
        <v>3</v>
      </c>
      <c r="I531" s="188"/>
      <c r="J531" s="13"/>
      <c r="K531" s="13"/>
      <c r="L531" s="184"/>
      <c r="M531" s="189"/>
      <c r="N531" s="190"/>
      <c r="O531" s="190"/>
      <c r="P531" s="190"/>
      <c r="Q531" s="190"/>
      <c r="R531" s="190"/>
      <c r="S531" s="190"/>
      <c r="T531" s="19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6" t="s">
        <v>141</v>
      </c>
      <c r="AU531" s="186" t="s">
        <v>82</v>
      </c>
      <c r="AV531" s="13" t="s">
        <v>80</v>
      </c>
      <c r="AW531" s="13" t="s">
        <v>33</v>
      </c>
      <c r="AX531" s="13" t="s">
        <v>72</v>
      </c>
      <c r="AY531" s="186" t="s">
        <v>129</v>
      </c>
    </row>
    <row r="532" s="14" customFormat="1">
      <c r="A532" s="14"/>
      <c r="B532" s="192"/>
      <c r="C532" s="14"/>
      <c r="D532" s="185" t="s">
        <v>141</v>
      </c>
      <c r="E532" s="193" t="s">
        <v>3</v>
      </c>
      <c r="F532" s="194" t="s">
        <v>867</v>
      </c>
      <c r="G532" s="14"/>
      <c r="H532" s="195">
        <v>0.44500000000000001</v>
      </c>
      <c r="I532" s="196"/>
      <c r="J532" s="14"/>
      <c r="K532" s="14"/>
      <c r="L532" s="192"/>
      <c r="M532" s="197"/>
      <c r="N532" s="198"/>
      <c r="O532" s="198"/>
      <c r="P532" s="198"/>
      <c r="Q532" s="198"/>
      <c r="R532" s="198"/>
      <c r="S532" s="198"/>
      <c r="T532" s="19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3" t="s">
        <v>141</v>
      </c>
      <c r="AU532" s="193" t="s">
        <v>82</v>
      </c>
      <c r="AV532" s="14" t="s">
        <v>82</v>
      </c>
      <c r="AW532" s="14" t="s">
        <v>33</v>
      </c>
      <c r="AX532" s="14" t="s">
        <v>72</v>
      </c>
      <c r="AY532" s="193" t="s">
        <v>129</v>
      </c>
    </row>
    <row r="533" s="13" customFormat="1">
      <c r="A533" s="13"/>
      <c r="B533" s="184"/>
      <c r="C533" s="13"/>
      <c r="D533" s="185" t="s">
        <v>141</v>
      </c>
      <c r="E533" s="186" t="s">
        <v>3</v>
      </c>
      <c r="F533" s="187" t="s">
        <v>868</v>
      </c>
      <c r="G533" s="13"/>
      <c r="H533" s="186" t="s">
        <v>3</v>
      </c>
      <c r="I533" s="188"/>
      <c r="J533" s="13"/>
      <c r="K533" s="13"/>
      <c r="L533" s="184"/>
      <c r="M533" s="189"/>
      <c r="N533" s="190"/>
      <c r="O533" s="190"/>
      <c r="P533" s="190"/>
      <c r="Q533" s="190"/>
      <c r="R533" s="190"/>
      <c r="S533" s="190"/>
      <c r="T533" s="19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6" t="s">
        <v>141</v>
      </c>
      <c r="AU533" s="186" t="s">
        <v>82</v>
      </c>
      <c r="AV533" s="13" t="s">
        <v>80</v>
      </c>
      <c r="AW533" s="13" t="s">
        <v>33</v>
      </c>
      <c r="AX533" s="13" t="s">
        <v>72</v>
      </c>
      <c r="AY533" s="186" t="s">
        <v>129</v>
      </c>
    </row>
    <row r="534" s="14" customFormat="1">
      <c r="A534" s="14"/>
      <c r="B534" s="192"/>
      <c r="C534" s="14"/>
      <c r="D534" s="185" t="s">
        <v>141</v>
      </c>
      <c r="E534" s="193" t="s">
        <v>3</v>
      </c>
      <c r="F534" s="194" t="s">
        <v>869</v>
      </c>
      <c r="G534" s="14"/>
      <c r="H534" s="195">
        <v>3.4009999999999998</v>
      </c>
      <c r="I534" s="196"/>
      <c r="J534" s="14"/>
      <c r="K534" s="14"/>
      <c r="L534" s="192"/>
      <c r="M534" s="197"/>
      <c r="N534" s="198"/>
      <c r="O534" s="198"/>
      <c r="P534" s="198"/>
      <c r="Q534" s="198"/>
      <c r="R534" s="198"/>
      <c r="S534" s="198"/>
      <c r="T534" s="19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193" t="s">
        <v>141</v>
      </c>
      <c r="AU534" s="193" t="s">
        <v>82</v>
      </c>
      <c r="AV534" s="14" t="s">
        <v>82</v>
      </c>
      <c r="AW534" s="14" t="s">
        <v>33</v>
      </c>
      <c r="AX534" s="14" t="s">
        <v>72</v>
      </c>
      <c r="AY534" s="193" t="s">
        <v>129</v>
      </c>
    </row>
    <row r="535" s="13" customFormat="1">
      <c r="A535" s="13"/>
      <c r="B535" s="184"/>
      <c r="C535" s="13"/>
      <c r="D535" s="185" t="s">
        <v>141</v>
      </c>
      <c r="E535" s="186" t="s">
        <v>3</v>
      </c>
      <c r="F535" s="187" t="s">
        <v>870</v>
      </c>
      <c r="G535" s="13"/>
      <c r="H535" s="186" t="s">
        <v>3</v>
      </c>
      <c r="I535" s="188"/>
      <c r="J535" s="13"/>
      <c r="K535" s="13"/>
      <c r="L535" s="184"/>
      <c r="M535" s="189"/>
      <c r="N535" s="190"/>
      <c r="O535" s="190"/>
      <c r="P535" s="190"/>
      <c r="Q535" s="190"/>
      <c r="R535" s="190"/>
      <c r="S535" s="190"/>
      <c r="T535" s="19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6" t="s">
        <v>141</v>
      </c>
      <c r="AU535" s="186" t="s">
        <v>82</v>
      </c>
      <c r="AV535" s="13" t="s">
        <v>80</v>
      </c>
      <c r="AW535" s="13" t="s">
        <v>33</v>
      </c>
      <c r="AX535" s="13" t="s">
        <v>72</v>
      </c>
      <c r="AY535" s="186" t="s">
        <v>129</v>
      </c>
    </row>
    <row r="536" s="14" customFormat="1">
      <c r="A536" s="14"/>
      <c r="B536" s="192"/>
      <c r="C536" s="14"/>
      <c r="D536" s="185" t="s">
        <v>141</v>
      </c>
      <c r="E536" s="193" t="s">
        <v>3</v>
      </c>
      <c r="F536" s="194" t="s">
        <v>871</v>
      </c>
      <c r="G536" s="14"/>
      <c r="H536" s="195">
        <v>2.3980000000000001</v>
      </c>
      <c r="I536" s="196"/>
      <c r="J536" s="14"/>
      <c r="K536" s="14"/>
      <c r="L536" s="192"/>
      <c r="M536" s="197"/>
      <c r="N536" s="198"/>
      <c r="O536" s="198"/>
      <c r="P536" s="198"/>
      <c r="Q536" s="198"/>
      <c r="R536" s="198"/>
      <c r="S536" s="198"/>
      <c r="T536" s="19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193" t="s">
        <v>141</v>
      </c>
      <c r="AU536" s="193" t="s">
        <v>82</v>
      </c>
      <c r="AV536" s="14" t="s">
        <v>82</v>
      </c>
      <c r="AW536" s="14" t="s">
        <v>33</v>
      </c>
      <c r="AX536" s="14" t="s">
        <v>72</v>
      </c>
      <c r="AY536" s="193" t="s">
        <v>129</v>
      </c>
    </row>
    <row r="537" s="15" customFormat="1">
      <c r="A537" s="15"/>
      <c r="B537" s="200"/>
      <c r="C537" s="15"/>
      <c r="D537" s="185" t="s">
        <v>141</v>
      </c>
      <c r="E537" s="201" t="s">
        <v>3</v>
      </c>
      <c r="F537" s="202" t="s">
        <v>210</v>
      </c>
      <c r="G537" s="15"/>
      <c r="H537" s="203">
        <v>54.46200000000001</v>
      </c>
      <c r="I537" s="204"/>
      <c r="J537" s="15"/>
      <c r="K537" s="15"/>
      <c r="L537" s="200"/>
      <c r="M537" s="205"/>
      <c r="N537" s="206"/>
      <c r="O537" s="206"/>
      <c r="P537" s="206"/>
      <c r="Q537" s="206"/>
      <c r="R537" s="206"/>
      <c r="S537" s="206"/>
      <c r="T537" s="207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01" t="s">
        <v>141</v>
      </c>
      <c r="AU537" s="201" t="s">
        <v>82</v>
      </c>
      <c r="AV537" s="15" t="s">
        <v>137</v>
      </c>
      <c r="AW537" s="15" t="s">
        <v>33</v>
      </c>
      <c r="AX537" s="15" t="s">
        <v>80</v>
      </c>
      <c r="AY537" s="201" t="s">
        <v>129</v>
      </c>
    </row>
    <row r="538" s="2" customFormat="1" ht="24.15" customHeight="1">
      <c r="A538" s="39"/>
      <c r="B538" s="165"/>
      <c r="C538" s="166" t="s">
        <v>877</v>
      </c>
      <c r="D538" s="166" t="s">
        <v>132</v>
      </c>
      <c r="E538" s="167" t="s">
        <v>878</v>
      </c>
      <c r="F538" s="168" t="s">
        <v>879</v>
      </c>
      <c r="G538" s="169" t="s">
        <v>311</v>
      </c>
      <c r="H538" s="170">
        <v>0.44500000000000001</v>
      </c>
      <c r="I538" s="171"/>
      <c r="J538" s="172">
        <f>ROUND(I538*H538,2)</f>
        <v>0</v>
      </c>
      <c r="K538" s="168" t="s">
        <v>136</v>
      </c>
      <c r="L538" s="40"/>
      <c r="M538" s="173" t="s">
        <v>3</v>
      </c>
      <c r="N538" s="174" t="s">
        <v>43</v>
      </c>
      <c r="O538" s="73"/>
      <c r="P538" s="175">
        <f>O538*H538</f>
        <v>0</v>
      </c>
      <c r="Q538" s="175">
        <v>0.0059100000000000003</v>
      </c>
      <c r="R538" s="175">
        <f>Q538*H538</f>
        <v>0.0026299500000000003</v>
      </c>
      <c r="S538" s="175">
        <v>0</v>
      </c>
      <c r="T538" s="176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177" t="s">
        <v>279</v>
      </c>
      <c r="AT538" s="177" t="s">
        <v>132</v>
      </c>
      <c r="AU538" s="177" t="s">
        <v>82</v>
      </c>
      <c r="AY538" s="20" t="s">
        <v>129</v>
      </c>
      <c r="BE538" s="178">
        <f>IF(N538="základní",J538,0)</f>
        <v>0</v>
      </c>
      <c r="BF538" s="178">
        <f>IF(N538="snížená",J538,0)</f>
        <v>0</v>
      </c>
      <c r="BG538" s="178">
        <f>IF(N538="zákl. přenesená",J538,0)</f>
        <v>0</v>
      </c>
      <c r="BH538" s="178">
        <f>IF(N538="sníž. přenesená",J538,0)</f>
        <v>0</v>
      </c>
      <c r="BI538" s="178">
        <f>IF(N538="nulová",J538,0)</f>
        <v>0</v>
      </c>
      <c r="BJ538" s="20" t="s">
        <v>80</v>
      </c>
      <c r="BK538" s="178">
        <f>ROUND(I538*H538,2)</f>
        <v>0</v>
      </c>
      <c r="BL538" s="20" t="s">
        <v>279</v>
      </c>
      <c r="BM538" s="177" t="s">
        <v>880</v>
      </c>
    </row>
    <row r="539" s="2" customFormat="1">
      <c r="A539" s="39"/>
      <c r="B539" s="40"/>
      <c r="C539" s="39"/>
      <c r="D539" s="179" t="s">
        <v>139</v>
      </c>
      <c r="E539" s="39"/>
      <c r="F539" s="180" t="s">
        <v>881</v>
      </c>
      <c r="G539" s="39"/>
      <c r="H539" s="39"/>
      <c r="I539" s="181"/>
      <c r="J539" s="39"/>
      <c r="K539" s="39"/>
      <c r="L539" s="40"/>
      <c r="M539" s="182"/>
      <c r="N539" s="183"/>
      <c r="O539" s="73"/>
      <c r="P539" s="73"/>
      <c r="Q539" s="73"/>
      <c r="R539" s="73"/>
      <c r="S539" s="73"/>
      <c r="T539" s="74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20" t="s">
        <v>139</v>
      </c>
      <c r="AU539" s="20" t="s">
        <v>82</v>
      </c>
    </row>
    <row r="540" s="13" customFormat="1">
      <c r="A540" s="13"/>
      <c r="B540" s="184"/>
      <c r="C540" s="13"/>
      <c r="D540" s="185" t="s">
        <v>141</v>
      </c>
      <c r="E540" s="186" t="s">
        <v>3</v>
      </c>
      <c r="F540" s="187" t="s">
        <v>866</v>
      </c>
      <c r="G540" s="13"/>
      <c r="H540" s="186" t="s">
        <v>3</v>
      </c>
      <c r="I540" s="188"/>
      <c r="J540" s="13"/>
      <c r="K540" s="13"/>
      <c r="L540" s="184"/>
      <c r="M540" s="189"/>
      <c r="N540" s="190"/>
      <c r="O540" s="190"/>
      <c r="P540" s="190"/>
      <c r="Q540" s="190"/>
      <c r="R540" s="190"/>
      <c r="S540" s="190"/>
      <c r="T540" s="19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6" t="s">
        <v>141</v>
      </c>
      <c r="AU540" s="186" t="s">
        <v>82</v>
      </c>
      <c r="AV540" s="13" t="s">
        <v>80</v>
      </c>
      <c r="AW540" s="13" t="s">
        <v>33</v>
      </c>
      <c r="AX540" s="13" t="s">
        <v>72</v>
      </c>
      <c r="AY540" s="186" t="s">
        <v>129</v>
      </c>
    </row>
    <row r="541" s="14" customFormat="1">
      <c r="A541" s="14"/>
      <c r="B541" s="192"/>
      <c r="C541" s="14"/>
      <c r="D541" s="185" t="s">
        <v>141</v>
      </c>
      <c r="E541" s="193" t="s">
        <v>3</v>
      </c>
      <c r="F541" s="194" t="s">
        <v>867</v>
      </c>
      <c r="G541" s="14"/>
      <c r="H541" s="195">
        <v>0.44500000000000001</v>
      </c>
      <c r="I541" s="196"/>
      <c r="J541" s="14"/>
      <c r="K541" s="14"/>
      <c r="L541" s="192"/>
      <c r="M541" s="197"/>
      <c r="N541" s="198"/>
      <c r="O541" s="198"/>
      <c r="P541" s="198"/>
      <c r="Q541" s="198"/>
      <c r="R541" s="198"/>
      <c r="S541" s="198"/>
      <c r="T541" s="19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3" t="s">
        <v>141</v>
      </c>
      <c r="AU541" s="193" t="s">
        <v>82</v>
      </c>
      <c r="AV541" s="14" t="s">
        <v>82</v>
      </c>
      <c r="AW541" s="14" t="s">
        <v>33</v>
      </c>
      <c r="AX541" s="14" t="s">
        <v>80</v>
      </c>
      <c r="AY541" s="193" t="s">
        <v>129</v>
      </c>
    </row>
    <row r="542" s="2" customFormat="1" ht="24.15" customHeight="1">
      <c r="A542" s="39"/>
      <c r="B542" s="165"/>
      <c r="C542" s="166" t="s">
        <v>882</v>
      </c>
      <c r="D542" s="166" t="s">
        <v>132</v>
      </c>
      <c r="E542" s="167" t="s">
        <v>883</v>
      </c>
      <c r="F542" s="168" t="s">
        <v>884</v>
      </c>
      <c r="G542" s="169" t="s">
        <v>311</v>
      </c>
      <c r="H542" s="170">
        <v>5.7990000000000004</v>
      </c>
      <c r="I542" s="171"/>
      <c r="J542" s="172">
        <f>ROUND(I542*H542,2)</f>
        <v>0</v>
      </c>
      <c r="K542" s="168" t="s">
        <v>136</v>
      </c>
      <c r="L542" s="40"/>
      <c r="M542" s="173" t="s">
        <v>3</v>
      </c>
      <c r="N542" s="174" t="s">
        <v>43</v>
      </c>
      <c r="O542" s="73"/>
      <c r="P542" s="175">
        <f>O542*H542</f>
        <v>0</v>
      </c>
      <c r="Q542" s="175">
        <v>0.010590000000000001</v>
      </c>
      <c r="R542" s="175">
        <f>Q542*H542</f>
        <v>0.061411410000000007</v>
      </c>
      <c r="S542" s="175">
        <v>0</v>
      </c>
      <c r="T542" s="176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177" t="s">
        <v>279</v>
      </c>
      <c r="AT542" s="177" t="s">
        <v>132</v>
      </c>
      <c r="AU542" s="177" t="s">
        <v>82</v>
      </c>
      <c r="AY542" s="20" t="s">
        <v>129</v>
      </c>
      <c r="BE542" s="178">
        <f>IF(N542="základní",J542,0)</f>
        <v>0</v>
      </c>
      <c r="BF542" s="178">
        <f>IF(N542="snížená",J542,0)</f>
        <v>0</v>
      </c>
      <c r="BG542" s="178">
        <f>IF(N542="zákl. přenesená",J542,0)</f>
        <v>0</v>
      </c>
      <c r="BH542" s="178">
        <f>IF(N542="sníž. přenesená",J542,0)</f>
        <v>0</v>
      </c>
      <c r="BI542" s="178">
        <f>IF(N542="nulová",J542,0)</f>
        <v>0</v>
      </c>
      <c r="BJ542" s="20" t="s">
        <v>80</v>
      </c>
      <c r="BK542" s="178">
        <f>ROUND(I542*H542,2)</f>
        <v>0</v>
      </c>
      <c r="BL542" s="20" t="s">
        <v>279</v>
      </c>
      <c r="BM542" s="177" t="s">
        <v>885</v>
      </c>
    </row>
    <row r="543" s="2" customFormat="1">
      <c r="A543" s="39"/>
      <c r="B543" s="40"/>
      <c r="C543" s="39"/>
      <c r="D543" s="179" t="s">
        <v>139</v>
      </c>
      <c r="E543" s="39"/>
      <c r="F543" s="180" t="s">
        <v>886</v>
      </c>
      <c r="G543" s="39"/>
      <c r="H543" s="39"/>
      <c r="I543" s="181"/>
      <c r="J543" s="39"/>
      <c r="K543" s="39"/>
      <c r="L543" s="40"/>
      <c r="M543" s="182"/>
      <c r="N543" s="183"/>
      <c r="O543" s="73"/>
      <c r="P543" s="73"/>
      <c r="Q543" s="73"/>
      <c r="R543" s="73"/>
      <c r="S543" s="73"/>
      <c r="T543" s="74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20" t="s">
        <v>139</v>
      </c>
      <c r="AU543" s="20" t="s">
        <v>82</v>
      </c>
    </row>
    <row r="544" s="13" customFormat="1">
      <c r="A544" s="13"/>
      <c r="B544" s="184"/>
      <c r="C544" s="13"/>
      <c r="D544" s="185" t="s">
        <v>141</v>
      </c>
      <c r="E544" s="186" t="s">
        <v>3</v>
      </c>
      <c r="F544" s="187" t="s">
        <v>868</v>
      </c>
      <c r="G544" s="13"/>
      <c r="H544" s="186" t="s">
        <v>3</v>
      </c>
      <c r="I544" s="188"/>
      <c r="J544" s="13"/>
      <c r="K544" s="13"/>
      <c r="L544" s="184"/>
      <c r="M544" s="189"/>
      <c r="N544" s="190"/>
      <c r="O544" s="190"/>
      <c r="P544" s="190"/>
      <c r="Q544" s="190"/>
      <c r="R544" s="190"/>
      <c r="S544" s="190"/>
      <c r="T544" s="19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6" t="s">
        <v>141</v>
      </c>
      <c r="AU544" s="186" t="s">
        <v>82</v>
      </c>
      <c r="AV544" s="13" t="s">
        <v>80</v>
      </c>
      <c r="AW544" s="13" t="s">
        <v>33</v>
      </c>
      <c r="AX544" s="13" t="s">
        <v>72</v>
      </c>
      <c r="AY544" s="186" t="s">
        <v>129</v>
      </c>
    </row>
    <row r="545" s="14" customFormat="1">
      <c r="A545" s="14"/>
      <c r="B545" s="192"/>
      <c r="C545" s="14"/>
      <c r="D545" s="185" t="s">
        <v>141</v>
      </c>
      <c r="E545" s="193" t="s">
        <v>3</v>
      </c>
      <c r="F545" s="194" t="s">
        <v>869</v>
      </c>
      <c r="G545" s="14"/>
      <c r="H545" s="195">
        <v>3.4009999999999998</v>
      </c>
      <c r="I545" s="196"/>
      <c r="J545" s="14"/>
      <c r="K545" s="14"/>
      <c r="L545" s="192"/>
      <c r="M545" s="197"/>
      <c r="N545" s="198"/>
      <c r="O545" s="198"/>
      <c r="P545" s="198"/>
      <c r="Q545" s="198"/>
      <c r="R545" s="198"/>
      <c r="S545" s="198"/>
      <c r="T545" s="19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193" t="s">
        <v>141</v>
      </c>
      <c r="AU545" s="193" t="s">
        <v>82</v>
      </c>
      <c r="AV545" s="14" t="s">
        <v>82</v>
      </c>
      <c r="AW545" s="14" t="s">
        <v>33</v>
      </c>
      <c r="AX545" s="14" t="s">
        <v>72</v>
      </c>
      <c r="AY545" s="193" t="s">
        <v>129</v>
      </c>
    </row>
    <row r="546" s="13" customFormat="1">
      <c r="A546" s="13"/>
      <c r="B546" s="184"/>
      <c r="C546" s="13"/>
      <c r="D546" s="185" t="s">
        <v>141</v>
      </c>
      <c r="E546" s="186" t="s">
        <v>3</v>
      </c>
      <c r="F546" s="187" t="s">
        <v>870</v>
      </c>
      <c r="G546" s="13"/>
      <c r="H546" s="186" t="s">
        <v>3</v>
      </c>
      <c r="I546" s="188"/>
      <c r="J546" s="13"/>
      <c r="K546" s="13"/>
      <c r="L546" s="184"/>
      <c r="M546" s="189"/>
      <c r="N546" s="190"/>
      <c r="O546" s="190"/>
      <c r="P546" s="190"/>
      <c r="Q546" s="190"/>
      <c r="R546" s="190"/>
      <c r="S546" s="190"/>
      <c r="T546" s="19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6" t="s">
        <v>141</v>
      </c>
      <c r="AU546" s="186" t="s">
        <v>82</v>
      </c>
      <c r="AV546" s="13" t="s">
        <v>80</v>
      </c>
      <c r="AW546" s="13" t="s">
        <v>33</v>
      </c>
      <c r="AX546" s="13" t="s">
        <v>72</v>
      </c>
      <c r="AY546" s="186" t="s">
        <v>129</v>
      </c>
    </row>
    <row r="547" s="14" customFormat="1">
      <c r="A547" s="14"/>
      <c r="B547" s="192"/>
      <c r="C547" s="14"/>
      <c r="D547" s="185" t="s">
        <v>141</v>
      </c>
      <c r="E547" s="193" t="s">
        <v>3</v>
      </c>
      <c r="F547" s="194" t="s">
        <v>871</v>
      </c>
      <c r="G547" s="14"/>
      <c r="H547" s="195">
        <v>2.3980000000000001</v>
      </c>
      <c r="I547" s="196"/>
      <c r="J547" s="14"/>
      <c r="K547" s="14"/>
      <c r="L547" s="192"/>
      <c r="M547" s="197"/>
      <c r="N547" s="198"/>
      <c r="O547" s="198"/>
      <c r="P547" s="198"/>
      <c r="Q547" s="198"/>
      <c r="R547" s="198"/>
      <c r="S547" s="198"/>
      <c r="T547" s="19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3" t="s">
        <v>141</v>
      </c>
      <c r="AU547" s="193" t="s">
        <v>82</v>
      </c>
      <c r="AV547" s="14" t="s">
        <v>82</v>
      </c>
      <c r="AW547" s="14" t="s">
        <v>33</v>
      </c>
      <c r="AX547" s="14" t="s">
        <v>72</v>
      </c>
      <c r="AY547" s="193" t="s">
        <v>129</v>
      </c>
    </row>
    <row r="548" s="15" customFormat="1">
      <c r="A548" s="15"/>
      <c r="B548" s="200"/>
      <c r="C548" s="15"/>
      <c r="D548" s="185" t="s">
        <v>141</v>
      </c>
      <c r="E548" s="201" t="s">
        <v>3</v>
      </c>
      <c r="F548" s="202" t="s">
        <v>210</v>
      </c>
      <c r="G548" s="15"/>
      <c r="H548" s="203">
        <v>5.7989999999999995</v>
      </c>
      <c r="I548" s="204"/>
      <c r="J548" s="15"/>
      <c r="K548" s="15"/>
      <c r="L548" s="200"/>
      <c r="M548" s="205"/>
      <c r="N548" s="206"/>
      <c r="O548" s="206"/>
      <c r="P548" s="206"/>
      <c r="Q548" s="206"/>
      <c r="R548" s="206"/>
      <c r="S548" s="206"/>
      <c r="T548" s="207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01" t="s">
        <v>141</v>
      </c>
      <c r="AU548" s="201" t="s">
        <v>82</v>
      </c>
      <c r="AV548" s="15" t="s">
        <v>137</v>
      </c>
      <c r="AW548" s="15" t="s">
        <v>33</v>
      </c>
      <c r="AX548" s="15" t="s">
        <v>80</v>
      </c>
      <c r="AY548" s="201" t="s">
        <v>129</v>
      </c>
    </row>
    <row r="549" s="2" customFormat="1" ht="24.15" customHeight="1">
      <c r="A549" s="39"/>
      <c r="B549" s="165"/>
      <c r="C549" s="166" t="s">
        <v>887</v>
      </c>
      <c r="D549" s="166" t="s">
        <v>132</v>
      </c>
      <c r="E549" s="167" t="s">
        <v>888</v>
      </c>
      <c r="F549" s="168" t="s">
        <v>889</v>
      </c>
      <c r="G549" s="169" t="s">
        <v>311</v>
      </c>
      <c r="H549" s="170">
        <v>6.6399999999999997</v>
      </c>
      <c r="I549" s="171"/>
      <c r="J549" s="172">
        <f>ROUND(I549*H549,2)</f>
        <v>0</v>
      </c>
      <c r="K549" s="168" t="s">
        <v>136</v>
      </c>
      <c r="L549" s="40"/>
      <c r="M549" s="173" t="s">
        <v>3</v>
      </c>
      <c r="N549" s="174" t="s">
        <v>43</v>
      </c>
      <c r="O549" s="73"/>
      <c r="P549" s="175">
        <f>O549*H549</f>
        <v>0</v>
      </c>
      <c r="Q549" s="175">
        <v>0.015699999999999999</v>
      </c>
      <c r="R549" s="175">
        <f>Q549*H549</f>
        <v>0.10424799999999998</v>
      </c>
      <c r="S549" s="175">
        <v>0</v>
      </c>
      <c r="T549" s="176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177" t="s">
        <v>279</v>
      </c>
      <c r="AT549" s="177" t="s">
        <v>132</v>
      </c>
      <c r="AU549" s="177" t="s">
        <v>82</v>
      </c>
      <c r="AY549" s="20" t="s">
        <v>129</v>
      </c>
      <c r="BE549" s="178">
        <f>IF(N549="základní",J549,0)</f>
        <v>0</v>
      </c>
      <c r="BF549" s="178">
        <f>IF(N549="snížená",J549,0)</f>
        <v>0</v>
      </c>
      <c r="BG549" s="178">
        <f>IF(N549="zákl. přenesená",J549,0)</f>
        <v>0</v>
      </c>
      <c r="BH549" s="178">
        <f>IF(N549="sníž. přenesená",J549,0)</f>
        <v>0</v>
      </c>
      <c r="BI549" s="178">
        <f>IF(N549="nulová",J549,0)</f>
        <v>0</v>
      </c>
      <c r="BJ549" s="20" t="s">
        <v>80</v>
      </c>
      <c r="BK549" s="178">
        <f>ROUND(I549*H549,2)</f>
        <v>0</v>
      </c>
      <c r="BL549" s="20" t="s">
        <v>279</v>
      </c>
      <c r="BM549" s="177" t="s">
        <v>890</v>
      </c>
    </row>
    <row r="550" s="2" customFormat="1">
      <c r="A550" s="39"/>
      <c r="B550" s="40"/>
      <c r="C550" s="39"/>
      <c r="D550" s="179" t="s">
        <v>139</v>
      </c>
      <c r="E550" s="39"/>
      <c r="F550" s="180" t="s">
        <v>891</v>
      </c>
      <c r="G550" s="39"/>
      <c r="H550" s="39"/>
      <c r="I550" s="181"/>
      <c r="J550" s="39"/>
      <c r="K550" s="39"/>
      <c r="L550" s="40"/>
      <c r="M550" s="182"/>
      <c r="N550" s="183"/>
      <c r="O550" s="73"/>
      <c r="P550" s="73"/>
      <c r="Q550" s="73"/>
      <c r="R550" s="73"/>
      <c r="S550" s="73"/>
      <c r="T550" s="74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20" t="s">
        <v>139</v>
      </c>
      <c r="AU550" s="20" t="s">
        <v>82</v>
      </c>
    </row>
    <row r="551" s="13" customFormat="1">
      <c r="A551" s="13"/>
      <c r="B551" s="184"/>
      <c r="C551" s="13"/>
      <c r="D551" s="185" t="s">
        <v>141</v>
      </c>
      <c r="E551" s="186" t="s">
        <v>3</v>
      </c>
      <c r="F551" s="187" t="s">
        <v>832</v>
      </c>
      <c r="G551" s="13"/>
      <c r="H551" s="186" t="s">
        <v>3</v>
      </c>
      <c r="I551" s="188"/>
      <c r="J551" s="13"/>
      <c r="K551" s="13"/>
      <c r="L551" s="184"/>
      <c r="M551" s="189"/>
      <c r="N551" s="190"/>
      <c r="O551" s="190"/>
      <c r="P551" s="190"/>
      <c r="Q551" s="190"/>
      <c r="R551" s="190"/>
      <c r="S551" s="190"/>
      <c r="T551" s="19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6" t="s">
        <v>141</v>
      </c>
      <c r="AU551" s="186" t="s">
        <v>82</v>
      </c>
      <c r="AV551" s="13" t="s">
        <v>80</v>
      </c>
      <c r="AW551" s="13" t="s">
        <v>33</v>
      </c>
      <c r="AX551" s="13" t="s">
        <v>72</v>
      </c>
      <c r="AY551" s="186" t="s">
        <v>129</v>
      </c>
    </row>
    <row r="552" s="14" customFormat="1">
      <c r="A552" s="14"/>
      <c r="B552" s="192"/>
      <c r="C552" s="14"/>
      <c r="D552" s="185" t="s">
        <v>141</v>
      </c>
      <c r="E552" s="193" t="s">
        <v>3</v>
      </c>
      <c r="F552" s="194" t="s">
        <v>892</v>
      </c>
      <c r="G552" s="14"/>
      <c r="H552" s="195">
        <v>6.6399999999999997</v>
      </c>
      <c r="I552" s="196"/>
      <c r="J552" s="14"/>
      <c r="K552" s="14"/>
      <c r="L552" s="192"/>
      <c r="M552" s="197"/>
      <c r="N552" s="198"/>
      <c r="O552" s="198"/>
      <c r="P552" s="198"/>
      <c r="Q552" s="198"/>
      <c r="R552" s="198"/>
      <c r="S552" s="198"/>
      <c r="T552" s="19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93" t="s">
        <v>141</v>
      </c>
      <c r="AU552" s="193" t="s">
        <v>82</v>
      </c>
      <c r="AV552" s="14" t="s">
        <v>82</v>
      </c>
      <c r="AW552" s="14" t="s">
        <v>33</v>
      </c>
      <c r="AX552" s="14" t="s">
        <v>80</v>
      </c>
      <c r="AY552" s="193" t="s">
        <v>129</v>
      </c>
    </row>
    <row r="553" s="2" customFormat="1" ht="16.5" customHeight="1">
      <c r="A553" s="39"/>
      <c r="B553" s="165"/>
      <c r="C553" s="166" t="s">
        <v>893</v>
      </c>
      <c r="D553" s="166" t="s">
        <v>132</v>
      </c>
      <c r="E553" s="167" t="s">
        <v>894</v>
      </c>
      <c r="F553" s="168" t="s">
        <v>895</v>
      </c>
      <c r="G553" s="169" t="s">
        <v>146</v>
      </c>
      <c r="H553" s="170">
        <v>1</v>
      </c>
      <c r="I553" s="171"/>
      <c r="J553" s="172">
        <f>ROUND(I553*H553,2)</f>
        <v>0</v>
      </c>
      <c r="K553" s="168" t="s">
        <v>136</v>
      </c>
      <c r="L553" s="40"/>
      <c r="M553" s="173" t="s">
        <v>3</v>
      </c>
      <c r="N553" s="174" t="s">
        <v>43</v>
      </c>
      <c r="O553" s="73"/>
      <c r="P553" s="175">
        <f>O553*H553</f>
        <v>0</v>
      </c>
      <c r="Q553" s="175">
        <v>1.0000000000000001E-05</v>
      </c>
      <c r="R553" s="175">
        <f>Q553*H553</f>
        <v>1.0000000000000001E-05</v>
      </c>
      <c r="S553" s="175">
        <v>0</v>
      </c>
      <c r="T553" s="176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177" t="s">
        <v>279</v>
      </c>
      <c r="AT553" s="177" t="s">
        <v>132</v>
      </c>
      <c r="AU553" s="177" t="s">
        <v>82</v>
      </c>
      <c r="AY553" s="20" t="s">
        <v>129</v>
      </c>
      <c r="BE553" s="178">
        <f>IF(N553="základní",J553,0)</f>
        <v>0</v>
      </c>
      <c r="BF553" s="178">
        <f>IF(N553="snížená",J553,0)</f>
        <v>0</v>
      </c>
      <c r="BG553" s="178">
        <f>IF(N553="zákl. přenesená",J553,0)</f>
        <v>0</v>
      </c>
      <c r="BH553" s="178">
        <f>IF(N553="sníž. přenesená",J553,0)</f>
        <v>0</v>
      </c>
      <c r="BI553" s="178">
        <f>IF(N553="nulová",J553,0)</f>
        <v>0</v>
      </c>
      <c r="BJ553" s="20" t="s">
        <v>80</v>
      </c>
      <c r="BK553" s="178">
        <f>ROUND(I553*H553,2)</f>
        <v>0</v>
      </c>
      <c r="BL553" s="20" t="s">
        <v>279</v>
      </c>
      <c r="BM553" s="177" t="s">
        <v>896</v>
      </c>
    </row>
    <row r="554" s="2" customFormat="1">
      <c r="A554" s="39"/>
      <c r="B554" s="40"/>
      <c r="C554" s="39"/>
      <c r="D554" s="179" t="s">
        <v>139</v>
      </c>
      <c r="E554" s="39"/>
      <c r="F554" s="180" t="s">
        <v>897</v>
      </c>
      <c r="G554" s="39"/>
      <c r="H554" s="39"/>
      <c r="I554" s="181"/>
      <c r="J554" s="39"/>
      <c r="K554" s="39"/>
      <c r="L554" s="40"/>
      <c r="M554" s="182"/>
      <c r="N554" s="183"/>
      <c r="O554" s="73"/>
      <c r="P554" s="73"/>
      <c r="Q554" s="73"/>
      <c r="R554" s="73"/>
      <c r="S554" s="73"/>
      <c r="T554" s="74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20" t="s">
        <v>139</v>
      </c>
      <c r="AU554" s="20" t="s">
        <v>82</v>
      </c>
    </row>
    <row r="555" s="2" customFormat="1" ht="16.5" customHeight="1">
      <c r="A555" s="39"/>
      <c r="B555" s="165"/>
      <c r="C555" s="209" t="s">
        <v>898</v>
      </c>
      <c r="D555" s="209" t="s">
        <v>506</v>
      </c>
      <c r="E555" s="210" t="s">
        <v>899</v>
      </c>
      <c r="F555" s="211" t="s">
        <v>900</v>
      </c>
      <c r="G555" s="212" t="s">
        <v>146</v>
      </c>
      <c r="H555" s="213">
        <v>1</v>
      </c>
      <c r="I555" s="214"/>
      <c r="J555" s="215">
        <f>ROUND(I555*H555,2)</f>
        <v>0</v>
      </c>
      <c r="K555" s="211" t="s">
        <v>136</v>
      </c>
      <c r="L555" s="216"/>
      <c r="M555" s="217" t="s">
        <v>3</v>
      </c>
      <c r="N555" s="218" t="s">
        <v>43</v>
      </c>
      <c r="O555" s="73"/>
      <c r="P555" s="175">
        <f>O555*H555</f>
        <v>0</v>
      </c>
      <c r="Q555" s="175">
        <v>0.0025000000000000001</v>
      </c>
      <c r="R555" s="175">
        <f>Q555*H555</f>
        <v>0.0025000000000000001</v>
      </c>
      <c r="S555" s="175">
        <v>0</v>
      </c>
      <c r="T555" s="176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177" t="s">
        <v>390</v>
      </c>
      <c r="AT555" s="177" t="s">
        <v>506</v>
      </c>
      <c r="AU555" s="177" t="s">
        <v>82</v>
      </c>
      <c r="AY555" s="20" t="s">
        <v>129</v>
      </c>
      <c r="BE555" s="178">
        <f>IF(N555="základní",J555,0)</f>
        <v>0</v>
      </c>
      <c r="BF555" s="178">
        <f>IF(N555="snížená",J555,0)</f>
        <v>0</v>
      </c>
      <c r="BG555" s="178">
        <f>IF(N555="zákl. přenesená",J555,0)</f>
        <v>0</v>
      </c>
      <c r="BH555" s="178">
        <f>IF(N555="sníž. přenesená",J555,0)</f>
        <v>0</v>
      </c>
      <c r="BI555" s="178">
        <f>IF(N555="nulová",J555,0)</f>
        <v>0</v>
      </c>
      <c r="BJ555" s="20" t="s">
        <v>80</v>
      </c>
      <c r="BK555" s="178">
        <f>ROUND(I555*H555,2)</f>
        <v>0</v>
      </c>
      <c r="BL555" s="20" t="s">
        <v>279</v>
      </c>
      <c r="BM555" s="177" t="s">
        <v>901</v>
      </c>
    </row>
    <row r="556" s="2" customFormat="1" ht="16.5" customHeight="1">
      <c r="A556" s="39"/>
      <c r="B556" s="165"/>
      <c r="C556" s="166" t="s">
        <v>902</v>
      </c>
      <c r="D556" s="166" t="s">
        <v>132</v>
      </c>
      <c r="E556" s="167" t="s">
        <v>903</v>
      </c>
      <c r="F556" s="168" t="s">
        <v>904</v>
      </c>
      <c r="G556" s="169" t="s">
        <v>146</v>
      </c>
      <c r="H556" s="170">
        <v>1</v>
      </c>
      <c r="I556" s="171"/>
      <c r="J556" s="172">
        <f>ROUND(I556*H556,2)</f>
        <v>0</v>
      </c>
      <c r="K556" s="168" t="s">
        <v>136</v>
      </c>
      <c r="L556" s="40"/>
      <c r="M556" s="173" t="s">
        <v>3</v>
      </c>
      <c r="N556" s="174" t="s">
        <v>43</v>
      </c>
      <c r="O556" s="73"/>
      <c r="P556" s="175">
        <f>O556*H556</f>
        <v>0</v>
      </c>
      <c r="Q556" s="175">
        <v>1.0000000000000001E-05</v>
      </c>
      <c r="R556" s="175">
        <f>Q556*H556</f>
        <v>1.0000000000000001E-05</v>
      </c>
      <c r="S556" s="175">
        <v>0</v>
      </c>
      <c r="T556" s="176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177" t="s">
        <v>279</v>
      </c>
      <c r="AT556" s="177" t="s">
        <v>132</v>
      </c>
      <c r="AU556" s="177" t="s">
        <v>82</v>
      </c>
      <c r="AY556" s="20" t="s">
        <v>129</v>
      </c>
      <c r="BE556" s="178">
        <f>IF(N556="základní",J556,0)</f>
        <v>0</v>
      </c>
      <c r="BF556" s="178">
        <f>IF(N556="snížená",J556,0)</f>
        <v>0</v>
      </c>
      <c r="BG556" s="178">
        <f>IF(N556="zákl. přenesená",J556,0)</f>
        <v>0</v>
      </c>
      <c r="BH556" s="178">
        <f>IF(N556="sníž. přenesená",J556,0)</f>
        <v>0</v>
      </c>
      <c r="BI556" s="178">
        <f>IF(N556="nulová",J556,0)</f>
        <v>0</v>
      </c>
      <c r="BJ556" s="20" t="s">
        <v>80</v>
      </c>
      <c r="BK556" s="178">
        <f>ROUND(I556*H556,2)</f>
        <v>0</v>
      </c>
      <c r="BL556" s="20" t="s">
        <v>279</v>
      </c>
      <c r="BM556" s="177" t="s">
        <v>905</v>
      </c>
    </row>
    <row r="557" s="2" customFormat="1">
      <c r="A557" s="39"/>
      <c r="B557" s="40"/>
      <c r="C557" s="39"/>
      <c r="D557" s="179" t="s">
        <v>139</v>
      </c>
      <c r="E557" s="39"/>
      <c r="F557" s="180" t="s">
        <v>906</v>
      </c>
      <c r="G557" s="39"/>
      <c r="H557" s="39"/>
      <c r="I557" s="181"/>
      <c r="J557" s="39"/>
      <c r="K557" s="39"/>
      <c r="L557" s="40"/>
      <c r="M557" s="182"/>
      <c r="N557" s="183"/>
      <c r="O557" s="73"/>
      <c r="P557" s="73"/>
      <c r="Q557" s="73"/>
      <c r="R557" s="73"/>
      <c r="S557" s="73"/>
      <c r="T557" s="74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20" t="s">
        <v>139</v>
      </c>
      <c r="AU557" s="20" t="s">
        <v>82</v>
      </c>
    </row>
    <row r="558" s="2" customFormat="1" ht="16.5" customHeight="1">
      <c r="A558" s="39"/>
      <c r="B558" s="165"/>
      <c r="C558" s="209" t="s">
        <v>907</v>
      </c>
      <c r="D558" s="209" t="s">
        <v>506</v>
      </c>
      <c r="E558" s="210" t="s">
        <v>908</v>
      </c>
      <c r="F558" s="211" t="s">
        <v>909</v>
      </c>
      <c r="G558" s="212" t="s">
        <v>146</v>
      </c>
      <c r="H558" s="213">
        <v>1</v>
      </c>
      <c r="I558" s="214"/>
      <c r="J558" s="215">
        <f>ROUND(I558*H558,2)</f>
        <v>0</v>
      </c>
      <c r="K558" s="211" t="s">
        <v>136</v>
      </c>
      <c r="L558" s="216"/>
      <c r="M558" s="217" t="s">
        <v>3</v>
      </c>
      <c r="N558" s="218" t="s">
        <v>43</v>
      </c>
      <c r="O558" s="73"/>
      <c r="P558" s="175">
        <f>O558*H558</f>
        <v>0</v>
      </c>
      <c r="Q558" s="175">
        <v>0.0067000000000000002</v>
      </c>
      <c r="R558" s="175">
        <f>Q558*H558</f>
        <v>0.0067000000000000002</v>
      </c>
      <c r="S558" s="175">
        <v>0</v>
      </c>
      <c r="T558" s="176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177" t="s">
        <v>390</v>
      </c>
      <c r="AT558" s="177" t="s">
        <v>506</v>
      </c>
      <c r="AU558" s="177" t="s">
        <v>82</v>
      </c>
      <c r="AY558" s="20" t="s">
        <v>129</v>
      </c>
      <c r="BE558" s="178">
        <f>IF(N558="základní",J558,0)</f>
        <v>0</v>
      </c>
      <c r="BF558" s="178">
        <f>IF(N558="snížená",J558,0)</f>
        <v>0</v>
      </c>
      <c r="BG558" s="178">
        <f>IF(N558="zákl. přenesená",J558,0)</f>
        <v>0</v>
      </c>
      <c r="BH558" s="178">
        <f>IF(N558="sníž. přenesená",J558,0)</f>
        <v>0</v>
      </c>
      <c r="BI558" s="178">
        <f>IF(N558="nulová",J558,0)</f>
        <v>0</v>
      </c>
      <c r="BJ558" s="20" t="s">
        <v>80</v>
      </c>
      <c r="BK558" s="178">
        <f>ROUND(I558*H558,2)</f>
        <v>0</v>
      </c>
      <c r="BL558" s="20" t="s">
        <v>279</v>
      </c>
      <c r="BM558" s="177" t="s">
        <v>910</v>
      </c>
    </row>
    <row r="559" s="2" customFormat="1" ht="37.8" customHeight="1">
      <c r="A559" s="39"/>
      <c r="B559" s="165"/>
      <c r="C559" s="166" t="s">
        <v>911</v>
      </c>
      <c r="D559" s="166" t="s">
        <v>132</v>
      </c>
      <c r="E559" s="167" t="s">
        <v>912</v>
      </c>
      <c r="F559" s="168" t="s">
        <v>913</v>
      </c>
      <c r="G559" s="169" t="s">
        <v>385</v>
      </c>
      <c r="H559" s="208"/>
      <c r="I559" s="171"/>
      <c r="J559" s="172">
        <f>ROUND(I559*H559,2)</f>
        <v>0</v>
      </c>
      <c r="K559" s="168" t="s">
        <v>136</v>
      </c>
      <c r="L559" s="40"/>
      <c r="M559" s="173" t="s">
        <v>3</v>
      </c>
      <c r="N559" s="174" t="s">
        <v>43</v>
      </c>
      <c r="O559" s="73"/>
      <c r="P559" s="175">
        <f>O559*H559</f>
        <v>0</v>
      </c>
      <c r="Q559" s="175">
        <v>0</v>
      </c>
      <c r="R559" s="175">
        <f>Q559*H559</f>
        <v>0</v>
      </c>
      <c r="S559" s="175">
        <v>0</v>
      </c>
      <c r="T559" s="176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177" t="s">
        <v>279</v>
      </c>
      <c r="AT559" s="177" t="s">
        <v>132</v>
      </c>
      <c r="AU559" s="177" t="s">
        <v>82</v>
      </c>
      <c r="AY559" s="20" t="s">
        <v>129</v>
      </c>
      <c r="BE559" s="178">
        <f>IF(N559="základní",J559,0)</f>
        <v>0</v>
      </c>
      <c r="BF559" s="178">
        <f>IF(N559="snížená",J559,0)</f>
        <v>0</v>
      </c>
      <c r="BG559" s="178">
        <f>IF(N559="zákl. přenesená",J559,0)</f>
        <v>0</v>
      </c>
      <c r="BH559" s="178">
        <f>IF(N559="sníž. přenesená",J559,0)</f>
        <v>0</v>
      </c>
      <c r="BI559" s="178">
        <f>IF(N559="nulová",J559,0)</f>
        <v>0</v>
      </c>
      <c r="BJ559" s="20" t="s">
        <v>80</v>
      </c>
      <c r="BK559" s="178">
        <f>ROUND(I559*H559,2)</f>
        <v>0</v>
      </c>
      <c r="BL559" s="20" t="s">
        <v>279</v>
      </c>
      <c r="BM559" s="177" t="s">
        <v>914</v>
      </c>
    </row>
    <row r="560" s="2" customFormat="1">
      <c r="A560" s="39"/>
      <c r="B560" s="40"/>
      <c r="C560" s="39"/>
      <c r="D560" s="179" t="s">
        <v>139</v>
      </c>
      <c r="E560" s="39"/>
      <c r="F560" s="180" t="s">
        <v>915</v>
      </c>
      <c r="G560" s="39"/>
      <c r="H560" s="39"/>
      <c r="I560" s="181"/>
      <c r="J560" s="39"/>
      <c r="K560" s="39"/>
      <c r="L560" s="40"/>
      <c r="M560" s="182"/>
      <c r="N560" s="183"/>
      <c r="O560" s="73"/>
      <c r="P560" s="73"/>
      <c r="Q560" s="73"/>
      <c r="R560" s="73"/>
      <c r="S560" s="73"/>
      <c r="T560" s="74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20" t="s">
        <v>139</v>
      </c>
      <c r="AU560" s="20" t="s">
        <v>82</v>
      </c>
    </row>
    <row r="561" s="12" customFormat="1" ht="22.8" customHeight="1">
      <c r="A561" s="12"/>
      <c r="B561" s="152"/>
      <c r="C561" s="12"/>
      <c r="D561" s="153" t="s">
        <v>71</v>
      </c>
      <c r="E561" s="163" t="s">
        <v>916</v>
      </c>
      <c r="F561" s="163" t="s">
        <v>917</v>
      </c>
      <c r="G561" s="12"/>
      <c r="H561" s="12"/>
      <c r="I561" s="155"/>
      <c r="J561" s="164">
        <f>BK561</f>
        <v>0</v>
      </c>
      <c r="K561" s="12"/>
      <c r="L561" s="152"/>
      <c r="M561" s="157"/>
      <c r="N561" s="158"/>
      <c r="O561" s="158"/>
      <c r="P561" s="159">
        <f>SUM(P562:P619)</f>
        <v>0</v>
      </c>
      <c r="Q561" s="158"/>
      <c r="R561" s="159">
        <f>SUM(R562:R619)</f>
        <v>0.16445000000000001</v>
      </c>
      <c r="S561" s="158"/>
      <c r="T561" s="160">
        <f>SUM(T562:T619)</f>
        <v>0.244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153" t="s">
        <v>82</v>
      </c>
      <c r="AT561" s="161" t="s">
        <v>71</v>
      </c>
      <c r="AU561" s="161" t="s">
        <v>80</v>
      </c>
      <c r="AY561" s="153" t="s">
        <v>129</v>
      </c>
      <c r="BK561" s="162">
        <f>SUM(BK562:BK619)</f>
        <v>0</v>
      </c>
    </row>
    <row r="562" s="2" customFormat="1" ht="24.15" customHeight="1">
      <c r="A562" s="39"/>
      <c r="B562" s="165"/>
      <c r="C562" s="166" t="s">
        <v>918</v>
      </c>
      <c r="D562" s="166" t="s">
        <v>132</v>
      </c>
      <c r="E562" s="167" t="s">
        <v>919</v>
      </c>
      <c r="F562" s="168" t="s">
        <v>920</v>
      </c>
      <c r="G562" s="169" t="s">
        <v>227</v>
      </c>
      <c r="H562" s="170">
        <v>1</v>
      </c>
      <c r="I562" s="171"/>
      <c r="J562" s="172">
        <f>ROUND(I562*H562,2)</f>
        <v>0</v>
      </c>
      <c r="K562" s="168" t="s">
        <v>3</v>
      </c>
      <c r="L562" s="40"/>
      <c r="M562" s="173" t="s">
        <v>3</v>
      </c>
      <c r="N562" s="174" t="s">
        <v>43</v>
      </c>
      <c r="O562" s="73"/>
      <c r="P562" s="175">
        <f>O562*H562</f>
        <v>0</v>
      </c>
      <c r="Q562" s="175">
        <v>0</v>
      </c>
      <c r="R562" s="175">
        <f>Q562*H562</f>
        <v>0</v>
      </c>
      <c r="S562" s="175">
        <v>0</v>
      </c>
      <c r="T562" s="176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177" t="s">
        <v>279</v>
      </c>
      <c r="AT562" s="177" t="s">
        <v>132</v>
      </c>
      <c r="AU562" s="177" t="s">
        <v>82</v>
      </c>
      <c r="AY562" s="20" t="s">
        <v>129</v>
      </c>
      <c r="BE562" s="178">
        <f>IF(N562="základní",J562,0)</f>
        <v>0</v>
      </c>
      <c r="BF562" s="178">
        <f>IF(N562="snížená",J562,0)</f>
        <v>0</v>
      </c>
      <c r="BG562" s="178">
        <f>IF(N562="zákl. přenesená",J562,0)</f>
        <v>0</v>
      </c>
      <c r="BH562" s="178">
        <f>IF(N562="sníž. přenesená",J562,0)</f>
        <v>0</v>
      </c>
      <c r="BI562" s="178">
        <f>IF(N562="nulová",J562,0)</f>
        <v>0</v>
      </c>
      <c r="BJ562" s="20" t="s">
        <v>80</v>
      </c>
      <c r="BK562" s="178">
        <f>ROUND(I562*H562,2)</f>
        <v>0</v>
      </c>
      <c r="BL562" s="20" t="s">
        <v>279</v>
      </c>
      <c r="BM562" s="177" t="s">
        <v>921</v>
      </c>
    </row>
    <row r="563" s="2" customFormat="1" ht="21.75" customHeight="1">
      <c r="A563" s="39"/>
      <c r="B563" s="165"/>
      <c r="C563" s="166" t="s">
        <v>922</v>
      </c>
      <c r="D563" s="166" t="s">
        <v>132</v>
      </c>
      <c r="E563" s="167" t="s">
        <v>923</v>
      </c>
      <c r="F563" s="168" t="s">
        <v>924</v>
      </c>
      <c r="G563" s="169" t="s">
        <v>227</v>
      </c>
      <c r="H563" s="170">
        <v>1</v>
      </c>
      <c r="I563" s="171"/>
      <c r="J563" s="172">
        <f>ROUND(I563*H563,2)</f>
        <v>0</v>
      </c>
      <c r="K563" s="168" t="s">
        <v>3</v>
      </c>
      <c r="L563" s="40"/>
      <c r="M563" s="173" t="s">
        <v>3</v>
      </c>
      <c r="N563" s="174" t="s">
        <v>43</v>
      </c>
      <c r="O563" s="73"/>
      <c r="P563" s="175">
        <f>O563*H563</f>
        <v>0</v>
      </c>
      <c r="Q563" s="175">
        <v>0</v>
      </c>
      <c r="R563" s="175">
        <f>Q563*H563</f>
        <v>0</v>
      </c>
      <c r="S563" s="175">
        <v>0</v>
      </c>
      <c r="T563" s="176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177" t="s">
        <v>279</v>
      </c>
      <c r="AT563" s="177" t="s">
        <v>132</v>
      </c>
      <c r="AU563" s="177" t="s">
        <v>82</v>
      </c>
      <c r="AY563" s="20" t="s">
        <v>129</v>
      </c>
      <c r="BE563" s="178">
        <f>IF(N563="základní",J563,0)</f>
        <v>0</v>
      </c>
      <c r="BF563" s="178">
        <f>IF(N563="snížená",J563,0)</f>
        <v>0</v>
      </c>
      <c r="BG563" s="178">
        <f>IF(N563="zákl. přenesená",J563,0)</f>
        <v>0</v>
      </c>
      <c r="BH563" s="178">
        <f>IF(N563="sníž. přenesená",J563,0)</f>
        <v>0</v>
      </c>
      <c r="BI563" s="178">
        <f>IF(N563="nulová",J563,0)</f>
        <v>0</v>
      </c>
      <c r="BJ563" s="20" t="s">
        <v>80</v>
      </c>
      <c r="BK563" s="178">
        <f>ROUND(I563*H563,2)</f>
        <v>0</v>
      </c>
      <c r="BL563" s="20" t="s">
        <v>279</v>
      </c>
      <c r="BM563" s="177" t="s">
        <v>925</v>
      </c>
    </row>
    <row r="564" s="2" customFormat="1" ht="24.15" customHeight="1">
      <c r="A564" s="39"/>
      <c r="B564" s="165"/>
      <c r="C564" s="166" t="s">
        <v>926</v>
      </c>
      <c r="D564" s="166" t="s">
        <v>132</v>
      </c>
      <c r="E564" s="167" t="s">
        <v>927</v>
      </c>
      <c r="F564" s="168" t="s">
        <v>928</v>
      </c>
      <c r="G564" s="169" t="s">
        <v>146</v>
      </c>
      <c r="H564" s="170">
        <v>9</v>
      </c>
      <c r="I564" s="171"/>
      <c r="J564" s="172">
        <f>ROUND(I564*H564,2)</f>
        <v>0</v>
      </c>
      <c r="K564" s="168" t="s">
        <v>136</v>
      </c>
      <c r="L564" s="40"/>
      <c r="M564" s="173" t="s">
        <v>3</v>
      </c>
      <c r="N564" s="174" t="s">
        <v>43</v>
      </c>
      <c r="O564" s="73"/>
      <c r="P564" s="175">
        <f>O564*H564</f>
        <v>0</v>
      </c>
      <c r="Q564" s="175">
        <v>0</v>
      </c>
      <c r="R564" s="175">
        <f>Q564*H564</f>
        <v>0</v>
      </c>
      <c r="S564" s="175">
        <v>0</v>
      </c>
      <c r="T564" s="176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177" t="s">
        <v>279</v>
      </c>
      <c r="AT564" s="177" t="s">
        <v>132</v>
      </c>
      <c r="AU564" s="177" t="s">
        <v>82</v>
      </c>
      <c r="AY564" s="20" t="s">
        <v>129</v>
      </c>
      <c r="BE564" s="178">
        <f>IF(N564="základní",J564,0)</f>
        <v>0</v>
      </c>
      <c r="BF564" s="178">
        <f>IF(N564="snížená",J564,0)</f>
        <v>0</v>
      </c>
      <c r="BG564" s="178">
        <f>IF(N564="zákl. přenesená",J564,0)</f>
        <v>0</v>
      </c>
      <c r="BH564" s="178">
        <f>IF(N564="sníž. přenesená",J564,0)</f>
        <v>0</v>
      </c>
      <c r="BI564" s="178">
        <f>IF(N564="nulová",J564,0)</f>
        <v>0</v>
      </c>
      <c r="BJ564" s="20" t="s">
        <v>80</v>
      </c>
      <c r="BK564" s="178">
        <f>ROUND(I564*H564,2)</f>
        <v>0</v>
      </c>
      <c r="BL564" s="20" t="s">
        <v>279</v>
      </c>
      <c r="BM564" s="177" t="s">
        <v>929</v>
      </c>
    </row>
    <row r="565" s="2" customFormat="1">
      <c r="A565" s="39"/>
      <c r="B565" s="40"/>
      <c r="C565" s="39"/>
      <c r="D565" s="179" t="s">
        <v>139</v>
      </c>
      <c r="E565" s="39"/>
      <c r="F565" s="180" t="s">
        <v>930</v>
      </c>
      <c r="G565" s="39"/>
      <c r="H565" s="39"/>
      <c r="I565" s="181"/>
      <c r="J565" s="39"/>
      <c r="K565" s="39"/>
      <c r="L565" s="40"/>
      <c r="M565" s="182"/>
      <c r="N565" s="183"/>
      <c r="O565" s="73"/>
      <c r="P565" s="73"/>
      <c r="Q565" s="73"/>
      <c r="R565" s="73"/>
      <c r="S565" s="73"/>
      <c r="T565" s="74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20" t="s">
        <v>139</v>
      </c>
      <c r="AU565" s="20" t="s">
        <v>82</v>
      </c>
    </row>
    <row r="566" s="13" customFormat="1">
      <c r="A566" s="13"/>
      <c r="B566" s="184"/>
      <c r="C566" s="13"/>
      <c r="D566" s="185" t="s">
        <v>141</v>
      </c>
      <c r="E566" s="186" t="s">
        <v>3</v>
      </c>
      <c r="F566" s="187" t="s">
        <v>931</v>
      </c>
      <c r="G566" s="13"/>
      <c r="H566" s="186" t="s">
        <v>3</v>
      </c>
      <c r="I566" s="188"/>
      <c r="J566" s="13"/>
      <c r="K566" s="13"/>
      <c r="L566" s="184"/>
      <c r="M566" s="189"/>
      <c r="N566" s="190"/>
      <c r="O566" s="190"/>
      <c r="P566" s="190"/>
      <c r="Q566" s="190"/>
      <c r="R566" s="190"/>
      <c r="S566" s="190"/>
      <c r="T566" s="19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86" t="s">
        <v>141</v>
      </c>
      <c r="AU566" s="186" t="s">
        <v>82</v>
      </c>
      <c r="AV566" s="13" t="s">
        <v>80</v>
      </c>
      <c r="AW566" s="13" t="s">
        <v>33</v>
      </c>
      <c r="AX566" s="13" t="s">
        <v>72</v>
      </c>
      <c r="AY566" s="186" t="s">
        <v>129</v>
      </c>
    </row>
    <row r="567" s="14" customFormat="1">
      <c r="A567" s="14"/>
      <c r="B567" s="192"/>
      <c r="C567" s="14"/>
      <c r="D567" s="185" t="s">
        <v>141</v>
      </c>
      <c r="E567" s="193" t="s">
        <v>3</v>
      </c>
      <c r="F567" s="194" t="s">
        <v>223</v>
      </c>
      <c r="G567" s="14"/>
      <c r="H567" s="195">
        <v>9</v>
      </c>
      <c r="I567" s="196"/>
      <c r="J567" s="14"/>
      <c r="K567" s="14"/>
      <c r="L567" s="192"/>
      <c r="M567" s="197"/>
      <c r="N567" s="198"/>
      <c r="O567" s="198"/>
      <c r="P567" s="198"/>
      <c r="Q567" s="198"/>
      <c r="R567" s="198"/>
      <c r="S567" s="198"/>
      <c r="T567" s="19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193" t="s">
        <v>141</v>
      </c>
      <c r="AU567" s="193" t="s">
        <v>82</v>
      </c>
      <c r="AV567" s="14" t="s">
        <v>82</v>
      </c>
      <c r="AW567" s="14" t="s">
        <v>33</v>
      </c>
      <c r="AX567" s="14" t="s">
        <v>80</v>
      </c>
      <c r="AY567" s="193" t="s">
        <v>129</v>
      </c>
    </row>
    <row r="568" s="2" customFormat="1" ht="16.5" customHeight="1">
      <c r="A568" s="39"/>
      <c r="B568" s="165"/>
      <c r="C568" s="209" t="s">
        <v>932</v>
      </c>
      <c r="D568" s="209" t="s">
        <v>506</v>
      </c>
      <c r="E568" s="210" t="s">
        <v>933</v>
      </c>
      <c r="F568" s="211" t="s">
        <v>934</v>
      </c>
      <c r="G568" s="212" t="s">
        <v>227</v>
      </c>
      <c r="H568" s="213">
        <v>1</v>
      </c>
      <c r="I568" s="214"/>
      <c r="J568" s="215">
        <f>ROUND(I568*H568,2)</f>
        <v>0</v>
      </c>
      <c r="K568" s="211" t="s">
        <v>3</v>
      </c>
      <c r="L568" s="216"/>
      <c r="M568" s="217" t="s">
        <v>3</v>
      </c>
      <c r="N568" s="218" t="s">
        <v>43</v>
      </c>
      <c r="O568" s="73"/>
      <c r="P568" s="175">
        <f>O568*H568</f>
        <v>0</v>
      </c>
      <c r="Q568" s="175">
        <v>0</v>
      </c>
      <c r="R568" s="175">
        <f>Q568*H568</f>
        <v>0</v>
      </c>
      <c r="S568" s="175">
        <v>0</v>
      </c>
      <c r="T568" s="176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177" t="s">
        <v>390</v>
      </c>
      <c r="AT568" s="177" t="s">
        <v>506</v>
      </c>
      <c r="AU568" s="177" t="s">
        <v>82</v>
      </c>
      <c r="AY568" s="20" t="s">
        <v>129</v>
      </c>
      <c r="BE568" s="178">
        <f>IF(N568="základní",J568,0)</f>
        <v>0</v>
      </c>
      <c r="BF568" s="178">
        <f>IF(N568="snížená",J568,0)</f>
        <v>0</v>
      </c>
      <c r="BG568" s="178">
        <f>IF(N568="zákl. přenesená",J568,0)</f>
        <v>0</v>
      </c>
      <c r="BH568" s="178">
        <f>IF(N568="sníž. přenesená",J568,0)</f>
        <v>0</v>
      </c>
      <c r="BI568" s="178">
        <f>IF(N568="nulová",J568,0)</f>
        <v>0</v>
      </c>
      <c r="BJ568" s="20" t="s">
        <v>80</v>
      </c>
      <c r="BK568" s="178">
        <f>ROUND(I568*H568,2)</f>
        <v>0</v>
      </c>
      <c r="BL568" s="20" t="s">
        <v>279</v>
      </c>
      <c r="BM568" s="177" t="s">
        <v>935</v>
      </c>
    </row>
    <row r="569" s="2" customFormat="1" ht="16.5" customHeight="1">
      <c r="A569" s="39"/>
      <c r="B569" s="165"/>
      <c r="C569" s="209" t="s">
        <v>936</v>
      </c>
      <c r="D569" s="209" t="s">
        <v>506</v>
      </c>
      <c r="E569" s="210" t="s">
        <v>937</v>
      </c>
      <c r="F569" s="211" t="s">
        <v>938</v>
      </c>
      <c r="G569" s="212" t="s">
        <v>227</v>
      </c>
      <c r="H569" s="213">
        <v>1</v>
      </c>
      <c r="I569" s="214"/>
      <c r="J569" s="215">
        <f>ROUND(I569*H569,2)</f>
        <v>0</v>
      </c>
      <c r="K569" s="211" t="s">
        <v>3</v>
      </c>
      <c r="L569" s="216"/>
      <c r="M569" s="217" t="s">
        <v>3</v>
      </c>
      <c r="N569" s="218" t="s">
        <v>43</v>
      </c>
      <c r="O569" s="73"/>
      <c r="P569" s="175">
        <f>O569*H569</f>
        <v>0</v>
      </c>
      <c r="Q569" s="175">
        <v>0</v>
      </c>
      <c r="R569" s="175">
        <f>Q569*H569</f>
        <v>0</v>
      </c>
      <c r="S569" s="175">
        <v>0</v>
      </c>
      <c r="T569" s="176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177" t="s">
        <v>390</v>
      </c>
      <c r="AT569" s="177" t="s">
        <v>506</v>
      </c>
      <c r="AU569" s="177" t="s">
        <v>82</v>
      </c>
      <c r="AY569" s="20" t="s">
        <v>129</v>
      </c>
      <c r="BE569" s="178">
        <f>IF(N569="základní",J569,0)</f>
        <v>0</v>
      </c>
      <c r="BF569" s="178">
        <f>IF(N569="snížená",J569,0)</f>
        <v>0</v>
      </c>
      <c r="BG569" s="178">
        <f>IF(N569="zákl. přenesená",J569,0)</f>
        <v>0</v>
      </c>
      <c r="BH569" s="178">
        <f>IF(N569="sníž. přenesená",J569,0)</f>
        <v>0</v>
      </c>
      <c r="BI569" s="178">
        <f>IF(N569="nulová",J569,0)</f>
        <v>0</v>
      </c>
      <c r="BJ569" s="20" t="s">
        <v>80</v>
      </c>
      <c r="BK569" s="178">
        <f>ROUND(I569*H569,2)</f>
        <v>0</v>
      </c>
      <c r="BL569" s="20" t="s">
        <v>279</v>
      </c>
      <c r="BM569" s="177" t="s">
        <v>939</v>
      </c>
    </row>
    <row r="570" s="2" customFormat="1" ht="16.5" customHeight="1">
      <c r="A570" s="39"/>
      <c r="B570" s="165"/>
      <c r="C570" s="209" t="s">
        <v>940</v>
      </c>
      <c r="D570" s="209" t="s">
        <v>506</v>
      </c>
      <c r="E570" s="210" t="s">
        <v>941</v>
      </c>
      <c r="F570" s="211" t="s">
        <v>942</v>
      </c>
      <c r="G570" s="212" t="s">
        <v>227</v>
      </c>
      <c r="H570" s="213">
        <v>1</v>
      </c>
      <c r="I570" s="214"/>
      <c r="J570" s="215">
        <f>ROUND(I570*H570,2)</f>
        <v>0</v>
      </c>
      <c r="K570" s="211" t="s">
        <v>3</v>
      </c>
      <c r="L570" s="216"/>
      <c r="M570" s="217" t="s">
        <v>3</v>
      </c>
      <c r="N570" s="218" t="s">
        <v>43</v>
      </c>
      <c r="O570" s="73"/>
      <c r="P570" s="175">
        <f>O570*H570</f>
        <v>0</v>
      </c>
      <c r="Q570" s="175">
        <v>0</v>
      </c>
      <c r="R570" s="175">
        <f>Q570*H570</f>
        <v>0</v>
      </c>
      <c r="S570" s="175">
        <v>0</v>
      </c>
      <c r="T570" s="176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177" t="s">
        <v>390</v>
      </c>
      <c r="AT570" s="177" t="s">
        <v>506</v>
      </c>
      <c r="AU570" s="177" t="s">
        <v>82</v>
      </c>
      <c r="AY570" s="20" t="s">
        <v>129</v>
      </c>
      <c r="BE570" s="178">
        <f>IF(N570="základní",J570,0)</f>
        <v>0</v>
      </c>
      <c r="BF570" s="178">
        <f>IF(N570="snížená",J570,0)</f>
        <v>0</v>
      </c>
      <c r="BG570" s="178">
        <f>IF(N570="zákl. přenesená",J570,0)</f>
        <v>0</v>
      </c>
      <c r="BH570" s="178">
        <f>IF(N570="sníž. přenesená",J570,0)</f>
        <v>0</v>
      </c>
      <c r="BI570" s="178">
        <f>IF(N570="nulová",J570,0)</f>
        <v>0</v>
      </c>
      <c r="BJ570" s="20" t="s">
        <v>80</v>
      </c>
      <c r="BK570" s="178">
        <f>ROUND(I570*H570,2)</f>
        <v>0</v>
      </c>
      <c r="BL570" s="20" t="s">
        <v>279</v>
      </c>
      <c r="BM570" s="177" t="s">
        <v>943</v>
      </c>
    </row>
    <row r="571" s="2" customFormat="1" ht="16.5" customHeight="1">
      <c r="A571" s="39"/>
      <c r="B571" s="165"/>
      <c r="C571" s="209" t="s">
        <v>944</v>
      </c>
      <c r="D571" s="209" t="s">
        <v>506</v>
      </c>
      <c r="E571" s="210" t="s">
        <v>945</v>
      </c>
      <c r="F571" s="211" t="s">
        <v>946</v>
      </c>
      <c r="G571" s="212" t="s">
        <v>227</v>
      </c>
      <c r="H571" s="213">
        <v>1</v>
      </c>
      <c r="I571" s="214"/>
      <c r="J571" s="215">
        <f>ROUND(I571*H571,2)</f>
        <v>0</v>
      </c>
      <c r="K571" s="211" t="s">
        <v>3</v>
      </c>
      <c r="L571" s="216"/>
      <c r="M571" s="217" t="s">
        <v>3</v>
      </c>
      <c r="N571" s="218" t="s">
        <v>43</v>
      </c>
      <c r="O571" s="73"/>
      <c r="P571" s="175">
        <f>O571*H571</f>
        <v>0</v>
      </c>
      <c r="Q571" s="175">
        <v>0</v>
      </c>
      <c r="R571" s="175">
        <f>Q571*H571</f>
        <v>0</v>
      </c>
      <c r="S571" s="175">
        <v>0</v>
      </c>
      <c r="T571" s="176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177" t="s">
        <v>390</v>
      </c>
      <c r="AT571" s="177" t="s">
        <v>506</v>
      </c>
      <c r="AU571" s="177" t="s">
        <v>82</v>
      </c>
      <c r="AY571" s="20" t="s">
        <v>129</v>
      </c>
      <c r="BE571" s="178">
        <f>IF(N571="základní",J571,0)</f>
        <v>0</v>
      </c>
      <c r="BF571" s="178">
        <f>IF(N571="snížená",J571,0)</f>
        <v>0</v>
      </c>
      <c r="BG571" s="178">
        <f>IF(N571="zákl. přenesená",J571,0)</f>
        <v>0</v>
      </c>
      <c r="BH571" s="178">
        <f>IF(N571="sníž. přenesená",J571,0)</f>
        <v>0</v>
      </c>
      <c r="BI571" s="178">
        <f>IF(N571="nulová",J571,0)</f>
        <v>0</v>
      </c>
      <c r="BJ571" s="20" t="s">
        <v>80</v>
      </c>
      <c r="BK571" s="178">
        <f>ROUND(I571*H571,2)</f>
        <v>0</v>
      </c>
      <c r="BL571" s="20" t="s">
        <v>279</v>
      </c>
      <c r="BM571" s="177" t="s">
        <v>947</v>
      </c>
    </row>
    <row r="572" s="2" customFormat="1" ht="16.5" customHeight="1">
      <c r="A572" s="39"/>
      <c r="B572" s="165"/>
      <c r="C572" s="209" t="s">
        <v>948</v>
      </c>
      <c r="D572" s="209" t="s">
        <v>506</v>
      </c>
      <c r="E572" s="210" t="s">
        <v>949</v>
      </c>
      <c r="F572" s="211" t="s">
        <v>950</v>
      </c>
      <c r="G572" s="212" t="s">
        <v>227</v>
      </c>
      <c r="H572" s="213">
        <v>1</v>
      </c>
      <c r="I572" s="214"/>
      <c r="J572" s="215">
        <f>ROUND(I572*H572,2)</f>
        <v>0</v>
      </c>
      <c r="K572" s="211" t="s">
        <v>3</v>
      </c>
      <c r="L572" s="216"/>
      <c r="M572" s="217" t="s">
        <v>3</v>
      </c>
      <c r="N572" s="218" t="s">
        <v>43</v>
      </c>
      <c r="O572" s="73"/>
      <c r="P572" s="175">
        <f>O572*H572</f>
        <v>0</v>
      </c>
      <c r="Q572" s="175">
        <v>0</v>
      </c>
      <c r="R572" s="175">
        <f>Q572*H572</f>
        <v>0</v>
      </c>
      <c r="S572" s="175">
        <v>0</v>
      </c>
      <c r="T572" s="176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177" t="s">
        <v>390</v>
      </c>
      <c r="AT572" s="177" t="s">
        <v>506</v>
      </c>
      <c r="AU572" s="177" t="s">
        <v>82</v>
      </c>
      <c r="AY572" s="20" t="s">
        <v>129</v>
      </c>
      <c r="BE572" s="178">
        <f>IF(N572="základní",J572,0)</f>
        <v>0</v>
      </c>
      <c r="BF572" s="178">
        <f>IF(N572="snížená",J572,0)</f>
        <v>0</v>
      </c>
      <c r="BG572" s="178">
        <f>IF(N572="zákl. přenesená",J572,0)</f>
        <v>0</v>
      </c>
      <c r="BH572" s="178">
        <f>IF(N572="sníž. přenesená",J572,0)</f>
        <v>0</v>
      </c>
      <c r="BI572" s="178">
        <f>IF(N572="nulová",J572,0)</f>
        <v>0</v>
      </c>
      <c r="BJ572" s="20" t="s">
        <v>80</v>
      </c>
      <c r="BK572" s="178">
        <f>ROUND(I572*H572,2)</f>
        <v>0</v>
      </c>
      <c r="BL572" s="20" t="s">
        <v>279</v>
      </c>
      <c r="BM572" s="177" t="s">
        <v>951</v>
      </c>
    </row>
    <row r="573" s="2" customFormat="1" ht="16.5" customHeight="1">
      <c r="A573" s="39"/>
      <c r="B573" s="165"/>
      <c r="C573" s="209" t="s">
        <v>952</v>
      </c>
      <c r="D573" s="209" t="s">
        <v>506</v>
      </c>
      <c r="E573" s="210" t="s">
        <v>953</v>
      </c>
      <c r="F573" s="211" t="s">
        <v>954</v>
      </c>
      <c r="G573" s="212" t="s">
        <v>227</v>
      </c>
      <c r="H573" s="213">
        <v>1</v>
      </c>
      <c r="I573" s="214"/>
      <c r="J573" s="215">
        <f>ROUND(I573*H573,2)</f>
        <v>0</v>
      </c>
      <c r="K573" s="211" t="s">
        <v>3</v>
      </c>
      <c r="L573" s="216"/>
      <c r="M573" s="217" t="s">
        <v>3</v>
      </c>
      <c r="N573" s="218" t="s">
        <v>43</v>
      </c>
      <c r="O573" s="73"/>
      <c r="P573" s="175">
        <f>O573*H573</f>
        <v>0</v>
      </c>
      <c r="Q573" s="175">
        <v>0</v>
      </c>
      <c r="R573" s="175">
        <f>Q573*H573</f>
        <v>0</v>
      </c>
      <c r="S573" s="175">
        <v>0</v>
      </c>
      <c r="T573" s="176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177" t="s">
        <v>390</v>
      </c>
      <c r="AT573" s="177" t="s">
        <v>506</v>
      </c>
      <c r="AU573" s="177" t="s">
        <v>82</v>
      </c>
      <c r="AY573" s="20" t="s">
        <v>129</v>
      </c>
      <c r="BE573" s="178">
        <f>IF(N573="základní",J573,0)</f>
        <v>0</v>
      </c>
      <c r="BF573" s="178">
        <f>IF(N573="snížená",J573,0)</f>
        <v>0</v>
      </c>
      <c r="BG573" s="178">
        <f>IF(N573="zákl. přenesená",J573,0)</f>
        <v>0</v>
      </c>
      <c r="BH573" s="178">
        <f>IF(N573="sníž. přenesená",J573,0)</f>
        <v>0</v>
      </c>
      <c r="BI573" s="178">
        <f>IF(N573="nulová",J573,0)</f>
        <v>0</v>
      </c>
      <c r="BJ573" s="20" t="s">
        <v>80</v>
      </c>
      <c r="BK573" s="178">
        <f>ROUND(I573*H573,2)</f>
        <v>0</v>
      </c>
      <c r="BL573" s="20" t="s">
        <v>279</v>
      </c>
      <c r="BM573" s="177" t="s">
        <v>955</v>
      </c>
    </row>
    <row r="574" s="2" customFormat="1" ht="16.5" customHeight="1">
      <c r="A574" s="39"/>
      <c r="B574" s="165"/>
      <c r="C574" s="209" t="s">
        <v>956</v>
      </c>
      <c r="D574" s="209" t="s">
        <v>506</v>
      </c>
      <c r="E574" s="210" t="s">
        <v>957</v>
      </c>
      <c r="F574" s="211" t="s">
        <v>958</v>
      </c>
      <c r="G574" s="212" t="s">
        <v>227</v>
      </c>
      <c r="H574" s="213">
        <v>1</v>
      </c>
      <c r="I574" s="214"/>
      <c r="J574" s="215">
        <f>ROUND(I574*H574,2)</f>
        <v>0</v>
      </c>
      <c r="K574" s="211" t="s">
        <v>3</v>
      </c>
      <c r="L574" s="216"/>
      <c r="M574" s="217" t="s">
        <v>3</v>
      </c>
      <c r="N574" s="218" t="s">
        <v>43</v>
      </c>
      <c r="O574" s="73"/>
      <c r="P574" s="175">
        <f>O574*H574</f>
        <v>0</v>
      </c>
      <c r="Q574" s="175">
        <v>0</v>
      </c>
      <c r="R574" s="175">
        <f>Q574*H574</f>
        <v>0</v>
      </c>
      <c r="S574" s="175">
        <v>0</v>
      </c>
      <c r="T574" s="176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177" t="s">
        <v>390</v>
      </c>
      <c r="AT574" s="177" t="s">
        <v>506</v>
      </c>
      <c r="AU574" s="177" t="s">
        <v>82</v>
      </c>
      <c r="AY574" s="20" t="s">
        <v>129</v>
      </c>
      <c r="BE574" s="178">
        <f>IF(N574="základní",J574,0)</f>
        <v>0</v>
      </c>
      <c r="BF574" s="178">
        <f>IF(N574="snížená",J574,0)</f>
        <v>0</v>
      </c>
      <c r="BG574" s="178">
        <f>IF(N574="zákl. přenesená",J574,0)</f>
        <v>0</v>
      </c>
      <c r="BH574" s="178">
        <f>IF(N574="sníž. přenesená",J574,0)</f>
        <v>0</v>
      </c>
      <c r="BI574" s="178">
        <f>IF(N574="nulová",J574,0)</f>
        <v>0</v>
      </c>
      <c r="BJ574" s="20" t="s">
        <v>80</v>
      </c>
      <c r="BK574" s="178">
        <f>ROUND(I574*H574,2)</f>
        <v>0</v>
      </c>
      <c r="BL574" s="20" t="s">
        <v>279</v>
      </c>
      <c r="BM574" s="177" t="s">
        <v>959</v>
      </c>
    </row>
    <row r="575" s="2" customFormat="1" ht="16.5" customHeight="1">
      <c r="A575" s="39"/>
      <c r="B575" s="165"/>
      <c r="C575" s="209" t="s">
        <v>960</v>
      </c>
      <c r="D575" s="209" t="s">
        <v>506</v>
      </c>
      <c r="E575" s="210" t="s">
        <v>961</v>
      </c>
      <c r="F575" s="211" t="s">
        <v>962</v>
      </c>
      <c r="G575" s="212" t="s">
        <v>227</v>
      </c>
      <c r="H575" s="213">
        <v>1</v>
      </c>
      <c r="I575" s="214"/>
      <c r="J575" s="215">
        <f>ROUND(I575*H575,2)</f>
        <v>0</v>
      </c>
      <c r="K575" s="211" t="s">
        <v>3</v>
      </c>
      <c r="L575" s="216"/>
      <c r="M575" s="217" t="s">
        <v>3</v>
      </c>
      <c r="N575" s="218" t="s">
        <v>43</v>
      </c>
      <c r="O575" s="73"/>
      <c r="P575" s="175">
        <f>O575*H575</f>
        <v>0</v>
      </c>
      <c r="Q575" s="175">
        <v>0</v>
      </c>
      <c r="R575" s="175">
        <f>Q575*H575</f>
        <v>0</v>
      </c>
      <c r="S575" s="175">
        <v>0</v>
      </c>
      <c r="T575" s="176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177" t="s">
        <v>390</v>
      </c>
      <c r="AT575" s="177" t="s">
        <v>506</v>
      </c>
      <c r="AU575" s="177" t="s">
        <v>82</v>
      </c>
      <c r="AY575" s="20" t="s">
        <v>129</v>
      </c>
      <c r="BE575" s="178">
        <f>IF(N575="základní",J575,0)</f>
        <v>0</v>
      </c>
      <c r="BF575" s="178">
        <f>IF(N575="snížená",J575,0)</f>
        <v>0</v>
      </c>
      <c r="BG575" s="178">
        <f>IF(N575="zákl. přenesená",J575,0)</f>
        <v>0</v>
      </c>
      <c r="BH575" s="178">
        <f>IF(N575="sníž. přenesená",J575,0)</f>
        <v>0</v>
      </c>
      <c r="BI575" s="178">
        <f>IF(N575="nulová",J575,0)</f>
        <v>0</v>
      </c>
      <c r="BJ575" s="20" t="s">
        <v>80</v>
      </c>
      <c r="BK575" s="178">
        <f>ROUND(I575*H575,2)</f>
        <v>0</v>
      </c>
      <c r="BL575" s="20" t="s">
        <v>279</v>
      </c>
      <c r="BM575" s="177" t="s">
        <v>963</v>
      </c>
    </row>
    <row r="576" s="2" customFormat="1" ht="16.5" customHeight="1">
      <c r="A576" s="39"/>
      <c r="B576" s="165"/>
      <c r="C576" s="209" t="s">
        <v>964</v>
      </c>
      <c r="D576" s="209" t="s">
        <v>506</v>
      </c>
      <c r="E576" s="210" t="s">
        <v>965</v>
      </c>
      <c r="F576" s="211" t="s">
        <v>966</v>
      </c>
      <c r="G576" s="212" t="s">
        <v>227</v>
      </c>
      <c r="H576" s="213">
        <v>1</v>
      </c>
      <c r="I576" s="214"/>
      <c r="J576" s="215">
        <f>ROUND(I576*H576,2)</f>
        <v>0</v>
      </c>
      <c r="K576" s="211" t="s">
        <v>3</v>
      </c>
      <c r="L576" s="216"/>
      <c r="M576" s="217" t="s">
        <v>3</v>
      </c>
      <c r="N576" s="218" t="s">
        <v>43</v>
      </c>
      <c r="O576" s="73"/>
      <c r="P576" s="175">
        <f>O576*H576</f>
        <v>0</v>
      </c>
      <c r="Q576" s="175">
        <v>0</v>
      </c>
      <c r="R576" s="175">
        <f>Q576*H576</f>
        <v>0</v>
      </c>
      <c r="S576" s="175">
        <v>0</v>
      </c>
      <c r="T576" s="176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177" t="s">
        <v>390</v>
      </c>
      <c r="AT576" s="177" t="s">
        <v>506</v>
      </c>
      <c r="AU576" s="177" t="s">
        <v>82</v>
      </c>
      <c r="AY576" s="20" t="s">
        <v>129</v>
      </c>
      <c r="BE576" s="178">
        <f>IF(N576="základní",J576,0)</f>
        <v>0</v>
      </c>
      <c r="BF576" s="178">
        <f>IF(N576="snížená",J576,0)</f>
        <v>0</v>
      </c>
      <c r="BG576" s="178">
        <f>IF(N576="zákl. přenesená",J576,0)</f>
        <v>0</v>
      </c>
      <c r="BH576" s="178">
        <f>IF(N576="sníž. přenesená",J576,0)</f>
        <v>0</v>
      </c>
      <c r="BI576" s="178">
        <f>IF(N576="nulová",J576,0)</f>
        <v>0</v>
      </c>
      <c r="BJ576" s="20" t="s">
        <v>80</v>
      </c>
      <c r="BK576" s="178">
        <f>ROUND(I576*H576,2)</f>
        <v>0</v>
      </c>
      <c r="BL576" s="20" t="s">
        <v>279</v>
      </c>
      <c r="BM576" s="177" t="s">
        <v>967</v>
      </c>
    </row>
    <row r="577" s="2" customFormat="1" ht="24.15" customHeight="1">
      <c r="A577" s="39"/>
      <c r="B577" s="165"/>
      <c r="C577" s="166" t="s">
        <v>968</v>
      </c>
      <c r="D577" s="166" t="s">
        <v>132</v>
      </c>
      <c r="E577" s="167" t="s">
        <v>969</v>
      </c>
      <c r="F577" s="168" t="s">
        <v>970</v>
      </c>
      <c r="G577" s="169" t="s">
        <v>146</v>
      </c>
      <c r="H577" s="170">
        <v>1</v>
      </c>
      <c r="I577" s="171"/>
      <c r="J577" s="172">
        <f>ROUND(I577*H577,2)</f>
        <v>0</v>
      </c>
      <c r="K577" s="168" t="s">
        <v>136</v>
      </c>
      <c r="L577" s="40"/>
      <c r="M577" s="173" t="s">
        <v>3</v>
      </c>
      <c r="N577" s="174" t="s">
        <v>43</v>
      </c>
      <c r="O577" s="73"/>
      <c r="P577" s="175">
        <f>O577*H577</f>
        <v>0</v>
      </c>
      <c r="Q577" s="175">
        <v>0</v>
      </c>
      <c r="R577" s="175">
        <f>Q577*H577</f>
        <v>0</v>
      </c>
      <c r="S577" s="175">
        <v>0</v>
      </c>
      <c r="T577" s="176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177" t="s">
        <v>279</v>
      </c>
      <c r="AT577" s="177" t="s">
        <v>132</v>
      </c>
      <c r="AU577" s="177" t="s">
        <v>82</v>
      </c>
      <c r="AY577" s="20" t="s">
        <v>129</v>
      </c>
      <c r="BE577" s="178">
        <f>IF(N577="základní",J577,0)</f>
        <v>0</v>
      </c>
      <c r="BF577" s="178">
        <f>IF(N577="snížená",J577,0)</f>
        <v>0</v>
      </c>
      <c r="BG577" s="178">
        <f>IF(N577="zákl. přenesená",J577,0)</f>
        <v>0</v>
      </c>
      <c r="BH577" s="178">
        <f>IF(N577="sníž. přenesená",J577,0)</f>
        <v>0</v>
      </c>
      <c r="BI577" s="178">
        <f>IF(N577="nulová",J577,0)</f>
        <v>0</v>
      </c>
      <c r="BJ577" s="20" t="s">
        <v>80</v>
      </c>
      <c r="BK577" s="178">
        <f>ROUND(I577*H577,2)</f>
        <v>0</v>
      </c>
      <c r="BL577" s="20" t="s">
        <v>279</v>
      </c>
      <c r="BM577" s="177" t="s">
        <v>971</v>
      </c>
    </row>
    <row r="578" s="2" customFormat="1">
      <c r="A578" s="39"/>
      <c r="B578" s="40"/>
      <c r="C578" s="39"/>
      <c r="D578" s="179" t="s">
        <v>139</v>
      </c>
      <c r="E578" s="39"/>
      <c r="F578" s="180" t="s">
        <v>972</v>
      </c>
      <c r="G578" s="39"/>
      <c r="H578" s="39"/>
      <c r="I578" s="181"/>
      <c r="J578" s="39"/>
      <c r="K578" s="39"/>
      <c r="L578" s="40"/>
      <c r="M578" s="182"/>
      <c r="N578" s="183"/>
      <c r="O578" s="73"/>
      <c r="P578" s="73"/>
      <c r="Q578" s="73"/>
      <c r="R578" s="73"/>
      <c r="S578" s="73"/>
      <c r="T578" s="74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20" t="s">
        <v>139</v>
      </c>
      <c r="AU578" s="20" t="s">
        <v>82</v>
      </c>
    </row>
    <row r="579" s="13" customFormat="1">
      <c r="A579" s="13"/>
      <c r="B579" s="184"/>
      <c r="C579" s="13"/>
      <c r="D579" s="185" t="s">
        <v>141</v>
      </c>
      <c r="E579" s="186" t="s">
        <v>3</v>
      </c>
      <c r="F579" s="187" t="s">
        <v>973</v>
      </c>
      <c r="G579" s="13"/>
      <c r="H579" s="186" t="s">
        <v>3</v>
      </c>
      <c r="I579" s="188"/>
      <c r="J579" s="13"/>
      <c r="K579" s="13"/>
      <c r="L579" s="184"/>
      <c r="M579" s="189"/>
      <c r="N579" s="190"/>
      <c r="O579" s="190"/>
      <c r="P579" s="190"/>
      <c r="Q579" s="190"/>
      <c r="R579" s="190"/>
      <c r="S579" s="190"/>
      <c r="T579" s="19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86" t="s">
        <v>141</v>
      </c>
      <c r="AU579" s="186" t="s">
        <v>82</v>
      </c>
      <c r="AV579" s="13" t="s">
        <v>80</v>
      </c>
      <c r="AW579" s="13" t="s">
        <v>33</v>
      </c>
      <c r="AX579" s="13" t="s">
        <v>72</v>
      </c>
      <c r="AY579" s="186" t="s">
        <v>129</v>
      </c>
    </row>
    <row r="580" s="14" customFormat="1">
      <c r="A580" s="14"/>
      <c r="B580" s="192"/>
      <c r="C580" s="14"/>
      <c r="D580" s="185" t="s">
        <v>141</v>
      </c>
      <c r="E580" s="193" t="s">
        <v>3</v>
      </c>
      <c r="F580" s="194" t="s">
        <v>80</v>
      </c>
      <c r="G580" s="14"/>
      <c r="H580" s="195">
        <v>1</v>
      </c>
      <c r="I580" s="196"/>
      <c r="J580" s="14"/>
      <c r="K580" s="14"/>
      <c r="L580" s="192"/>
      <c r="M580" s="197"/>
      <c r="N580" s="198"/>
      <c r="O580" s="198"/>
      <c r="P580" s="198"/>
      <c r="Q580" s="198"/>
      <c r="R580" s="198"/>
      <c r="S580" s="198"/>
      <c r="T580" s="19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93" t="s">
        <v>141</v>
      </c>
      <c r="AU580" s="193" t="s">
        <v>82</v>
      </c>
      <c r="AV580" s="14" t="s">
        <v>82</v>
      </c>
      <c r="AW580" s="14" t="s">
        <v>33</v>
      </c>
      <c r="AX580" s="14" t="s">
        <v>80</v>
      </c>
      <c r="AY580" s="193" t="s">
        <v>129</v>
      </c>
    </row>
    <row r="581" s="2" customFormat="1" ht="16.5" customHeight="1">
      <c r="A581" s="39"/>
      <c r="B581" s="165"/>
      <c r="C581" s="209" t="s">
        <v>974</v>
      </c>
      <c r="D581" s="209" t="s">
        <v>506</v>
      </c>
      <c r="E581" s="210" t="s">
        <v>975</v>
      </c>
      <c r="F581" s="211" t="s">
        <v>976</v>
      </c>
      <c r="G581" s="212" t="s">
        <v>227</v>
      </c>
      <c r="H581" s="213">
        <v>1</v>
      </c>
      <c r="I581" s="214"/>
      <c r="J581" s="215">
        <f>ROUND(I581*H581,2)</f>
        <v>0</v>
      </c>
      <c r="K581" s="211" t="s">
        <v>3</v>
      </c>
      <c r="L581" s="216"/>
      <c r="M581" s="217" t="s">
        <v>3</v>
      </c>
      <c r="N581" s="218" t="s">
        <v>43</v>
      </c>
      <c r="O581" s="73"/>
      <c r="P581" s="175">
        <f>O581*H581</f>
        <v>0</v>
      </c>
      <c r="Q581" s="175">
        <v>0</v>
      </c>
      <c r="R581" s="175">
        <f>Q581*H581</f>
        <v>0</v>
      </c>
      <c r="S581" s="175">
        <v>0</v>
      </c>
      <c r="T581" s="176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177" t="s">
        <v>390</v>
      </c>
      <c r="AT581" s="177" t="s">
        <v>506</v>
      </c>
      <c r="AU581" s="177" t="s">
        <v>82</v>
      </c>
      <c r="AY581" s="20" t="s">
        <v>129</v>
      </c>
      <c r="BE581" s="178">
        <f>IF(N581="základní",J581,0)</f>
        <v>0</v>
      </c>
      <c r="BF581" s="178">
        <f>IF(N581="snížená",J581,0)</f>
        <v>0</v>
      </c>
      <c r="BG581" s="178">
        <f>IF(N581="zákl. přenesená",J581,0)</f>
        <v>0</v>
      </c>
      <c r="BH581" s="178">
        <f>IF(N581="sníž. přenesená",J581,0)</f>
        <v>0</v>
      </c>
      <c r="BI581" s="178">
        <f>IF(N581="nulová",J581,0)</f>
        <v>0</v>
      </c>
      <c r="BJ581" s="20" t="s">
        <v>80</v>
      </c>
      <c r="BK581" s="178">
        <f>ROUND(I581*H581,2)</f>
        <v>0</v>
      </c>
      <c r="BL581" s="20" t="s">
        <v>279</v>
      </c>
      <c r="BM581" s="177" t="s">
        <v>977</v>
      </c>
    </row>
    <row r="582" s="2" customFormat="1" ht="16.5" customHeight="1">
      <c r="A582" s="39"/>
      <c r="B582" s="165"/>
      <c r="C582" s="166" t="s">
        <v>978</v>
      </c>
      <c r="D582" s="166" t="s">
        <v>132</v>
      </c>
      <c r="E582" s="167" t="s">
        <v>979</v>
      </c>
      <c r="F582" s="168" t="s">
        <v>980</v>
      </c>
      <c r="G582" s="169" t="s">
        <v>146</v>
      </c>
      <c r="H582" s="170">
        <v>1</v>
      </c>
      <c r="I582" s="171"/>
      <c r="J582" s="172">
        <f>ROUND(I582*H582,2)</f>
        <v>0</v>
      </c>
      <c r="K582" s="168" t="s">
        <v>136</v>
      </c>
      <c r="L582" s="40"/>
      <c r="M582" s="173" t="s">
        <v>3</v>
      </c>
      <c r="N582" s="174" t="s">
        <v>43</v>
      </c>
      <c r="O582" s="73"/>
      <c r="P582" s="175">
        <f>O582*H582</f>
        <v>0</v>
      </c>
      <c r="Q582" s="175">
        <v>0</v>
      </c>
      <c r="R582" s="175">
        <f>Q582*H582</f>
        <v>0</v>
      </c>
      <c r="S582" s="175">
        <v>0</v>
      </c>
      <c r="T582" s="176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177" t="s">
        <v>279</v>
      </c>
      <c r="AT582" s="177" t="s">
        <v>132</v>
      </c>
      <c r="AU582" s="177" t="s">
        <v>82</v>
      </c>
      <c r="AY582" s="20" t="s">
        <v>129</v>
      </c>
      <c r="BE582" s="178">
        <f>IF(N582="základní",J582,0)</f>
        <v>0</v>
      </c>
      <c r="BF582" s="178">
        <f>IF(N582="snížená",J582,0)</f>
        <v>0</v>
      </c>
      <c r="BG582" s="178">
        <f>IF(N582="zákl. přenesená",J582,0)</f>
        <v>0</v>
      </c>
      <c r="BH582" s="178">
        <f>IF(N582="sníž. přenesená",J582,0)</f>
        <v>0</v>
      </c>
      <c r="BI582" s="178">
        <f>IF(N582="nulová",J582,0)</f>
        <v>0</v>
      </c>
      <c r="BJ582" s="20" t="s">
        <v>80</v>
      </c>
      <c r="BK582" s="178">
        <f>ROUND(I582*H582,2)</f>
        <v>0</v>
      </c>
      <c r="BL582" s="20" t="s">
        <v>279</v>
      </c>
      <c r="BM582" s="177" t="s">
        <v>981</v>
      </c>
    </row>
    <row r="583" s="2" customFormat="1">
      <c r="A583" s="39"/>
      <c r="B583" s="40"/>
      <c r="C583" s="39"/>
      <c r="D583" s="179" t="s">
        <v>139</v>
      </c>
      <c r="E583" s="39"/>
      <c r="F583" s="180" t="s">
        <v>982</v>
      </c>
      <c r="G583" s="39"/>
      <c r="H583" s="39"/>
      <c r="I583" s="181"/>
      <c r="J583" s="39"/>
      <c r="K583" s="39"/>
      <c r="L583" s="40"/>
      <c r="M583" s="182"/>
      <c r="N583" s="183"/>
      <c r="O583" s="73"/>
      <c r="P583" s="73"/>
      <c r="Q583" s="73"/>
      <c r="R583" s="73"/>
      <c r="S583" s="73"/>
      <c r="T583" s="74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20" t="s">
        <v>139</v>
      </c>
      <c r="AU583" s="20" t="s">
        <v>82</v>
      </c>
    </row>
    <row r="584" s="2" customFormat="1" ht="16.5" customHeight="1">
      <c r="A584" s="39"/>
      <c r="B584" s="165"/>
      <c r="C584" s="209" t="s">
        <v>983</v>
      </c>
      <c r="D584" s="209" t="s">
        <v>506</v>
      </c>
      <c r="E584" s="210" t="s">
        <v>984</v>
      </c>
      <c r="F584" s="211" t="s">
        <v>985</v>
      </c>
      <c r="G584" s="212" t="s">
        <v>227</v>
      </c>
      <c r="H584" s="213">
        <v>1</v>
      </c>
      <c r="I584" s="214"/>
      <c r="J584" s="215">
        <f>ROUND(I584*H584,2)</f>
        <v>0</v>
      </c>
      <c r="K584" s="211" t="s">
        <v>3</v>
      </c>
      <c r="L584" s="216"/>
      <c r="M584" s="217" t="s">
        <v>3</v>
      </c>
      <c r="N584" s="218" t="s">
        <v>43</v>
      </c>
      <c r="O584" s="73"/>
      <c r="P584" s="175">
        <f>O584*H584</f>
        <v>0</v>
      </c>
      <c r="Q584" s="175">
        <v>0</v>
      </c>
      <c r="R584" s="175">
        <f>Q584*H584</f>
        <v>0</v>
      </c>
      <c r="S584" s="175">
        <v>0</v>
      </c>
      <c r="T584" s="176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177" t="s">
        <v>390</v>
      </c>
      <c r="AT584" s="177" t="s">
        <v>506</v>
      </c>
      <c r="AU584" s="177" t="s">
        <v>82</v>
      </c>
      <c r="AY584" s="20" t="s">
        <v>129</v>
      </c>
      <c r="BE584" s="178">
        <f>IF(N584="základní",J584,0)</f>
        <v>0</v>
      </c>
      <c r="BF584" s="178">
        <f>IF(N584="snížená",J584,0)</f>
        <v>0</v>
      </c>
      <c r="BG584" s="178">
        <f>IF(N584="zákl. přenesená",J584,0)</f>
        <v>0</v>
      </c>
      <c r="BH584" s="178">
        <f>IF(N584="sníž. přenesená",J584,0)</f>
        <v>0</v>
      </c>
      <c r="BI584" s="178">
        <f>IF(N584="nulová",J584,0)</f>
        <v>0</v>
      </c>
      <c r="BJ584" s="20" t="s">
        <v>80</v>
      </c>
      <c r="BK584" s="178">
        <f>ROUND(I584*H584,2)</f>
        <v>0</v>
      </c>
      <c r="BL584" s="20" t="s">
        <v>279</v>
      </c>
      <c r="BM584" s="177" t="s">
        <v>986</v>
      </c>
    </row>
    <row r="585" s="2" customFormat="1" ht="16.5" customHeight="1">
      <c r="A585" s="39"/>
      <c r="B585" s="165"/>
      <c r="C585" s="166" t="s">
        <v>987</v>
      </c>
      <c r="D585" s="166" t="s">
        <v>132</v>
      </c>
      <c r="E585" s="167" t="s">
        <v>988</v>
      </c>
      <c r="F585" s="168" t="s">
        <v>989</v>
      </c>
      <c r="G585" s="169" t="s">
        <v>146</v>
      </c>
      <c r="H585" s="170">
        <v>10</v>
      </c>
      <c r="I585" s="171"/>
      <c r="J585" s="172">
        <f>ROUND(I585*H585,2)</f>
        <v>0</v>
      </c>
      <c r="K585" s="168" t="s">
        <v>136</v>
      </c>
      <c r="L585" s="40"/>
      <c r="M585" s="173" t="s">
        <v>3</v>
      </c>
      <c r="N585" s="174" t="s">
        <v>43</v>
      </c>
      <c r="O585" s="73"/>
      <c r="P585" s="175">
        <f>O585*H585</f>
        <v>0</v>
      </c>
      <c r="Q585" s="175">
        <v>0</v>
      </c>
      <c r="R585" s="175">
        <f>Q585*H585</f>
        <v>0</v>
      </c>
      <c r="S585" s="175">
        <v>0</v>
      </c>
      <c r="T585" s="176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177" t="s">
        <v>279</v>
      </c>
      <c r="AT585" s="177" t="s">
        <v>132</v>
      </c>
      <c r="AU585" s="177" t="s">
        <v>82</v>
      </c>
      <c r="AY585" s="20" t="s">
        <v>129</v>
      </c>
      <c r="BE585" s="178">
        <f>IF(N585="základní",J585,0)</f>
        <v>0</v>
      </c>
      <c r="BF585" s="178">
        <f>IF(N585="snížená",J585,0)</f>
        <v>0</v>
      </c>
      <c r="BG585" s="178">
        <f>IF(N585="zákl. přenesená",J585,0)</f>
        <v>0</v>
      </c>
      <c r="BH585" s="178">
        <f>IF(N585="sníž. přenesená",J585,0)</f>
        <v>0</v>
      </c>
      <c r="BI585" s="178">
        <f>IF(N585="nulová",J585,0)</f>
        <v>0</v>
      </c>
      <c r="BJ585" s="20" t="s">
        <v>80</v>
      </c>
      <c r="BK585" s="178">
        <f>ROUND(I585*H585,2)</f>
        <v>0</v>
      </c>
      <c r="BL585" s="20" t="s">
        <v>279</v>
      </c>
      <c r="BM585" s="177" t="s">
        <v>990</v>
      </c>
    </row>
    <row r="586" s="2" customFormat="1">
      <c r="A586" s="39"/>
      <c r="B586" s="40"/>
      <c r="C586" s="39"/>
      <c r="D586" s="179" t="s">
        <v>139</v>
      </c>
      <c r="E586" s="39"/>
      <c r="F586" s="180" t="s">
        <v>991</v>
      </c>
      <c r="G586" s="39"/>
      <c r="H586" s="39"/>
      <c r="I586" s="181"/>
      <c r="J586" s="39"/>
      <c r="K586" s="39"/>
      <c r="L586" s="40"/>
      <c r="M586" s="182"/>
      <c r="N586" s="183"/>
      <c r="O586" s="73"/>
      <c r="P586" s="73"/>
      <c r="Q586" s="73"/>
      <c r="R586" s="73"/>
      <c r="S586" s="73"/>
      <c r="T586" s="74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20" t="s">
        <v>139</v>
      </c>
      <c r="AU586" s="20" t="s">
        <v>82</v>
      </c>
    </row>
    <row r="587" s="13" customFormat="1">
      <c r="A587" s="13"/>
      <c r="B587" s="184"/>
      <c r="C587" s="13"/>
      <c r="D587" s="185" t="s">
        <v>141</v>
      </c>
      <c r="E587" s="186" t="s">
        <v>3</v>
      </c>
      <c r="F587" s="187" t="s">
        <v>992</v>
      </c>
      <c r="G587" s="13"/>
      <c r="H587" s="186" t="s">
        <v>3</v>
      </c>
      <c r="I587" s="188"/>
      <c r="J587" s="13"/>
      <c r="K587" s="13"/>
      <c r="L587" s="184"/>
      <c r="M587" s="189"/>
      <c r="N587" s="190"/>
      <c r="O587" s="190"/>
      <c r="P587" s="190"/>
      <c r="Q587" s="190"/>
      <c r="R587" s="190"/>
      <c r="S587" s="190"/>
      <c r="T587" s="19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6" t="s">
        <v>141</v>
      </c>
      <c r="AU587" s="186" t="s">
        <v>82</v>
      </c>
      <c r="AV587" s="13" t="s">
        <v>80</v>
      </c>
      <c r="AW587" s="13" t="s">
        <v>33</v>
      </c>
      <c r="AX587" s="13" t="s">
        <v>72</v>
      </c>
      <c r="AY587" s="186" t="s">
        <v>129</v>
      </c>
    </row>
    <row r="588" s="14" customFormat="1">
      <c r="A588" s="14"/>
      <c r="B588" s="192"/>
      <c r="C588" s="14"/>
      <c r="D588" s="185" t="s">
        <v>141</v>
      </c>
      <c r="E588" s="193" t="s">
        <v>3</v>
      </c>
      <c r="F588" s="194" t="s">
        <v>993</v>
      </c>
      <c r="G588" s="14"/>
      <c r="H588" s="195">
        <v>10</v>
      </c>
      <c r="I588" s="196"/>
      <c r="J588" s="14"/>
      <c r="K588" s="14"/>
      <c r="L588" s="192"/>
      <c r="M588" s="197"/>
      <c r="N588" s="198"/>
      <c r="O588" s="198"/>
      <c r="P588" s="198"/>
      <c r="Q588" s="198"/>
      <c r="R588" s="198"/>
      <c r="S588" s="198"/>
      <c r="T588" s="19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3" t="s">
        <v>141</v>
      </c>
      <c r="AU588" s="193" t="s">
        <v>82</v>
      </c>
      <c r="AV588" s="14" t="s">
        <v>82</v>
      </c>
      <c r="AW588" s="14" t="s">
        <v>33</v>
      </c>
      <c r="AX588" s="14" t="s">
        <v>80</v>
      </c>
      <c r="AY588" s="193" t="s">
        <v>129</v>
      </c>
    </row>
    <row r="589" s="2" customFormat="1" ht="16.5" customHeight="1">
      <c r="A589" s="39"/>
      <c r="B589" s="165"/>
      <c r="C589" s="209" t="s">
        <v>994</v>
      </c>
      <c r="D589" s="209" t="s">
        <v>506</v>
      </c>
      <c r="E589" s="210" t="s">
        <v>995</v>
      </c>
      <c r="F589" s="211" t="s">
        <v>996</v>
      </c>
      <c r="G589" s="212" t="s">
        <v>227</v>
      </c>
      <c r="H589" s="213">
        <v>9</v>
      </c>
      <c r="I589" s="214"/>
      <c r="J589" s="215">
        <f>ROUND(I589*H589,2)</f>
        <v>0</v>
      </c>
      <c r="K589" s="211" t="s">
        <v>3</v>
      </c>
      <c r="L589" s="216"/>
      <c r="M589" s="217" t="s">
        <v>3</v>
      </c>
      <c r="N589" s="218" t="s">
        <v>43</v>
      </c>
      <c r="O589" s="73"/>
      <c r="P589" s="175">
        <f>O589*H589</f>
        <v>0</v>
      </c>
      <c r="Q589" s="175">
        <v>0</v>
      </c>
      <c r="R589" s="175">
        <f>Q589*H589</f>
        <v>0</v>
      </c>
      <c r="S589" s="175">
        <v>0</v>
      </c>
      <c r="T589" s="176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177" t="s">
        <v>390</v>
      </c>
      <c r="AT589" s="177" t="s">
        <v>506</v>
      </c>
      <c r="AU589" s="177" t="s">
        <v>82</v>
      </c>
      <c r="AY589" s="20" t="s">
        <v>129</v>
      </c>
      <c r="BE589" s="178">
        <f>IF(N589="základní",J589,0)</f>
        <v>0</v>
      </c>
      <c r="BF589" s="178">
        <f>IF(N589="snížená",J589,0)</f>
        <v>0</v>
      </c>
      <c r="BG589" s="178">
        <f>IF(N589="zákl. přenesená",J589,0)</f>
        <v>0</v>
      </c>
      <c r="BH589" s="178">
        <f>IF(N589="sníž. přenesená",J589,0)</f>
        <v>0</v>
      </c>
      <c r="BI589" s="178">
        <f>IF(N589="nulová",J589,0)</f>
        <v>0</v>
      </c>
      <c r="BJ589" s="20" t="s">
        <v>80</v>
      </c>
      <c r="BK589" s="178">
        <f>ROUND(I589*H589,2)</f>
        <v>0</v>
      </c>
      <c r="BL589" s="20" t="s">
        <v>279</v>
      </c>
      <c r="BM589" s="177" t="s">
        <v>997</v>
      </c>
    </row>
    <row r="590" s="2" customFormat="1" ht="16.5" customHeight="1">
      <c r="A590" s="39"/>
      <c r="B590" s="165"/>
      <c r="C590" s="209" t="s">
        <v>998</v>
      </c>
      <c r="D590" s="209" t="s">
        <v>506</v>
      </c>
      <c r="E590" s="210" t="s">
        <v>999</v>
      </c>
      <c r="F590" s="211" t="s">
        <v>1000</v>
      </c>
      <c r="G590" s="212" t="s">
        <v>227</v>
      </c>
      <c r="H590" s="213">
        <v>1</v>
      </c>
      <c r="I590" s="214"/>
      <c r="J590" s="215">
        <f>ROUND(I590*H590,2)</f>
        <v>0</v>
      </c>
      <c r="K590" s="211" t="s">
        <v>3</v>
      </c>
      <c r="L590" s="216"/>
      <c r="M590" s="217" t="s">
        <v>3</v>
      </c>
      <c r="N590" s="218" t="s">
        <v>43</v>
      </c>
      <c r="O590" s="73"/>
      <c r="P590" s="175">
        <f>O590*H590</f>
        <v>0</v>
      </c>
      <c r="Q590" s="175">
        <v>0</v>
      </c>
      <c r="R590" s="175">
        <f>Q590*H590</f>
        <v>0</v>
      </c>
      <c r="S590" s="175">
        <v>0</v>
      </c>
      <c r="T590" s="176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177" t="s">
        <v>390</v>
      </c>
      <c r="AT590" s="177" t="s">
        <v>506</v>
      </c>
      <c r="AU590" s="177" t="s">
        <v>82</v>
      </c>
      <c r="AY590" s="20" t="s">
        <v>129</v>
      </c>
      <c r="BE590" s="178">
        <f>IF(N590="základní",J590,0)</f>
        <v>0</v>
      </c>
      <c r="BF590" s="178">
        <f>IF(N590="snížená",J590,0)</f>
        <v>0</v>
      </c>
      <c r="BG590" s="178">
        <f>IF(N590="zákl. přenesená",J590,0)</f>
        <v>0</v>
      </c>
      <c r="BH590" s="178">
        <f>IF(N590="sníž. přenesená",J590,0)</f>
        <v>0</v>
      </c>
      <c r="BI590" s="178">
        <f>IF(N590="nulová",J590,0)</f>
        <v>0</v>
      </c>
      <c r="BJ590" s="20" t="s">
        <v>80</v>
      </c>
      <c r="BK590" s="178">
        <f>ROUND(I590*H590,2)</f>
        <v>0</v>
      </c>
      <c r="BL590" s="20" t="s">
        <v>279</v>
      </c>
      <c r="BM590" s="177" t="s">
        <v>1001</v>
      </c>
    </row>
    <row r="591" s="2" customFormat="1" ht="16.5" customHeight="1">
      <c r="A591" s="39"/>
      <c r="B591" s="165"/>
      <c r="C591" s="166" t="s">
        <v>1002</v>
      </c>
      <c r="D591" s="166" t="s">
        <v>132</v>
      </c>
      <c r="E591" s="167" t="s">
        <v>1003</v>
      </c>
      <c r="F591" s="168" t="s">
        <v>1004</v>
      </c>
      <c r="G591" s="169" t="s">
        <v>146</v>
      </c>
      <c r="H591" s="170">
        <v>10</v>
      </c>
      <c r="I591" s="171"/>
      <c r="J591" s="172">
        <f>ROUND(I591*H591,2)</f>
        <v>0</v>
      </c>
      <c r="K591" s="168" t="s">
        <v>136</v>
      </c>
      <c r="L591" s="40"/>
      <c r="M591" s="173" t="s">
        <v>3</v>
      </c>
      <c r="N591" s="174" t="s">
        <v>43</v>
      </c>
      <c r="O591" s="73"/>
      <c r="P591" s="175">
        <f>O591*H591</f>
        <v>0</v>
      </c>
      <c r="Q591" s="175">
        <v>0</v>
      </c>
      <c r="R591" s="175">
        <f>Q591*H591</f>
        <v>0</v>
      </c>
      <c r="S591" s="175">
        <v>0</v>
      </c>
      <c r="T591" s="176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177" t="s">
        <v>279</v>
      </c>
      <c r="AT591" s="177" t="s">
        <v>132</v>
      </c>
      <c r="AU591" s="177" t="s">
        <v>82</v>
      </c>
      <c r="AY591" s="20" t="s">
        <v>129</v>
      </c>
      <c r="BE591" s="178">
        <f>IF(N591="základní",J591,0)</f>
        <v>0</v>
      </c>
      <c r="BF591" s="178">
        <f>IF(N591="snížená",J591,0)</f>
        <v>0</v>
      </c>
      <c r="BG591" s="178">
        <f>IF(N591="zákl. přenesená",J591,0)</f>
        <v>0</v>
      </c>
      <c r="BH591" s="178">
        <f>IF(N591="sníž. přenesená",J591,0)</f>
        <v>0</v>
      </c>
      <c r="BI591" s="178">
        <f>IF(N591="nulová",J591,0)</f>
        <v>0</v>
      </c>
      <c r="BJ591" s="20" t="s">
        <v>80</v>
      </c>
      <c r="BK591" s="178">
        <f>ROUND(I591*H591,2)</f>
        <v>0</v>
      </c>
      <c r="BL591" s="20" t="s">
        <v>279</v>
      </c>
      <c r="BM591" s="177" t="s">
        <v>1005</v>
      </c>
    </row>
    <row r="592" s="2" customFormat="1">
      <c r="A592" s="39"/>
      <c r="B592" s="40"/>
      <c r="C592" s="39"/>
      <c r="D592" s="179" t="s">
        <v>139</v>
      </c>
      <c r="E592" s="39"/>
      <c r="F592" s="180" t="s">
        <v>1006</v>
      </c>
      <c r="G592" s="39"/>
      <c r="H592" s="39"/>
      <c r="I592" s="181"/>
      <c r="J592" s="39"/>
      <c r="K592" s="39"/>
      <c r="L592" s="40"/>
      <c r="M592" s="182"/>
      <c r="N592" s="183"/>
      <c r="O592" s="73"/>
      <c r="P592" s="73"/>
      <c r="Q592" s="73"/>
      <c r="R592" s="73"/>
      <c r="S592" s="73"/>
      <c r="T592" s="74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20" t="s">
        <v>139</v>
      </c>
      <c r="AU592" s="20" t="s">
        <v>82</v>
      </c>
    </row>
    <row r="593" s="13" customFormat="1">
      <c r="A593" s="13"/>
      <c r="B593" s="184"/>
      <c r="C593" s="13"/>
      <c r="D593" s="185" t="s">
        <v>141</v>
      </c>
      <c r="E593" s="186" t="s">
        <v>3</v>
      </c>
      <c r="F593" s="187" t="s">
        <v>1007</v>
      </c>
      <c r="G593" s="13"/>
      <c r="H593" s="186" t="s">
        <v>3</v>
      </c>
      <c r="I593" s="188"/>
      <c r="J593" s="13"/>
      <c r="K593" s="13"/>
      <c r="L593" s="184"/>
      <c r="M593" s="189"/>
      <c r="N593" s="190"/>
      <c r="O593" s="190"/>
      <c r="P593" s="190"/>
      <c r="Q593" s="190"/>
      <c r="R593" s="190"/>
      <c r="S593" s="190"/>
      <c r="T593" s="19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6" t="s">
        <v>141</v>
      </c>
      <c r="AU593" s="186" t="s">
        <v>82</v>
      </c>
      <c r="AV593" s="13" t="s">
        <v>80</v>
      </c>
      <c r="AW593" s="13" t="s">
        <v>33</v>
      </c>
      <c r="AX593" s="13" t="s">
        <v>72</v>
      </c>
      <c r="AY593" s="186" t="s">
        <v>129</v>
      </c>
    </row>
    <row r="594" s="14" customFormat="1">
      <c r="A594" s="14"/>
      <c r="B594" s="192"/>
      <c r="C594" s="14"/>
      <c r="D594" s="185" t="s">
        <v>141</v>
      </c>
      <c r="E594" s="193" t="s">
        <v>3</v>
      </c>
      <c r="F594" s="194" t="s">
        <v>229</v>
      </c>
      <c r="G594" s="14"/>
      <c r="H594" s="195">
        <v>10</v>
      </c>
      <c r="I594" s="196"/>
      <c r="J594" s="14"/>
      <c r="K594" s="14"/>
      <c r="L594" s="192"/>
      <c r="M594" s="197"/>
      <c r="N594" s="198"/>
      <c r="O594" s="198"/>
      <c r="P594" s="198"/>
      <c r="Q594" s="198"/>
      <c r="R594" s="198"/>
      <c r="S594" s="198"/>
      <c r="T594" s="19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93" t="s">
        <v>141</v>
      </c>
      <c r="AU594" s="193" t="s">
        <v>82</v>
      </c>
      <c r="AV594" s="14" t="s">
        <v>82</v>
      </c>
      <c r="AW594" s="14" t="s">
        <v>33</v>
      </c>
      <c r="AX594" s="14" t="s">
        <v>80</v>
      </c>
      <c r="AY594" s="193" t="s">
        <v>129</v>
      </c>
    </row>
    <row r="595" s="2" customFormat="1" ht="16.5" customHeight="1">
      <c r="A595" s="39"/>
      <c r="B595" s="165"/>
      <c r="C595" s="209" t="s">
        <v>1008</v>
      </c>
      <c r="D595" s="209" t="s">
        <v>506</v>
      </c>
      <c r="E595" s="210" t="s">
        <v>1009</v>
      </c>
      <c r="F595" s="211" t="s">
        <v>1010</v>
      </c>
      <c r="G595" s="212" t="s">
        <v>227</v>
      </c>
      <c r="H595" s="213">
        <v>10</v>
      </c>
      <c r="I595" s="214"/>
      <c r="J595" s="215">
        <f>ROUND(I595*H595,2)</f>
        <v>0</v>
      </c>
      <c r="K595" s="211" t="s">
        <v>3</v>
      </c>
      <c r="L595" s="216"/>
      <c r="M595" s="217" t="s">
        <v>3</v>
      </c>
      <c r="N595" s="218" t="s">
        <v>43</v>
      </c>
      <c r="O595" s="73"/>
      <c r="P595" s="175">
        <f>O595*H595</f>
        <v>0</v>
      </c>
      <c r="Q595" s="175">
        <v>0</v>
      </c>
      <c r="R595" s="175">
        <f>Q595*H595</f>
        <v>0</v>
      </c>
      <c r="S595" s="175">
        <v>0</v>
      </c>
      <c r="T595" s="176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177" t="s">
        <v>390</v>
      </c>
      <c r="AT595" s="177" t="s">
        <v>506</v>
      </c>
      <c r="AU595" s="177" t="s">
        <v>82</v>
      </c>
      <c r="AY595" s="20" t="s">
        <v>129</v>
      </c>
      <c r="BE595" s="178">
        <f>IF(N595="základní",J595,0)</f>
        <v>0</v>
      </c>
      <c r="BF595" s="178">
        <f>IF(N595="snížená",J595,0)</f>
        <v>0</v>
      </c>
      <c r="BG595" s="178">
        <f>IF(N595="zákl. přenesená",J595,0)</f>
        <v>0</v>
      </c>
      <c r="BH595" s="178">
        <f>IF(N595="sníž. přenesená",J595,0)</f>
        <v>0</v>
      </c>
      <c r="BI595" s="178">
        <f>IF(N595="nulová",J595,0)</f>
        <v>0</v>
      </c>
      <c r="BJ595" s="20" t="s">
        <v>80</v>
      </c>
      <c r="BK595" s="178">
        <f>ROUND(I595*H595,2)</f>
        <v>0</v>
      </c>
      <c r="BL595" s="20" t="s">
        <v>279</v>
      </c>
      <c r="BM595" s="177" t="s">
        <v>1011</v>
      </c>
    </row>
    <row r="596" s="2" customFormat="1" ht="21.75" customHeight="1">
      <c r="A596" s="39"/>
      <c r="B596" s="165"/>
      <c r="C596" s="166" t="s">
        <v>1012</v>
      </c>
      <c r="D596" s="166" t="s">
        <v>132</v>
      </c>
      <c r="E596" s="167" t="s">
        <v>1013</v>
      </c>
      <c r="F596" s="168" t="s">
        <v>1014</v>
      </c>
      <c r="G596" s="169" t="s">
        <v>146</v>
      </c>
      <c r="H596" s="170">
        <v>9</v>
      </c>
      <c r="I596" s="171"/>
      <c r="J596" s="172">
        <f>ROUND(I596*H596,2)</f>
        <v>0</v>
      </c>
      <c r="K596" s="168" t="s">
        <v>136</v>
      </c>
      <c r="L596" s="40"/>
      <c r="M596" s="173" t="s">
        <v>3</v>
      </c>
      <c r="N596" s="174" t="s">
        <v>43</v>
      </c>
      <c r="O596" s="73"/>
      <c r="P596" s="175">
        <f>O596*H596</f>
        <v>0</v>
      </c>
      <c r="Q596" s="175">
        <v>0.00044999999999999999</v>
      </c>
      <c r="R596" s="175">
        <f>Q596*H596</f>
        <v>0.0040499999999999998</v>
      </c>
      <c r="S596" s="175">
        <v>0</v>
      </c>
      <c r="T596" s="176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177" t="s">
        <v>279</v>
      </c>
      <c r="AT596" s="177" t="s">
        <v>132</v>
      </c>
      <c r="AU596" s="177" t="s">
        <v>82</v>
      </c>
      <c r="AY596" s="20" t="s">
        <v>129</v>
      </c>
      <c r="BE596" s="178">
        <f>IF(N596="základní",J596,0)</f>
        <v>0</v>
      </c>
      <c r="BF596" s="178">
        <f>IF(N596="snížená",J596,0)</f>
        <v>0</v>
      </c>
      <c r="BG596" s="178">
        <f>IF(N596="zákl. přenesená",J596,0)</f>
        <v>0</v>
      </c>
      <c r="BH596" s="178">
        <f>IF(N596="sníž. přenesená",J596,0)</f>
        <v>0</v>
      </c>
      <c r="BI596" s="178">
        <f>IF(N596="nulová",J596,0)</f>
        <v>0</v>
      </c>
      <c r="BJ596" s="20" t="s">
        <v>80</v>
      </c>
      <c r="BK596" s="178">
        <f>ROUND(I596*H596,2)</f>
        <v>0</v>
      </c>
      <c r="BL596" s="20" t="s">
        <v>279</v>
      </c>
      <c r="BM596" s="177" t="s">
        <v>1015</v>
      </c>
    </row>
    <row r="597" s="2" customFormat="1">
      <c r="A597" s="39"/>
      <c r="B597" s="40"/>
      <c r="C597" s="39"/>
      <c r="D597" s="179" t="s">
        <v>139</v>
      </c>
      <c r="E597" s="39"/>
      <c r="F597" s="180" t="s">
        <v>1016</v>
      </c>
      <c r="G597" s="39"/>
      <c r="H597" s="39"/>
      <c r="I597" s="181"/>
      <c r="J597" s="39"/>
      <c r="K597" s="39"/>
      <c r="L597" s="40"/>
      <c r="M597" s="182"/>
      <c r="N597" s="183"/>
      <c r="O597" s="73"/>
      <c r="P597" s="73"/>
      <c r="Q597" s="73"/>
      <c r="R597" s="73"/>
      <c r="S597" s="73"/>
      <c r="T597" s="74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20" t="s">
        <v>139</v>
      </c>
      <c r="AU597" s="20" t="s">
        <v>82</v>
      </c>
    </row>
    <row r="598" s="13" customFormat="1">
      <c r="A598" s="13"/>
      <c r="B598" s="184"/>
      <c r="C598" s="13"/>
      <c r="D598" s="185" t="s">
        <v>141</v>
      </c>
      <c r="E598" s="186" t="s">
        <v>3</v>
      </c>
      <c r="F598" s="187" t="s">
        <v>1017</v>
      </c>
      <c r="G598" s="13"/>
      <c r="H598" s="186" t="s">
        <v>3</v>
      </c>
      <c r="I598" s="188"/>
      <c r="J598" s="13"/>
      <c r="K598" s="13"/>
      <c r="L598" s="184"/>
      <c r="M598" s="189"/>
      <c r="N598" s="190"/>
      <c r="O598" s="190"/>
      <c r="P598" s="190"/>
      <c r="Q598" s="190"/>
      <c r="R598" s="190"/>
      <c r="S598" s="190"/>
      <c r="T598" s="19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86" t="s">
        <v>141</v>
      </c>
      <c r="AU598" s="186" t="s">
        <v>82</v>
      </c>
      <c r="AV598" s="13" t="s">
        <v>80</v>
      </c>
      <c r="AW598" s="13" t="s">
        <v>33</v>
      </c>
      <c r="AX598" s="13" t="s">
        <v>72</v>
      </c>
      <c r="AY598" s="186" t="s">
        <v>129</v>
      </c>
    </row>
    <row r="599" s="14" customFormat="1">
      <c r="A599" s="14"/>
      <c r="B599" s="192"/>
      <c r="C599" s="14"/>
      <c r="D599" s="185" t="s">
        <v>141</v>
      </c>
      <c r="E599" s="193" t="s">
        <v>3</v>
      </c>
      <c r="F599" s="194" t="s">
        <v>223</v>
      </c>
      <c r="G599" s="14"/>
      <c r="H599" s="195">
        <v>9</v>
      </c>
      <c r="I599" s="196"/>
      <c r="J599" s="14"/>
      <c r="K599" s="14"/>
      <c r="L599" s="192"/>
      <c r="M599" s="197"/>
      <c r="N599" s="198"/>
      <c r="O599" s="198"/>
      <c r="P599" s="198"/>
      <c r="Q599" s="198"/>
      <c r="R599" s="198"/>
      <c r="S599" s="198"/>
      <c r="T599" s="19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193" t="s">
        <v>141</v>
      </c>
      <c r="AU599" s="193" t="s">
        <v>82</v>
      </c>
      <c r="AV599" s="14" t="s">
        <v>82</v>
      </c>
      <c r="AW599" s="14" t="s">
        <v>33</v>
      </c>
      <c r="AX599" s="14" t="s">
        <v>80</v>
      </c>
      <c r="AY599" s="193" t="s">
        <v>129</v>
      </c>
    </row>
    <row r="600" s="2" customFormat="1" ht="21.75" customHeight="1">
      <c r="A600" s="39"/>
      <c r="B600" s="165"/>
      <c r="C600" s="209" t="s">
        <v>1018</v>
      </c>
      <c r="D600" s="209" t="s">
        <v>506</v>
      </c>
      <c r="E600" s="210" t="s">
        <v>1019</v>
      </c>
      <c r="F600" s="211" t="s">
        <v>1020</v>
      </c>
      <c r="G600" s="212" t="s">
        <v>146</v>
      </c>
      <c r="H600" s="213">
        <v>9</v>
      </c>
      <c r="I600" s="214"/>
      <c r="J600" s="215">
        <f>ROUND(I600*H600,2)</f>
        <v>0</v>
      </c>
      <c r="K600" s="211" t="s">
        <v>136</v>
      </c>
      <c r="L600" s="216"/>
      <c r="M600" s="217" t="s">
        <v>3</v>
      </c>
      <c r="N600" s="218" t="s">
        <v>43</v>
      </c>
      <c r="O600" s="73"/>
      <c r="P600" s="175">
        <f>O600*H600</f>
        <v>0</v>
      </c>
      <c r="Q600" s="175">
        <v>0.016</v>
      </c>
      <c r="R600" s="175">
        <f>Q600*H600</f>
        <v>0.14400000000000002</v>
      </c>
      <c r="S600" s="175">
        <v>0</v>
      </c>
      <c r="T600" s="176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177" t="s">
        <v>390</v>
      </c>
      <c r="AT600" s="177" t="s">
        <v>506</v>
      </c>
      <c r="AU600" s="177" t="s">
        <v>82</v>
      </c>
      <c r="AY600" s="20" t="s">
        <v>129</v>
      </c>
      <c r="BE600" s="178">
        <f>IF(N600="základní",J600,0)</f>
        <v>0</v>
      </c>
      <c r="BF600" s="178">
        <f>IF(N600="snížená",J600,0)</f>
        <v>0</v>
      </c>
      <c r="BG600" s="178">
        <f>IF(N600="zákl. přenesená",J600,0)</f>
        <v>0</v>
      </c>
      <c r="BH600" s="178">
        <f>IF(N600="sníž. přenesená",J600,0)</f>
        <v>0</v>
      </c>
      <c r="BI600" s="178">
        <f>IF(N600="nulová",J600,0)</f>
        <v>0</v>
      </c>
      <c r="BJ600" s="20" t="s">
        <v>80</v>
      </c>
      <c r="BK600" s="178">
        <f>ROUND(I600*H600,2)</f>
        <v>0</v>
      </c>
      <c r="BL600" s="20" t="s">
        <v>279</v>
      </c>
      <c r="BM600" s="177" t="s">
        <v>1021</v>
      </c>
    </row>
    <row r="601" s="2" customFormat="1" ht="24.15" customHeight="1">
      <c r="A601" s="39"/>
      <c r="B601" s="165"/>
      <c r="C601" s="166" t="s">
        <v>1022</v>
      </c>
      <c r="D601" s="166" t="s">
        <v>132</v>
      </c>
      <c r="E601" s="167" t="s">
        <v>1023</v>
      </c>
      <c r="F601" s="168" t="s">
        <v>1024</v>
      </c>
      <c r="G601" s="169" t="s">
        <v>146</v>
      </c>
      <c r="H601" s="170">
        <v>1</v>
      </c>
      <c r="I601" s="171"/>
      <c r="J601" s="172">
        <f>ROUND(I601*H601,2)</f>
        <v>0</v>
      </c>
      <c r="K601" s="168" t="s">
        <v>136</v>
      </c>
      <c r="L601" s="40"/>
      <c r="M601" s="173" t="s">
        <v>3</v>
      </c>
      <c r="N601" s="174" t="s">
        <v>43</v>
      </c>
      <c r="O601" s="73"/>
      <c r="P601" s="175">
        <f>O601*H601</f>
        <v>0</v>
      </c>
      <c r="Q601" s="175">
        <v>0.00040000000000000002</v>
      </c>
      <c r="R601" s="175">
        <f>Q601*H601</f>
        <v>0.00040000000000000002</v>
      </c>
      <c r="S601" s="175">
        <v>0</v>
      </c>
      <c r="T601" s="176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177" t="s">
        <v>279</v>
      </c>
      <c r="AT601" s="177" t="s">
        <v>132</v>
      </c>
      <c r="AU601" s="177" t="s">
        <v>82</v>
      </c>
      <c r="AY601" s="20" t="s">
        <v>129</v>
      </c>
      <c r="BE601" s="178">
        <f>IF(N601="základní",J601,0)</f>
        <v>0</v>
      </c>
      <c r="BF601" s="178">
        <f>IF(N601="snížená",J601,0)</f>
        <v>0</v>
      </c>
      <c r="BG601" s="178">
        <f>IF(N601="zákl. přenesená",J601,0)</f>
        <v>0</v>
      </c>
      <c r="BH601" s="178">
        <f>IF(N601="sníž. přenesená",J601,0)</f>
        <v>0</v>
      </c>
      <c r="BI601" s="178">
        <f>IF(N601="nulová",J601,0)</f>
        <v>0</v>
      </c>
      <c r="BJ601" s="20" t="s">
        <v>80</v>
      </c>
      <c r="BK601" s="178">
        <f>ROUND(I601*H601,2)</f>
        <v>0</v>
      </c>
      <c r="BL601" s="20" t="s">
        <v>279</v>
      </c>
      <c r="BM601" s="177" t="s">
        <v>1025</v>
      </c>
    </row>
    <row r="602" s="2" customFormat="1">
      <c r="A602" s="39"/>
      <c r="B602" s="40"/>
      <c r="C602" s="39"/>
      <c r="D602" s="179" t="s">
        <v>139</v>
      </c>
      <c r="E602" s="39"/>
      <c r="F602" s="180" t="s">
        <v>1026</v>
      </c>
      <c r="G602" s="39"/>
      <c r="H602" s="39"/>
      <c r="I602" s="181"/>
      <c r="J602" s="39"/>
      <c r="K602" s="39"/>
      <c r="L602" s="40"/>
      <c r="M602" s="182"/>
      <c r="N602" s="183"/>
      <c r="O602" s="73"/>
      <c r="P602" s="73"/>
      <c r="Q602" s="73"/>
      <c r="R602" s="73"/>
      <c r="S602" s="73"/>
      <c r="T602" s="74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20" t="s">
        <v>139</v>
      </c>
      <c r="AU602" s="20" t="s">
        <v>82</v>
      </c>
    </row>
    <row r="603" s="13" customFormat="1">
      <c r="A603" s="13"/>
      <c r="B603" s="184"/>
      <c r="C603" s="13"/>
      <c r="D603" s="185" t="s">
        <v>141</v>
      </c>
      <c r="E603" s="186" t="s">
        <v>3</v>
      </c>
      <c r="F603" s="187" t="s">
        <v>1027</v>
      </c>
      <c r="G603" s="13"/>
      <c r="H603" s="186" t="s">
        <v>3</v>
      </c>
      <c r="I603" s="188"/>
      <c r="J603" s="13"/>
      <c r="K603" s="13"/>
      <c r="L603" s="184"/>
      <c r="M603" s="189"/>
      <c r="N603" s="190"/>
      <c r="O603" s="190"/>
      <c r="P603" s="190"/>
      <c r="Q603" s="190"/>
      <c r="R603" s="190"/>
      <c r="S603" s="190"/>
      <c r="T603" s="19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6" t="s">
        <v>141</v>
      </c>
      <c r="AU603" s="186" t="s">
        <v>82</v>
      </c>
      <c r="AV603" s="13" t="s">
        <v>80</v>
      </c>
      <c r="AW603" s="13" t="s">
        <v>33</v>
      </c>
      <c r="AX603" s="13" t="s">
        <v>72</v>
      </c>
      <c r="AY603" s="186" t="s">
        <v>129</v>
      </c>
    </row>
    <row r="604" s="14" customFormat="1">
      <c r="A604" s="14"/>
      <c r="B604" s="192"/>
      <c r="C604" s="14"/>
      <c r="D604" s="185" t="s">
        <v>141</v>
      </c>
      <c r="E604" s="193" t="s">
        <v>3</v>
      </c>
      <c r="F604" s="194" t="s">
        <v>80</v>
      </c>
      <c r="G604" s="14"/>
      <c r="H604" s="195">
        <v>1</v>
      </c>
      <c r="I604" s="196"/>
      <c r="J604" s="14"/>
      <c r="K604" s="14"/>
      <c r="L604" s="192"/>
      <c r="M604" s="197"/>
      <c r="N604" s="198"/>
      <c r="O604" s="198"/>
      <c r="P604" s="198"/>
      <c r="Q604" s="198"/>
      <c r="R604" s="198"/>
      <c r="S604" s="198"/>
      <c r="T604" s="19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193" t="s">
        <v>141</v>
      </c>
      <c r="AU604" s="193" t="s">
        <v>82</v>
      </c>
      <c r="AV604" s="14" t="s">
        <v>82</v>
      </c>
      <c r="AW604" s="14" t="s">
        <v>33</v>
      </c>
      <c r="AX604" s="14" t="s">
        <v>80</v>
      </c>
      <c r="AY604" s="193" t="s">
        <v>129</v>
      </c>
    </row>
    <row r="605" s="2" customFormat="1" ht="24.15" customHeight="1">
      <c r="A605" s="39"/>
      <c r="B605" s="165"/>
      <c r="C605" s="209" t="s">
        <v>1028</v>
      </c>
      <c r="D605" s="209" t="s">
        <v>506</v>
      </c>
      <c r="E605" s="210" t="s">
        <v>1029</v>
      </c>
      <c r="F605" s="211" t="s">
        <v>1030</v>
      </c>
      <c r="G605" s="212" t="s">
        <v>146</v>
      </c>
      <c r="H605" s="213">
        <v>1</v>
      </c>
      <c r="I605" s="214"/>
      <c r="J605" s="215">
        <f>ROUND(I605*H605,2)</f>
        <v>0</v>
      </c>
      <c r="K605" s="211" t="s">
        <v>136</v>
      </c>
      <c r="L605" s="216"/>
      <c r="M605" s="217" t="s">
        <v>3</v>
      </c>
      <c r="N605" s="218" t="s">
        <v>43</v>
      </c>
      <c r="O605" s="73"/>
      <c r="P605" s="175">
        <f>O605*H605</f>
        <v>0</v>
      </c>
      <c r="Q605" s="175">
        <v>0.016</v>
      </c>
      <c r="R605" s="175">
        <f>Q605*H605</f>
        <v>0.016</v>
      </c>
      <c r="S605" s="175">
        <v>0</v>
      </c>
      <c r="T605" s="176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177" t="s">
        <v>390</v>
      </c>
      <c r="AT605" s="177" t="s">
        <v>506</v>
      </c>
      <c r="AU605" s="177" t="s">
        <v>82</v>
      </c>
      <c r="AY605" s="20" t="s">
        <v>129</v>
      </c>
      <c r="BE605" s="178">
        <f>IF(N605="základní",J605,0)</f>
        <v>0</v>
      </c>
      <c r="BF605" s="178">
        <f>IF(N605="snížená",J605,0)</f>
        <v>0</v>
      </c>
      <c r="BG605" s="178">
        <f>IF(N605="zákl. přenesená",J605,0)</f>
        <v>0</v>
      </c>
      <c r="BH605" s="178">
        <f>IF(N605="sníž. přenesená",J605,0)</f>
        <v>0</v>
      </c>
      <c r="BI605" s="178">
        <f>IF(N605="nulová",J605,0)</f>
        <v>0</v>
      </c>
      <c r="BJ605" s="20" t="s">
        <v>80</v>
      </c>
      <c r="BK605" s="178">
        <f>ROUND(I605*H605,2)</f>
        <v>0</v>
      </c>
      <c r="BL605" s="20" t="s">
        <v>279</v>
      </c>
      <c r="BM605" s="177" t="s">
        <v>1031</v>
      </c>
    </row>
    <row r="606" s="2" customFormat="1" ht="16.5" customHeight="1">
      <c r="A606" s="39"/>
      <c r="B606" s="165"/>
      <c r="C606" s="166" t="s">
        <v>1032</v>
      </c>
      <c r="D606" s="166" t="s">
        <v>132</v>
      </c>
      <c r="E606" s="167" t="s">
        <v>1033</v>
      </c>
      <c r="F606" s="168" t="s">
        <v>1034</v>
      </c>
      <c r="G606" s="169" t="s">
        <v>146</v>
      </c>
      <c r="H606" s="170">
        <v>9</v>
      </c>
      <c r="I606" s="171"/>
      <c r="J606" s="172">
        <f>ROUND(I606*H606,2)</f>
        <v>0</v>
      </c>
      <c r="K606" s="168" t="s">
        <v>136</v>
      </c>
      <c r="L606" s="40"/>
      <c r="M606" s="173" t="s">
        <v>3</v>
      </c>
      <c r="N606" s="174" t="s">
        <v>43</v>
      </c>
      <c r="O606" s="73"/>
      <c r="P606" s="175">
        <f>O606*H606</f>
        <v>0</v>
      </c>
      <c r="Q606" s="175">
        <v>0</v>
      </c>
      <c r="R606" s="175">
        <f>Q606*H606</f>
        <v>0</v>
      </c>
      <c r="S606" s="175">
        <v>0.024</v>
      </c>
      <c r="T606" s="176">
        <f>S606*H606</f>
        <v>0.216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177" t="s">
        <v>279</v>
      </c>
      <c r="AT606" s="177" t="s">
        <v>132</v>
      </c>
      <c r="AU606" s="177" t="s">
        <v>82</v>
      </c>
      <c r="AY606" s="20" t="s">
        <v>129</v>
      </c>
      <c r="BE606" s="178">
        <f>IF(N606="základní",J606,0)</f>
        <v>0</v>
      </c>
      <c r="BF606" s="178">
        <f>IF(N606="snížená",J606,0)</f>
        <v>0</v>
      </c>
      <c r="BG606" s="178">
        <f>IF(N606="zákl. přenesená",J606,0)</f>
        <v>0</v>
      </c>
      <c r="BH606" s="178">
        <f>IF(N606="sníž. přenesená",J606,0)</f>
        <v>0</v>
      </c>
      <c r="BI606" s="178">
        <f>IF(N606="nulová",J606,0)</f>
        <v>0</v>
      </c>
      <c r="BJ606" s="20" t="s">
        <v>80</v>
      </c>
      <c r="BK606" s="178">
        <f>ROUND(I606*H606,2)</f>
        <v>0</v>
      </c>
      <c r="BL606" s="20" t="s">
        <v>279</v>
      </c>
      <c r="BM606" s="177" t="s">
        <v>1035</v>
      </c>
    </row>
    <row r="607" s="2" customFormat="1">
      <c r="A607" s="39"/>
      <c r="B607" s="40"/>
      <c r="C607" s="39"/>
      <c r="D607" s="179" t="s">
        <v>139</v>
      </c>
      <c r="E607" s="39"/>
      <c r="F607" s="180" t="s">
        <v>1036</v>
      </c>
      <c r="G607" s="39"/>
      <c r="H607" s="39"/>
      <c r="I607" s="181"/>
      <c r="J607" s="39"/>
      <c r="K607" s="39"/>
      <c r="L607" s="40"/>
      <c r="M607" s="182"/>
      <c r="N607" s="183"/>
      <c r="O607" s="73"/>
      <c r="P607" s="73"/>
      <c r="Q607" s="73"/>
      <c r="R607" s="73"/>
      <c r="S607" s="73"/>
      <c r="T607" s="74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20" t="s">
        <v>139</v>
      </c>
      <c r="AU607" s="20" t="s">
        <v>82</v>
      </c>
    </row>
    <row r="608" s="13" customFormat="1">
      <c r="A608" s="13"/>
      <c r="B608" s="184"/>
      <c r="C608" s="13"/>
      <c r="D608" s="185" t="s">
        <v>141</v>
      </c>
      <c r="E608" s="186" t="s">
        <v>3</v>
      </c>
      <c r="F608" s="187" t="s">
        <v>1037</v>
      </c>
      <c r="G608" s="13"/>
      <c r="H608" s="186" t="s">
        <v>3</v>
      </c>
      <c r="I608" s="188"/>
      <c r="J608" s="13"/>
      <c r="K608" s="13"/>
      <c r="L608" s="184"/>
      <c r="M608" s="189"/>
      <c r="N608" s="190"/>
      <c r="O608" s="190"/>
      <c r="P608" s="190"/>
      <c r="Q608" s="190"/>
      <c r="R608" s="190"/>
      <c r="S608" s="190"/>
      <c r="T608" s="19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86" t="s">
        <v>141</v>
      </c>
      <c r="AU608" s="186" t="s">
        <v>82</v>
      </c>
      <c r="AV608" s="13" t="s">
        <v>80</v>
      </c>
      <c r="AW608" s="13" t="s">
        <v>33</v>
      </c>
      <c r="AX608" s="13" t="s">
        <v>72</v>
      </c>
      <c r="AY608" s="186" t="s">
        <v>129</v>
      </c>
    </row>
    <row r="609" s="14" customFormat="1">
      <c r="A609" s="14"/>
      <c r="B609" s="192"/>
      <c r="C609" s="14"/>
      <c r="D609" s="185" t="s">
        <v>141</v>
      </c>
      <c r="E609" s="193" t="s">
        <v>3</v>
      </c>
      <c r="F609" s="194" t="s">
        <v>223</v>
      </c>
      <c r="G609" s="14"/>
      <c r="H609" s="195">
        <v>9</v>
      </c>
      <c r="I609" s="196"/>
      <c r="J609" s="14"/>
      <c r="K609" s="14"/>
      <c r="L609" s="192"/>
      <c r="M609" s="197"/>
      <c r="N609" s="198"/>
      <c r="O609" s="198"/>
      <c r="P609" s="198"/>
      <c r="Q609" s="198"/>
      <c r="R609" s="198"/>
      <c r="S609" s="198"/>
      <c r="T609" s="19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193" t="s">
        <v>141</v>
      </c>
      <c r="AU609" s="193" t="s">
        <v>82</v>
      </c>
      <c r="AV609" s="14" t="s">
        <v>82</v>
      </c>
      <c r="AW609" s="14" t="s">
        <v>33</v>
      </c>
      <c r="AX609" s="14" t="s">
        <v>80</v>
      </c>
      <c r="AY609" s="193" t="s">
        <v>129</v>
      </c>
    </row>
    <row r="610" s="2" customFormat="1" ht="16.5" customHeight="1">
      <c r="A610" s="39"/>
      <c r="B610" s="165"/>
      <c r="C610" s="166" t="s">
        <v>1038</v>
      </c>
      <c r="D610" s="166" t="s">
        <v>132</v>
      </c>
      <c r="E610" s="167" t="s">
        <v>1039</v>
      </c>
      <c r="F610" s="168" t="s">
        <v>1040</v>
      </c>
      <c r="G610" s="169" t="s">
        <v>146</v>
      </c>
      <c r="H610" s="170">
        <v>1</v>
      </c>
      <c r="I610" s="171"/>
      <c r="J610" s="172">
        <f>ROUND(I610*H610,2)</f>
        <v>0</v>
      </c>
      <c r="K610" s="168" t="s">
        <v>136</v>
      </c>
      <c r="L610" s="40"/>
      <c r="M610" s="173" t="s">
        <v>3</v>
      </c>
      <c r="N610" s="174" t="s">
        <v>43</v>
      </c>
      <c r="O610" s="73"/>
      <c r="P610" s="175">
        <f>O610*H610</f>
        <v>0</v>
      </c>
      <c r="Q610" s="175">
        <v>0</v>
      </c>
      <c r="R610" s="175">
        <f>Q610*H610</f>
        <v>0</v>
      </c>
      <c r="S610" s="175">
        <v>0.028000000000000001</v>
      </c>
      <c r="T610" s="176">
        <f>S610*H610</f>
        <v>0.028000000000000001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177" t="s">
        <v>279</v>
      </c>
      <c r="AT610" s="177" t="s">
        <v>132</v>
      </c>
      <c r="AU610" s="177" t="s">
        <v>82</v>
      </c>
      <c r="AY610" s="20" t="s">
        <v>129</v>
      </c>
      <c r="BE610" s="178">
        <f>IF(N610="základní",J610,0)</f>
        <v>0</v>
      </c>
      <c r="BF610" s="178">
        <f>IF(N610="snížená",J610,0)</f>
        <v>0</v>
      </c>
      <c r="BG610" s="178">
        <f>IF(N610="zákl. přenesená",J610,0)</f>
        <v>0</v>
      </c>
      <c r="BH610" s="178">
        <f>IF(N610="sníž. přenesená",J610,0)</f>
        <v>0</v>
      </c>
      <c r="BI610" s="178">
        <f>IF(N610="nulová",J610,0)</f>
        <v>0</v>
      </c>
      <c r="BJ610" s="20" t="s">
        <v>80</v>
      </c>
      <c r="BK610" s="178">
        <f>ROUND(I610*H610,2)</f>
        <v>0</v>
      </c>
      <c r="BL610" s="20" t="s">
        <v>279</v>
      </c>
      <c r="BM610" s="177" t="s">
        <v>1041</v>
      </c>
    </row>
    <row r="611" s="2" customFormat="1">
      <c r="A611" s="39"/>
      <c r="B611" s="40"/>
      <c r="C611" s="39"/>
      <c r="D611" s="179" t="s">
        <v>139</v>
      </c>
      <c r="E611" s="39"/>
      <c r="F611" s="180" t="s">
        <v>1042</v>
      </c>
      <c r="G611" s="39"/>
      <c r="H611" s="39"/>
      <c r="I611" s="181"/>
      <c r="J611" s="39"/>
      <c r="K611" s="39"/>
      <c r="L611" s="40"/>
      <c r="M611" s="182"/>
      <c r="N611" s="183"/>
      <c r="O611" s="73"/>
      <c r="P611" s="73"/>
      <c r="Q611" s="73"/>
      <c r="R611" s="73"/>
      <c r="S611" s="73"/>
      <c r="T611" s="74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20" t="s">
        <v>139</v>
      </c>
      <c r="AU611" s="20" t="s">
        <v>82</v>
      </c>
    </row>
    <row r="612" s="13" customFormat="1">
      <c r="A612" s="13"/>
      <c r="B612" s="184"/>
      <c r="C612" s="13"/>
      <c r="D612" s="185" t="s">
        <v>141</v>
      </c>
      <c r="E612" s="186" t="s">
        <v>3</v>
      </c>
      <c r="F612" s="187" t="s">
        <v>1037</v>
      </c>
      <c r="G612" s="13"/>
      <c r="H612" s="186" t="s">
        <v>3</v>
      </c>
      <c r="I612" s="188"/>
      <c r="J612" s="13"/>
      <c r="K612" s="13"/>
      <c r="L612" s="184"/>
      <c r="M612" s="189"/>
      <c r="N612" s="190"/>
      <c r="O612" s="190"/>
      <c r="P612" s="190"/>
      <c r="Q612" s="190"/>
      <c r="R612" s="190"/>
      <c r="S612" s="190"/>
      <c r="T612" s="19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6" t="s">
        <v>141</v>
      </c>
      <c r="AU612" s="186" t="s">
        <v>82</v>
      </c>
      <c r="AV612" s="13" t="s">
        <v>80</v>
      </c>
      <c r="AW612" s="13" t="s">
        <v>33</v>
      </c>
      <c r="AX612" s="13" t="s">
        <v>72</v>
      </c>
      <c r="AY612" s="186" t="s">
        <v>129</v>
      </c>
    </row>
    <row r="613" s="14" customFormat="1">
      <c r="A613" s="14"/>
      <c r="B613" s="192"/>
      <c r="C613" s="14"/>
      <c r="D613" s="185" t="s">
        <v>141</v>
      </c>
      <c r="E613" s="193" t="s">
        <v>3</v>
      </c>
      <c r="F613" s="194" t="s">
        <v>80</v>
      </c>
      <c r="G613" s="14"/>
      <c r="H613" s="195">
        <v>1</v>
      </c>
      <c r="I613" s="196"/>
      <c r="J613" s="14"/>
      <c r="K613" s="14"/>
      <c r="L613" s="192"/>
      <c r="M613" s="197"/>
      <c r="N613" s="198"/>
      <c r="O613" s="198"/>
      <c r="P613" s="198"/>
      <c r="Q613" s="198"/>
      <c r="R613" s="198"/>
      <c r="S613" s="198"/>
      <c r="T613" s="19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193" t="s">
        <v>141</v>
      </c>
      <c r="AU613" s="193" t="s">
        <v>82</v>
      </c>
      <c r="AV613" s="14" t="s">
        <v>82</v>
      </c>
      <c r="AW613" s="14" t="s">
        <v>33</v>
      </c>
      <c r="AX613" s="14" t="s">
        <v>80</v>
      </c>
      <c r="AY613" s="193" t="s">
        <v>129</v>
      </c>
    </row>
    <row r="614" s="2" customFormat="1" ht="24.15" customHeight="1">
      <c r="A614" s="39"/>
      <c r="B614" s="165"/>
      <c r="C614" s="166" t="s">
        <v>1043</v>
      </c>
      <c r="D614" s="166" t="s">
        <v>132</v>
      </c>
      <c r="E614" s="167" t="s">
        <v>1044</v>
      </c>
      <c r="F614" s="168" t="s">
        <v>1045</v>
      </c>
      <c r="G614" s="169" t="s">
        <v>227</v>
      </c>
      <c r="H614" s="170">
        <v>1</v>
      </c>
      <c r="I614" s="171"/>
      <c r="J614" s="172">
        <f>ROUND(I614*H614,2)</f>
        <v>0</v>
      </c>
      <c r="K614" s="168" t="s">
        <v>3</v>
      </c>
      <c r="L614" s="40"/>
      <c r="M614" s="173" t="s">
        <v>3</v>
      </c>
      <c r="N614" s="174" t="s">
        <v>43</v>
      </c>
      <c r="O614" s="73"/>
      <c r="P614" s="175">
        <f>O614*H614</f>
        <v>0</v>
      </c>
      <c r="Q614" s="175">
        <v>0</v>
      </c>
      <c r="R614" s="175">
        <f>Q614*H614</f>
        <v>0</v>
      </c>
      <c r="S614" s="175">
        <v>0</v>
      </c>
      <c r="T614" s="176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177" t="s">
        <v>279</v>
      </c>
      <c r="AT614" s="177" t="s">
        <v>132</v>
      </c>
      <c r="AU614" s="177" t="s">
        <v>82</v>
      </c>
      <c r="AY614" s="20" t="s">
        <v>129</v>
      </c>
      <c r="BE614" s="178">
        <f>IF(N614="základní",J614,0)</f>
        <v>0</v>
      </c>
      <c r="BF614" s="178">
        <f>IF(N614="snížená",J614,0)</f>
        <v>0</v>
      </c>
      <c r="BG614" s="178">
        <f>IF(N614="zákl. přenesená",J614,0)</f>
        <v>0</v>
      </c>
      <c r="BH614" s="178">
        <f>IF(N614="sníž. přenesená",J614,0)</f>
        <v>0</v>
      </c>
      <c r="BI614" s="178">
        <f>IF(N614="nulová",J614,0)</f>
        <v>0</v>
      </c>
      <c r="BJ614" s="20" t="s">
        <v>80</v>
      </c>
      <c r="BK614" s="178">
        <f>ROUND(I614*H614,2)</f>
        <v>0</v>
      </c>
      <c r="BL614" s="20" t="s">
        <v>279</v>
      </c>
      <c r="BM614" s="177" t="s">
        <v>1046</v>
      </c>
    </row>
    <row r="615" s="2" customFormat="1" ht="24.15" customHeight="1">
      <c r="A615" s="39"/>
      <c r="B615" s="165"/>
      <c r="C615" s="166" t="s">
        <v>1047</v>
      </c>
      <c r="D615" s="166" t="s">
        <v>132</v>
      </c>
      <c r="E615" s="167" t="s">
        <v>1048</v>
      </c>
      <c r="F615" s="168" t="s">
        <v>1049</v>
      </c>
      <c r="G615" s="169" t="s">
        <v>227</v>
      </c>
      <c r="H615" s="170">
        <v>1</v>
      </c>
      <c r="I615" s="171"/>
      <c r="J615" s="172">
        <f>ROUND(I615*H615,2)</f>
        <v>0</v>
      </c>
      <c r="K615" s="168" t="s">
        <v>3</v>
      </c>
      <c r="L615" s="40"/>
      <c r="M615" s="173" t="s">
        <v>3</v>
      </c>
      <c r="N615" s="174" t="s">
        <v>43</v>
      </c>
      <c r="O615" s="73"/>
      <c r="P615" s="175">
        <f>O615*H615</f>
        <v>0</v>
      </c>
      <c r="Q615" s="175">
        <v>0</v>
      </c>
      <c r="R615" s="175">
        <f>Q615*H615</f>
        <v>0</v>
      </c>
      <c r="S615" s="175">
        <v>0</v>
      </c>
      <c r="T615" s="176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177" t="s">
        <v>279</v>
      </c>
      <c r="AT615" s="177" t="s">
        <v>132</v>
      </c>
      <c r="AU615" s="177" t="s">
        <v>82</v>
      </c>
      <c r="AY615" s="20" t="s">
        <v>129</v>
      </c>
      <c r="BE615" s="178">
        <f>IF(N615="základní",J615,0)</f>
        <v>0</v>
      </c>
      <c r="BF615" s="178">
        <f>IF(N615="snížená",J615,0)</f>
        <v>0</v>
      </c>
      <c r="BG615" s="178">
        <f>IF(N615="zákl. přenesená",J615,0)</f>
        <v>0</v>
      </c>
      <c r="BH615" s="178">
        <f>IF(N615="sníž. přenesená",J615,0)</f>
        <v>0</v>
      </c>
      <c r="BI615" s="178">
        <f>IF(N615="nulová",J615,0)</f>
        <v>0</v>
      </c>
      <c r="BJ615" s="20" t="s">
        <v>80</v>
      </c>
      <c r="BK615" s="178">
        <f>ROUND(I615*H615,2)</f>
        <v>0</v>
      </c>
      <c r="BL615" s="20" t="s">
        <v>279</v>
      </c>
      <c r="BM615" s="177" t="s">
        <v>1050</v>
      </c>
    </row>
    <row r="616" s="2" customFormat="1" ht="24.15" customHeight="1">
      <c r="A616" s="39"/>
      <c r="B616" s="165"/>
      <c r="C616" s="166" t="s">
        <v>1051</v>
      </c>
      <c r="D616" s="166" t="s">
        <v>132</v>
      </c>
      <c r="E616" s="167" t="s">
        <v>1052</v>
      </c>
      <c r="F616" s="168" t="s">
        <v>1053</v>
      </c>
      <c r="G616" s="169" t="s">
        <v>227</v>
      </c>
      <c r="H616" s="170">
        <v>1</v>
      </c>
      <c r="I616" s="171"/>
      <c r="J616" s="172">
        <f>ROUND(I616*H616,2)</f>
        <v>0</v>
      </c>
      <c r="K616" s="168" t="s">
        <v>3</v>
      </c>
      <c r="L616" s="40"/>
      <c r="M616" s="173" t="s">
        <v>3</v>
      </c>
      <c r="N616" s="174" t="s">
        <v>43</v>
      </c>
      <c r="O616" s="73"/>
      <c r="P616" s="175">
        <f>O616*H616</f>
        <v>0</v>
      </c>
      <c r="Q616" s="175">
        <v>0</v>
      </c>
      <c r="R616" s="175">
        <f>Q616*H616</f>
        <v>0</v>
      </c>
      <c r="S616" s="175">
        <v>0</v>
      </c>
      <c r="T616" s="176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177" t="s">
        <v>279</v>
      </c>
      <c r="AT616" s="177" t="s">
        <v>132</v>
      </c>
      <c r="AU616" s="177" t="s">
        <v>82</v>
      </c>
      <c r="AY616" s="20" t="s">
        <v>129</v>
      </c>
      <c r="BE616" s="178">
        <f>IF(N616="základní",J616,0)</f>
        <v>0</v>
      </c>
      <c r="BF616" s="178">
        <f>IF(N616="snížená",J616,0)</f>
        <v>0</v>
      </c>
      <c r="BG616" s="178">
        <f>IF(N616="zákl. přenesená",J616,0)</f>
        <v>0</v>
      </c>
      <c r="BH616" s="178">
        <f>IF(N616="sníž. přenesená",J616,0)</f>
        <v>0</v>
      </c>
      <c r="BI616" s="178">
        <f>IF(N616="nulová",J616,0)</f>
        <v>0</v>
      </c>
      <c r="BJ616" s="20" t="s">
        <v>80</v>
      </c>
      <c r="BK616" s="178">
        <f>ROUND(I616*H616,2)</f>
        <v>0</v>
      </c>
      <c r="BL616" s="20" t="s">
        <v>279</v>
      </c>
      <c r="BM616" s="177" t="s">
        <v>1054</v>
      </c>
    </row>
    <row r="617" s="2" customFormat="1" ht="16.5" customHeight="1">
      <c r="A617" s="39"/>
      <c r="B617" s="165"/>
      <c r="C617" s="166" t="s">
        <v>1055</v>
      </c>
      <c r="D617" s="166" t="s">
        <v>132</v>
      </c>
      <c r="E617" s="167" t="s">
        <v>1056</v>
      </c>
      <c r="F617" s="168" t="s">
        <v>1057</v>
      </c>
      <c r="G617" s="169" t="s">
        <v>227</v>
      </c>
      <c r="H617" s="170">
        <v>1</v>
      </c>
      <c r="I617" s="171"/>
      <c r="J617" s="172">
        <f>ROUND(I617*H617,2)</f>
        <v>0</v>
      </c>
      <c r="K617" s="168" t="s">
        <v>3</v>
      </c>
      <c r="L617" s="40"/>
      <c r="M617" s="173" t="s">
        <v>3</v>
      </c>
      <c r="N617" s="174" t="s">
        <v>43</v>
      </c>
      <c r="O617" s="73"/>
      <c r="P617" s="175">
        <f>O617*H617</f>
        <v>0</v>
      </c>
      <c r="Q617" s="175">
        <v>0</v>
      </c>
      <c r="R617" s="175">
        <f>Q617*H617</f>
        <v>0</v>
      </c>
      <c r="S617" s="175">
        <v>0</v>
      </c>
      <c r="T617" s="176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177" t="s">
        <v>279</v>
      </c>
      <c r="AT617" s="177" t="s">
        <v>132</v>
      </c>
      <c r="AU617" s="177" t="s">
        <v>82</v>
      </c>
      <c r="AY617" s="20" t="s">
        <v>129</v>
      </c>
      <c r="BE617" s="178">
        <f>IF(N617="základní",J617,0)</f>
        <v>0</v>
      </c>
      <c r="BF617" s="178">
        <f>IF(N617="snížená",J617,0)</f>
        <v>0</v>
      </c>
      <c r="BG617" s="178">
        <f>IF(N617="zákl. přenesená",J617,0)</f>
        <v>0</v>
      </c>
      <c r="BH617" s="178">
        <f>IF(N617="sníž. přenesená",J617,0)</f>
        <v>0</v>
      </c>
      <c r="BI617" s="178">
        <f>IF(N617="nulová",J617,0)</f>
        <v>0</v>
      </c>
      <c r="BJ617" s="20" t="s">
        <v>80</v>
      </c>
      <c r="BK617" s="178">
        <f>ROUND(I617*H617,2)</f>
        <v>0</v>
      </c>
      <c r="BL617" s="20" t="s">
        <v>279</v>
      </c>
      <c r="BM617" s="177" t="s">
        <v>1058</v>
      </c>
    </row>
    <row r="618" s="2" customFormat="1" ht="24.15" customHeight="1">
      <c r="A618" s="39"/>
      <c r="B618" s="165"/>
      <c r="C618" s="166" t="s">
        <v>1059</v>
      </c>
      <c r="D618" s="166" t="s">
        <v>132</v>
      </c>
      <c r="E618" s="167" t="s">
        <v>1060</v>
      </c>
      <c r="F618" s="168" t="s">
        <v>1061</v>
      </c>
      <c r="G618" s="169" t="s">
        <v>385</v>
      </c>
      <c r="H618" s="208"/>
      <c r="I618" s="171"/>
      <c r="J618" s="172">
        <f>ROUND(I618*H618,2)</f>
        <v>0</v>
      </c>
      <c r="K618" s="168" t="s">
        <v>136</v>
      </c>
      <c r="L618" s="40"/>
      <c r="M618" s="173" t="s">
        <v>3</v>
      </c>
      <c r="N618" s="174" t="s">
        <v>43</v>
      </c>
      <c r="O618" s="73"/>
      <c r="P618" s="175">
        <f>O618*H618</f>
        <v>0</v>
      </c>
      <c r="Q618" s="175">
        <v>0</v>
      </c>
      <c r="R618" s="175">
        <f>Q618*H618</f>
        <v>0</v>
      </c>
      <c r="S618" s="175">
        <v>0</v>
      </c>
      <c r="T618" s="176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177" t="s">
        <v>279</v>
      </c>
      <c r="AT618" s="177" t="s">
        <v>132</v>
      </c>
      <c r="AU618" s="177" t="s">
        <v>82</v>
      </c>
      <c r="AY618" s="20" t="s">
        <v>129</v>
      </c>
      <c r="BE618" s="178">
        <f>IF(N618="základní",J618,0)</f>
        <v>0</v>
      </c>
      <c r="BF618" s="178">
        <f>IF(N618="snížená",J618,0)</f>
        <v>0</v>
      </c>
      <c r="BG618" s="178">
        <f>IF(N618="zákl. přenesená",J618,0)</f>
        <v>0</v>
      </c>
      <c r="BH618" s="178">
        <f>IF(N618="sníž. přenesená",J618,0)</f>
        <v>0</v>
      </c>
      <c r="BI618" s="178">
        <f>IF(N618="nulová",J618,0)</f>
        <v>0</v>
      </c>
      <c r="BJ618" s="20" t="s">
        <v>80</v>
      </c>
      <c r="BK618" s="178">
        <f>ROUND(I618*H618,2)</f>
        <v>0</v>
      </c>
      <c r="BL618" s="20" t="s">
        <v>279</v>
      </c>
      <c r="BM618" s="177" t="s">
        <v>1062</v>
      </c>
    </row>
    <row r="619" s="2" customFormat="1">
      <c r="A619" s="39"/>
      <c r="B619" s="40"/>
      <c r="C619" s="39"/>
      <c r="D619" s="179" t="s">
        <v>139</v>
      </c>
      <c r="E619" s="39"/>
      <c r="F619" s="180" t="s">
        <v>1063</v>
      </c>
      <c r="G619" s="39"/>
      <c r="H619" s="39"/>
      <c r="I619" s="181"/>
      <c r="J619" s="39"/>
      <c r="K619" s="39"/>
      <c r="L619" s="40"/>
      <c r="M619" s="182"/>
      <c r="N619" s="183"/>
      <c r="O619" s="73"/>
      <c r="P619" s="73"/>
      <c r="Q619" s="73"/>
      <c r="R619" s="73"/>
      <c r="S619" s="73"/>
      <c r="T619" s="74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20" t="s">
        <v>139</v>
      </c>
      <c r="AU619" s="20" t="s">
        <v>82</v>
      </c>
    </row>
    <row r="620" s="12" customFormat="1" ht="22.8" customHeight="1">
      <c r="A620" s="12"/>
      <c r="B620" s="152"/>
      <c r="C620" s="12"/>
      <c r="D620" s="153" t="s">
        <v>71</v>
      </c>
      <c r="E620" s="163" t="s">
        <v>1064</v>
      </c>
      <c r="F620" s="163" t="s">
        <v>1065</v>
      </c>
      <c r="G620" s="12"/>
      <c r="H620" s="12"/>
      <c r="I620" s="155"/>
      <c r="J620" s="164">
        <f>BK620</f>
        <v>0</v>
      </c>
      <c r="K620" s="12"/>
      <c r="L620" s="152"/>
      <c r="M620" s="157"/>
      <c r="N620" s="158"/>
      <c r="O620" s="158"/>
      <c r="P620" s="159">
        <f>SUM(P621:P624)</f>
        <v>0</v>
      </c>
      <c r="Q620" s="158"/>
      <c r="R620" s="159">
        <f>SUM(R621:R624)</f>
        <v>0</v>
      </c>
      <c r="S620" s="158"/>
      <c r="T620" s="160">
        <f>SUM(T621:T624)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153" t="s">
        <v>82</v>
      </c>
      <c r="AT620" s="161" t="s">
        <v>71</v>
      </c>
      <c r="AU620" s="161" t="s">
        <v>80</v>
      </c>
      <c r="AY620" s="153" t="s">
        <v>129</v>
      </c>
      <c r="BK620" s="162">
        <f>SUM(BK621:BK624)</f>
        <v>0</v>
      </c>
    </row>
    <row r="621" s="2" customFormat="1" ht="21.75" customHeight="1">
      <c r="A621" s="39"/>
      <c r="B621" s="165"/>
      <c r="C621" s="166" t="s">
        <v>1066</v>
      </c>
      <c r="D621" s="166" t="s">
        <v>132</v>
      </c>
      <c r="E621" s="167" t="s">
        <v>1067</v>
      </c>
      <c r="F621" s="168" t="s">
        <v>1068</v>
      </c>
      <c r="G621" s="169" t="s">
        <v>227</v>
      </c>
      <c r="H621" s="170">
        <v>1</v>
      </c>
      <c r="I621" s="171"/>
      <c r="J621" s="172">
        <f>ROUND(I621*H621,2)</f>
        <v>0</v>
      </c>
      <c r="K621" s="168" t="s">
        <v>3</v>
      </c>
      <c r="L621" s="40"/>
      <c r="M621" s="173" t="s">
        <v>3</v>
      </c>
      <c r="N621" s="174" t="s">
        <v>43</v>
      </c>
      <c r="O621" s="73"/>
      <c r="P621" s="175">
        <f>O621*H621</f>
        <v>0</v>
      </c>
      <c r="Q621" s="175">
        <v>0</v>
      </c>
      <c r="R621" s="175">
        <f>Q621*H621</f>
        <v>0</v>
      </c>
      <c r="S621" s="175">
        <v>0</v>
      </c>
      <c r="T621" s="176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177" t="s">
        <v>279</v>
      </c>
      <c r="AT621" s="177" t="s">
        <v>132</v>
      </c>
      <c r="AU621" s="177" t="s">
        <v>82</v>
      </c>
      <c r="AY621" s="20" t="s">
        <v>129</v>
      </c>
      <c r="BE621" s="178">
        <f>IF(N621="základní",J621,0)</f>
        <v>0</v>
      </c>
      <c r="BF621" s="178">
        <f>IF(N621="snížená",J621,0)</f>
        <v>0</v>
      </c>
      <c r="BG621" s="178">
        <f>IF(N621="zákl. přenesená",J621,0)</f>
        <v>0</v>
      </c>
      <c r="BH621" s="178">
        <f>IF(N621="sníž. přenesená",J621,0)</f>
        <v>0</v>
      </c>
      <c r="BI621" s="178">
        <f>IF(N621="nulová",J621,0)</f>
        <v>0</v>
      </c>
      <c r="BJ621" s="20" t="s">
        <v>80</v>
      </c>
      <c r="BK621" s="178">
        <f>ROUND(I621*H621,2)</f>
        <v>0</v>
      </c>
      <c r="BL621" s="20" t="s">
        <v>279</v>
      </c>
      <c r="BM621" s="177" t="s">
        <v>1069</v>
      </c>
    </row>
    <row r="622" s="2" customFormat="1" ht="21.75" customHeight="1">
      <c r="A622" s="39"/>
      <c r="B622" s="165"/>
      <c r="C622" s="166" t="s">
        <v>1070</v>
      </c>
      <c r="D622" s="166" t="s">
        <v>132</v>
      </c>
      <c r="E622" s="167" t="s">
        <v>1071</v>
      </c>
      <c r="F622" s="168" t="s">
        <v>1072</v>
      </c>
      <c r="G622" s="169" t="s">
        <v>227</v>
      </c>
      <c r="H622" s="170">
        <v>1</v>
      </c>
      <c r="I622" s="171"/>
      <c r="J622" s="172">
        <f>ROUND(I622*H622,2)</f>
        <v>0</v>
      </c>
      <c r="K622" s="168" t="s">
        <v>3</v>
      </c>
      <c r="L622" s="40"/>
      <c r="M622" s="173" t="s">
        <v>3</v>
      </c>
      <c r="N622" s="174" t="s">
        <v>43</v>
      </c>
      <c r="O622" s="73"/>
      <c r="P622" s="175">
        <f>O622*H622</f>
        <v>0</v>
      </c>
      <c r="Q622" s="175">
        <v>0</v>
      </c>
      <c r="R622" s="175">
        <f>Q622*H622</f>
        <v>0</v>
      </c>
      <c r="S622" s="175">
        <v>0</v>
      </c>
      <c r="T622" s="176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177" t="s">
        <v>279</v>
      </c>
      <c r="AT622" s="177" t="s">
        <v>132</v>
      </c>
      <c r="AU622" s="177" t="s">
        <v>82</v>
      </c>
      <c r="AY622" s="20" t="s">
        <v>129</v>
      </c>
      <c r="BE622" s="178">
        <f>IF(N622="základní",J622,0)</f>
        <v>0</v>
      </c>
      <c r="BF622" s="178">
        <f>IF(N622="snížená",J622,0)</f>
        <v>0</v>
      </c>
      <c r="BG622" s="178">
        <f>IF(N622="zákl. přenesená",J622,0)</f>
        <v>0</v>
      </c>
      <c r="BH622" s="178">
        <f>IF(N622="sníž. přenesená",J622,0)</f>
        <v>0</v>
      </c>
      <c r="BI622" s="178">
        <f>IF(N622="nulová",J622,0)</f>
        <v>0</v>
      </c>
      <c r="BJ622" s="20" t="s">
        <v>80</v>
      </c>
      <c r="BK622" s="178">
        <f>ROUND(I622*H622,2)</f>
        <v>0</v>
      </c>
      <c r="BL622" s="20" t="s">
        <v>279</v>
      </c>
      <c r="BM622" s="177" t="s">
        <v>1073</v>
      </c>
    </row>
    <row r="623" s="2" customFormat="1" ht="24.15" customHeight="1">
      <c r="A623" s="39"/>
      <c r="B623" s="165"/>
      <c r="C623" s="166" t="s">
        <v>1074</v>
      </c>
      <c r="D623" s="166" t="s">
        <v>132</v>
      </c>
      <c r="E623" s="167" t="s">
        <v>1075</v>
      </c>
      <c r="F623" s="168" t="s">
        <v>1076</v>
      </c>
      <c r="G623" s="169" t="s">
        <v>385</v>
      </c>
      <c r="H623" s="208"/>
      <c r="I623" s="171"/>
      <c r="J623" s="172">
        <f>ROUND(I623*H623,2)</f>
        <v>0</v>
      </c>
      <c r="K623" s="168" t="s">
        <v>136</v>
      </c>
      <c r="L623" s="40"/>
      <c r="M623" s="173" t="s">
        <v>3</v>
      </c>
      <c r="N623" s="174" t="s">
        <v>43</v>
      </c>
      <c r="O623" s="73"/>
      <c r="P623" s="175">
        <f>O623*H623</f>
        <v>0</v>
      </c>
      <c r="Q623" s="175">
        <v>0</v>
      </c>
      <c r="R623" s="175">
        <f>Q623*H623</f>
        <v>0</v>
      </c>
      <c r="S623" s="175">
        <v>0</v>
      </c>
      <c r="T623" s="176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177" t="s">
        <v>279</v>
      </c>
      <c r="AT623" s="177" t="s">
        <v>132</v>
      </c>
      <c r="AU623" s="177" t="s">
        <v>82</v>
      </c>
      <c r="AY623" s="20" t="s">
        <v>129</v>
      </c>
      <c r="BE623" s="178">
        <f>IF(N623="základní",J623,0)</f>
        <v>0</v>
      </c>
      <c r="BF623" s="178">
        <f>IF(N623="snížená",J623,0)</f>
        <v>0</v>
      </c>
      <c r="BG623" s="178">
        <f>IF(N623="zákl. přenesená",J623,0)</f>
        <v>0</v>
      </c>
      <c r="BH623" s="178">
        <f>IF(N623="sníž. přenesená",J623,0)</f>
        <v>0</v>
      </c>
      <c r="BI623" s="178">
        <f>IF(N623="nulová",J623,0)</f>
        <v>0</v>
      </c>
      <c r="BJ623" s="20" t="s">
        <v>80</v>
      </c>
      <c r="BK623" s="178">
        <f>ROUND(I623*H623,2)</f>
        <v>0</v>
      </c>
      <c r="BL623" s="20" t="s">
        <v>279</v>
      </c>
      <c r="BM623" s="177" t="s">
        <v>1077</v>
      </c>
    </row>
    <row r="624" s="2" customFormat="1">
      <c r="A624" s="39"/>
      <c r="B624" s="40"/>
      <c r="C624" s="39"/>
      <c r="D624" s="179" t="s">
        <v>139</v>
      </c>
      <c r="E624" s="39"/>
      <c r="F624" s="180" t="s">
        <v>1078</v>
      </c>
      <c r="G624" s="39"/>
      <c r="H624" s="39"/>
      <c r="I624" s="181"/>
      <c r="J624" s="39"/>
      <c r="K624" s="39"/>
      <c r="L624" s="40"/>
      <c r="M624" s="182"/>
      <c r="N624" s="183"/>
      <c r="O624" s="73"/>
      <c r="P624" s="73"/>
      <c r="Q624" s="73"/>
      <c r="R624" s="73"/>
      <c r="S624" s="73"/>
      <c r="T624" s="74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20" t="s">
        <v>139</v>
      </c>
      <c r="AU624" s="20" t="s">
        <v>82</v>
      </c>
    </row>
    <row r="625" s="12" customFormat="1" ht="22.8" customHeight="1">
      <c r="A625" s="12"/>
      <c r="B625" s="152"/>
      <c r="C625" s="12"/>
      <c r="D625" s="153" t="s">
        <v>71</v>
      </c>
      <c r="E625" s="163" t="s">
        <v>1079</v>
      </c>
      <c r="F625" s="163" t="s">
        <v>1080</v>
      </c>
      <c r="G625" s="12"/>
      <c r="H625" s="12"/>
      <c r="I625" s="155"/>
      <c r="J625" s="164">
        <f>BK625</f>
        <v>0</v>
      </c>
      <c r="K625" s="12"/>
      <c r="L625" s="152"/>
      <c r="M625" s="157"/>
      <c r="N625" s="158"/>
      <c r="O625" s="158"/>
      <c r="P625" s="159">
        <f>SUM(P626:P670)</f>
        <v>0</v>
      </c>
      <c r="Q625" s="158"/>
      <c r="R625" s="159">
        <f>SUM(R626:R670)</f>
        <v>1.2979982000000001</v>
      </c>
      <c r="S625" s="158"/>
      <c r="T625" s="160">
        <f>SUM(T626:T670)</f>
        <v>2.1597417599999997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153" t="s">
        <v>82</v>
      </c>
      <c r="AT625" s="161" t="s">
        <v>71</v>
      </c>
      <c r="AU625" s="161" t="s">
        <v>80</v>
      </c>
      <c r="AY625" s="153" t="s">
        <v>129</v>
      </c>
      <c r="BK625" s="162">
        <f>SUM(BK626:BK670)</f>
        <v>0</v>
      </c>
    </row>
    <row r="626" s="2" customFormat="1" ht="16.5" customHeight="1">
      <c r="A626" s="39"/>
      <c r="B626" s="165"/>
      <c r="C626" s="166" t="s">
        <v>1081</v>
      </c>
      <c r="D626" s="166" t="s">
        <v>132</v>
      </c>
      <c r="E626" s="167" t="s">
        <v>1082</v>
      </c>
      <c r="F626" s="168" t="s">
        <v>1083</v>
      </c>
      <c r="G626" s="169" t="s">
        <v>154</v>
      </c>
      <c r="H626" s="170">
        <v>156.40000000000001</v>
      </c>
      <c r="I626" s="171"/>
      <c r="J626" s="172">
        <f>ROUND(I626*H626,2)</f>
        <v>0</v>
      </c>
      <c r="K626" s="168" t="s">
        <v>136</v>
      </c>
      <c r="L626" s="40"/>
      <c r="M626" s="173" t="s">
        <v>3</v>
      </c>
      <c r="N626" s="174" t="s">
        <v>43</v>
      </c>
      <c r="O626" s="73"/>
      <c r="P626" s="175">
        <f>O626*H626</f>
        <v>0</v>
      </c>
      <c r="Q626" s="175">
        <v>0</v>
      </c>
      <c r="R626" s="175">
        <f>Q626*H626</f>
        <v>0</v>
      </c>
      <c r="S626" s="175">
        <v>0</v>
      </c>
      <c r="T626" s="176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177" t="s">
        <v>279</v>
      </c>
      <c r="AT626" s="177" t="s">
        <v>132</v>
      </c>
      <c r="AU626" s="177" t="s">
        <v>82</v>
      </c>
      <c r="AY626" s="20" t="s">
        <v>129</v>
      </c>
      <c r="BE626" s="178">
        <f>IF(N626="základní",J626,0)</f>
        <v>0</v>
      </c>
      <c r="BF626" s="178">
        <f>IF(N626="snížená",J626,0)</f>
        <v>0</v>
      </c>
      <c r="BG626" s="178">
        <f>IF(N626="zákl. přenesená",J626,0)</f>
        <v>0</v>
      </c>
      <c r="BH626" s="178">
        <f>IF(N626="sníž. přenesená",J626,0)</f>
        <v>0</v>
      </c>
      <c r="BI626" s="178">
        <f>IF(N626="nulová",J626,0)</f>
        <v>0</v>
      </c>
      <c r="BJ626" s="20" t="s">
        <v>80</v>
      </c>
      <c r="BK626" s="178">
        <f>ROUND(I626*H626,2)</f>
        <v>0</v>
      </c>
      <c r="BL626" s="20" t="s">
        <v>279</v>
      </c>
      <c r="BM626" s="177" t="s">
        <v>1084</v>
      </c>
    </row>
    <row r="627" s="2" customFormat="1">
      <c r="A627" s="39"/>
      <c r="B627" s="40"/>
      <c r="C627" s="39"/>
      <c r="D627" s="179" t="s">
        <v>139</v>
      </c>
      <c r="E627" s="39"/>
      <c r="F627" s="180" t="s">
        <v>1085</v>
      </c>
      <c r="G627" s="39"/>
      <c r="H627" s="39"/>
      <c r="I627" s="181"/>
      <c r="J627" s="39"/>
      <c r="K627" s="39"/>
      <c r="L627" s="40"/>
      <c r="M627" s="182"/>
      <c r="N627" s="183"/>
      <c r="O627" s="73"/>
      <c r="P627" s="73"/>
      <c r="Q627" s="73"/>
      <c r="R627" s="73"/>
      <c r="S627" s="73"/>
      <c r="T627" s="74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20" t="s">
        <v>139</v>
      </c>
      <c r="AU627" s="20" t="s">
        <v>82</v>
      </c>
    </row>
    <row r="628" s="13" customFormat="1">
      <c r="A628" s="13"/>
      <c r="B628" s="184"/>
      <c r="C628" s="13"/>
      <c r="D628" s="185" t="s">
        <v>141</v>
      </c>
      <c r="E628" s="186" t="s">
        <v>3</v>
      </c>
      <c r="F628" s="187" t="s">
        <v>1086</v>
      </c>
      <c r="G628" s="13"/>
      <c r="H628" s="186" t="s">
        <v>3</v>
      </c>
      <c r="I628" s="188"/>
      <c r="J628" s="13"/>
      <c r="K628" s="13"/>
      <c r="L628" s="184"/>
      <c r="M628" s="189"/>
      <c r="N628" s="190"/>
      <c r="O628" s="190"/>
      <c r="P628" s="190"/>
      <c r="Q628" s="190"/>
      <c r="R628" s="190"/>
      <c r="S628" s="190"/>
      <c r="T628" s="19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86" t="s">
        <v>141</v>
      </c>
      <c r="AU628" s="186" t="s">
        <v>82</v>
      </c>
      <c r="AV628" s="13" t="s">
        <v>80</v>
      </c>
      <c r="AW628" s="13" t="s">
        <v>33</v>
      </c>
      <c r="AX628" s="13" t="s">
        <v>72</v>
      </c>
      <c r="AY628" s="186" t="s">
        <v>129</v>
      </c>
    </row>
    <row r="629" s="14" customFormat="1">
      <c r="A629" s="14"/>
      <c r="B629" s="192"/>
      <c r="C629" s="14"/>
      <c r="D629" s="185" t="s">
        <v>141</v>
      </c>
      <c r="E629" s="193" t="s">
        <v>3</v>
      </c>
      <c r="F629" s="194" t="s">
        <v>1087</v>
      </c>
      <c r="G629" s="14"/>
      <c r="H629" s="195">
        <v>156.40000000000001</v>
      </c>
      <c r="I629" s="196"/>
      <c r="J629" s="14"/>
      <c r="K629" s="14"/>
      <c r="L629" s="192"/>
      <c r="M629" s="197"/>
      <c r="N629" s="198"/>
      <c r="O629" s="198"/>
      <c r="P629" s="198"/>
      <c r="Q629" s="198"/>
      <c r="R629" s="198"/>
      <c r="S629" s="198"/>
      <c r="T629" s="19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193" t="s">
        <v>141</v>
      </c>
      <c r="AU629" s="193" t="s">
        <v>82</v>
      </c>
      <c r="AV629" s="14" t="s">
        <v>82</v>
      </c>
      <c r="AW629" s="14" t="s">
        <v>33</v>
      </c>
      <c r="AX629" s="14" t="s">
        <v>80</v>
      </c>
      <c r="AY629" s="193" t="s">
        <v>129</v>
      </c>
    </row>
    <row r="630" s="2" customFormat="1" ht="16.5" customHeight="1">
      <c r="A630" s="39"/>
      <c r="B630" s="165"/>
      <c r="C630" s="166" t="s">
        <v>1088</v>
      </c>
      <c r="D630" s="166" t="s">
        <v>132</v>
      </c>
      <c r="E630" s="167" t="s">
        <v>1089</v>
      </c>
      <c r="F630" s="168" t="s">
        <v>1090</v>
      </c>
      <c r="G630" s="169" t="s">
        <v>154</v>
      </c>
      <c r="H630" s="170">
        <v>157</v>
      </c>
      <c r="I630" s="171"/>
      <c r="J630" s="172">
        <f>ROUND(I630*H630,2)</f>
        <v>0</v>
      </c>
      <c r="K630" s="168" t="s">
        <v>136</v>
      </c>
      <c r="L630" s="40"/>
      <c r="M630" s="173" t="s">
        <v>3</v>
      </c>
      <c r="N630" s="174" t="s">
        <v>43</v>
      </c>
      <c r="O630" s="73"/>
      <c r="P630" s="175">
        <f>O630*H630</f>
        <v>0</v>
      </c>
      <c r="Q630" s="175">
        <v>0.00029999999999999997</v>
      </c>
      <c r="R630" s="175">
        <f>Q630*H630</f>
        <v>0.047099999999999996</v>
      </c>
      <c r="S630" s="175">
        <v>0</v>
      </c>
      <c r="T630" s="176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177" t="s">
        <v>279</v>
      </c>
      <c r="AT630" s="177" t="s">
        <v>132</v>
      </c>
      <c r="AU630" s="177" t="s">
        <v>82</v>
      </c>
      <c r="AY630" s="20" t="s">
        <v>129</v>
      </c>
      <c r="BE630" s="178">
        <f>IF(N630="základní",J630,0)</f>
        <v>0</v>
      </c>
      <c r="BF630" s="178">
        <f>IF(N630="snížená",J630,0)</f>
        <v>0</v>
      </c>
      <c r="BG630" s="178">
        <f>IF(N630="zákl. přenesená",J630,0)</f>
        <v>0</v>
      </c>
      <c r="BH630" s="178">
        <f>IF(N630="sníž. přenesená",J630,0)</f>
        <v>0</v>
      </c>
      <c r="BI630" s="178">
        <f>IF(N630="nulová",J630,0)</f>
        <v>0</v>
      </c>
      <c r="BJ630" s="20" t="s">
        <v>80</v>
      </c>
      <c r="BK630" s="178">
        <f>ROUND(I630*H630,2)</f>
        <v>0</v>
      </c>
      <c r="BL630" s="20" t="s">
        <v>279</v>
      </c>
      <c r="BM630" s="177" t="s">
        <v>1091</v>
      </c>
    </row>
    <row r="631" s="2" customFormat="1">
      <c r="A631" s="39"/>
      <c r="B631" s="40"/>
      <c r="C631" s="39"/>
      <c r="D631" s="179" t="s">
        <v>139</v>
      </c>
      <c r="E631" s="39"/>
      <c r="F631" s="180" t="s">
        <v>1092</v>
      </c>
      <c r="G631" s="39"/>
      <c r="H631" s="39"/>
      <c r="I631" s="181"/>
      <c r="J631" s="39"/>
      <c r="K631" s="39"/>
      <c r="L631" s="40"/>
      <c r="M631" s="182"/>
      <c r="N631" s="183"/>
      <c r="O631" s="73"/>
      <c r="P631" s="73"/>
      <c r="Q631" s="73"/>
      <c r="R631" s="73"/>
      <c r="S631" s="73"/>
      <c r="T631" s="74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20" t="s">
        <v>139</v>
      </c>
      <c r="AU631" s="20" t="s">
        <v>82</v>
      </c>
    </row>
    <row r="632" s="2" customFormat="1" ht="24.15" customHeight="1">
      <c r="A632" s="39"/>
      <c r="B632" s="165"/>
      <c r="C632" s="166" t="s">
        <v>1093</v>
      </c>
      <c r="D632" s="166" t="s">
        <v>132</v>
      </c>
      <c r="E632" s="167" t="s">
        <v>1094</v>
      </c>
      <c r="F632" s="168" t="s">
        <v>1095</v>
      </c>
      <c r="G632" s="169" t="s">
        <v>311</v>
      </c>
      <c r="H632" s="170">
        <v>4.4500000000000002</v>
      </c>
      <c r="I632" s="171"/>
      <c r="J632" s="172">
        <f>ROUND(I632*H632,2)</f>
        <v>0</v>
      </c>
      <c r="K632" s="168" t="s">
        <v>136</v>
      </c>
      <c r="L632" s="40"/>
      <c r="M632" s="173" t="s">
        <v>3</v>
      </c>
      <c r="N632" s="174" t="s">
        <v>43</v>
      </c>
      <c r="O632" s="73"/>
      <c r="P632" s="175">
        <f>O632*H632</f>
        <v>0</v>
      </c>
      <c r="Q632" s="175">
        <v>0.00020000000000000001</v>
      </c>
      <c r="R632" s="175">
        <f>Q632*H632</f>
        <v>0.00089000000000000006</v>
      </c>
      <c r="S632" s="175">
        <v>0</v>
      </c>
      <c r="T632" s="176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177" t="s">
        <v>279</v>
      </c>
      <c r="AT632" s="177" t="s">
        <v>132</v>
      </c>
      <c r="AU632" s="177" t="s">
        <v>82</v>
      </c>
      <c r="AY632" s="20" t="s">
        <v>129</v>
      </c>
      <c r="BE632" s="178">
        <f>IF(N632="základní",J632,0)</f>
        <v>0</v>
      </c>
      <c r="BF632" s="178">
        <f>IF(N632="snížená",J632,0)</f>
        <v>0</v>
      </c>
      <c r="BG632" s="178">
        <f>IF(N632="zákl. přenesená",J632,0)</f>
        <v>0</v>
      </c>
      <c r="BH632" s="178">
        <f>IF(N632="sníž. přenesená",J632,0)</f>
        <v>0</v>
      </c>
      <c r="BI632" s="178">
        <f>IF(N632="nulová",J632,0)</f>
        <v>0</v>
      </c>
      <c r="BJ632" s="20" t="s">
        <v>80</v>
      </c>
      <c r="BK632" s="178">
        <f>ROUND(I632*H632,2)</f>
        <v>0</v>
      </c>
      <c r="BL632" s="20" t="s">
        <v>279</v>
      </c>
      <c r="BM632" s="177" t="s">
        <v>1096</v>
      </c>
    </row>
    <row r="633" s="2" customFormat="1">
      <c r="A633" s="39"/>
      <c r="B633" s="40"/>
      <c r="C633" s="39"/>
      <c r="D633" s="179" t="s">
        <v>139</v>
      </c>
      <c r="E633" s="39"/>
      <c r="F633" s="180" t="s">
        <v>1097</v>
      </c>
      <c r="G633" s="39"/>
      <c r="H633" s="39"/>
      <c r="I633" s="181"/>
      <c r="J633" s="39"/>
      <c r="K633" s="39"/>
      <c r="L633" s="40"/>
      <c r="M633" s="182"/>
      <c r="N633" s="183"/>
      <c r="O633" s="73"/>
      <c r="P633" s="73"/>
      <c r="Q633" s="73"/>
      <c r="R633" s="73"/>
      <c r="S633" s="73"/>
      <c r="T633" s="74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20" t="s">
        <v>139</v>
      </c>
      <c r="AU633" s="20" t="s">
        <v>82</v>
      </c>
    </row>
    <row r="634" s="13" customFormat="1">
      <c r="A634" s="13"/>
      <c r="B634" s="184"/>
      <c r="C634" s="13"/>
      <c r="D634" s="185" t="s">
        <v>141</v>
      </c>
      <c r="E634" s="186" t="s">
        <v>3</v>
      </c>
      <c r="F634" s="187" t="s">
        <v>1098</v>
      </c>
      <c r="G634" s="13"/>
      <c r="H634" s="186" t="s">
        <v>3</v>
      </c>
      <c r="I634" s="188"/>
      <c r="J634" s="13"/>
      <c r="K634" s="13"/>
      <c r="L634" s="184"/>
      <c r="M634" s="189"/>
      <c r="N634" s="190"/>
      <c r="O634" s="190"/>
      <c r="P634" s="190"/>
      <c r="Q634" s="190"/>
      <c r="R634" s="190"/>
      <c r="S634" s="190"/>
      <c r="T634" s="19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86" t="s">
        <v>141</v>
      </c>
      <c r="AU634" s="186" t="s">
        <v>82</v>
      </c>
      <c r="AV634" s="13" t="s">
        <v>80</v>
      </c>
      <c r="AW634" s="13" t="s">
        <v>33</v>
      </c>
      <c r="AX634" s="13" t="s">
        <v>72</v>
      </c>
      <c r="AY634" s="186" t="s">
        <v>129</v>
      </c>
    </row>
    <row r="635" s="14" customFormat="1">
      <c r="A635" s="14"/>
      <c r="B635" s="192"/>
      <c r="C635" s="14"/>
      <c r="D635" s="185" t="s">
        <v>141</v>
      </c>
      <c r="E635" s="193" t="s">
        <v>3</v>
      </c>
      <c r="F635" s="194" t="s">
        <v>1099</v>
      </c>
      <c r="G635" s="14"/>
      <c r="H635" s="195">
        <v>4.4500000000000002</v>
      </c>
      <c r="I635" s="196"/>
      <c r="J635" s="14"/>
      <c r="K635" s="14"/>
      <c r="L635" s="192"/>
      <c r="M635" s="197"/>
      <c r="N635" s="198"/>
      <c r="O635" s="198"/>
      <c r="P635" s="198"/>
      <c r="Q635" s="198"/>
      <c r="R635" s="198"/>
      <c r="S635" s="198"/>
      <c r="T635" s="19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93" t="s">
        <v>141</v>
      </c>
      <c r="AU635" s="193" t="s">
        <v>82</v>
      </c>
      <c r="AV635" s="14" t="s">
        <v>82</v>
      </c>
      <c r="AW635" s="14" t="s">
        <v>33</v>
      </c>
      <c r="AX635" s="14" t="s">
        <v>80</v>
      </c>
      <c r="AY635" s="193" t="s">
        <v>129</v>
      </c>
    </row>
    <row r="636" s="2" customFormat="1" ht="16.5" customHeight="1">
      <c r="A636" s="39"/>
      <c r="B636" s="165"/>
      <c r="C636" s="209" t="s">
        <v>1100</v>
      </c>
      <c r="D636" s="209" t="s">
        <v>506</v>
      </c>
      <c r="E636" s="210" t="s">
        <v>1101</v>
      </c>
      <c r="F636" s="211" t="s">
        <v>1102</v>
      </c>
      <c r="G636" s="212" t="s">
        <v>311</v>
      </c>
      <c r="H636" s="213">
        <v>4.8949999999999996</v>
      </c>
      <c r="I636" s="214"/>
      <c r="J636" s="215">
        <f>ROUND(I636*H636,2)</f>
        <v>0</v>
      </c>
      <c r="K636" s="211" t="s">
        <v>3</v>
      </c>
      <c r="L636" s="216"/>
      <c r="M636" s="217" t="s">
        <v>3</v>
      </c>
      <c r="N636" s="218" t="s">
        <v>43</v>
      </c>
      <c r="O636" s="73"/>
      <c r="P636" s="175">
        <f>O636*H636</f>
        <v>0</v>
      </c>
      <c r="Q636" s="175">
        <v>0</v>
      </c>
      <c r="R636" s="175">
        <f>Q636*H636</f>
        <v>0</v>
      </c>
      <c r="S636" s="175">
        <v>0</v>
      </c>
      <c r="T636" s="176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177" t="s">
        <v>390</v>
      </c>
      <c r="AT636" s="177" t="s">
        <v>506</v>
      </c>
      <c r="AU636" s="177" t="s">
        <v>82</v>
      </c>
      <c r="AY636" s="20" t="s">
        <v>129</v>
      </c>
      <c r="BE636" s="178">
        <f>IF(N636="základní",J636,0)</f>
        <v>0</v>
      </c>
      <c r="BF636" s="178">
        <f>IF(N636="snížená",J636,0)</f>
        <v>0</v>
      </c>
      <c r="BG636" s="178">
        <f>IF(N636="zákl. přenesená",J636,0)</f>
        <v>0</v>
      </c>
      <c r="BH636" s="178">
        <f>IF(N636="sníž. přenesená",J636,0)</f>
        <v>0</v>
      </c>
      <c r="BI636" s="178">
        <f>IF(N636="nulová",J636,0)</f>
        <v>0</v>
      </c>
      <c r="BJ636" s="20" t="s">
        <v>80</v>
      </c>
      <c r="BK636" s="178">
        <f>ROUND(I636*H636,2)</f>
        <v>0</v>
      </c>
      <c r="BL636" s="20" t="s">
        <v>279</v>
      </c>
      <c r="BM636" s="177" t="s">
        <v>1103</v>
      </c>
    </row>
    <row r="637" s="14" customFormat="1">
      <c r="A637" s="14"/>
      <c r="B637" s="192"/>
      <c r="C637" s="14"/>
      <c r="D637" s="185" t="s">
        <v>141</v>
      </c>
      <c r="E637" s="193" t="s">
        <v>3</v>
      </c>
      <c r="F637" s="194" t="s">
        <v>1104</v>
      </c>
      <c r="G637" s="14"/>
      <c r="H637" s="195">
        <v>4.8949999999999996</v>
      </c>
      <c r="I637" s="196"/>
      <c r="J637" s="14"/>
      <c r="K637" s="14"/>
      <c r="L637" s="192"/>
      <c r="M637" s="197"/>
      <c r="N637" s="198"/>
      <c r="O637" s="198"/>
      <c r="P637" s="198"/>
      <c r="Q637" s="198"/>
      <c r="R637" s="198"/>
      <c r="S637" s="198"/>
      <c r="T637" s="19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193" t="s">
        <v>141</v>
      </c>
      <c r="AU637" s="193" t="s">
        <v>82</v>
      </c>
      <c r="AV637" s="14" t="s">
        <v>82</v>
      </c>
      <c r="AW637" s="14" t="s">
        <v>33</v>
      </c>
      <c r="AX637" s="14" t="s">
        <v>80</v>
      </c>
      <c r="AY637" s="193" t="s">
        <v>129</v>
      </c>
    </row>
    <row r="638" s="2" customFormat="1" ht="16.5" customHeight="1">
      <c r="A638" s="39"/>
      <c r="B638" s="165"/>
      <c r="C638" s="166" t="s">
        <v>1105</v>
      </c>
      <c r="D638" s="166" t="s">
        <v>132</v>
      </c>
      <c r="E638" s="167" t="s">
        <v>1106</v>
      </c>
      <c r="F638" s="168" t="s">
        <v>1107</v>
      </c>
      <c r="G638" s="169" t="s">
        <v>311</v>
      </c>
      <c r="H638" s="170">
        <v>10.199999999999999</v>
      </c>
      <c r="I638" s="171"/>
      <c r="J638" s="172">
        <f>ROUND(I638*H638,2)</f>
        <v>0</v>
      </c>
      <c r="K638" s="168" t="s">
        <v>136</v>
      </c>
      <c r="L638" s="40"/>
      <c r="M638" s="173" t="s">
        <v>3</v>
      </c>
      <c r="N638" s="174" t="s">
        <v>43</v>
      </c>
      <c r="O638" s="73"/>
      <c r="P638" s="175">
        <f>O638*H638</f>
        <v>0</v>
      </c>
      <c r="Q638" s="175">
        <v>0</v>
      </c>
      <c r="R638" s="175">
        <f>Q638*H638</f>
        <v>0</v>
      </c>
      <c r="S638" s="175">
        <v>0.01174</v>
      </c>
      <c r="T638" s="176">
        <f>S638*H638</f>
        <v>0.11974799999999999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177" t="s">
        <v>279</v>
      </c>
      <c r="AT638" s="177" t="s">
        <v>132</v>
      </c>
      <c r="AU638" s="177" t="s">
        <v>82</v>
      </c>
      <c r="AY638" s="20" t="s">
        <v>129</v>
      </c>
      <c r="BE638" s="178">
        <f>IF(N638="základní",J638,0)</f>
        <v>0</v>
      </c>
      <c r="BF638" s="178">
        <f>IF(N638="snížená",J638,0)</f>
        <v>0</v>
      </c>
      <c r="BG638" s="178">
        <f>IF(N638="zákl. přenesená",J638,0)</f>
        <v>0</v>
      </c>
      <c r="BH638" s="178">
        <f>IF(N638="sníž. přenesená",J638,0)</f>
        <v>0</v>
      </c>
      <c r="BI638" s="178">
        <f>IF(N638="nulová",J638,0)</f>
        <v>0</v>
      </c>
      <c r="BJ638" s="20" t="s">
        <v>80</v>
      </c>
      <c r="BK638" s="178">
        <f>ROUND(I638*H638,2)</f>
        <v>0</v>
      </c>
      <c r="BL638" s="20" t="s">
        <v>279</v>
      </c>
      <c r="BM638" s="177" t="s">
        <v>1108</v>
      </c>
    </row>
    <row r="639" s="2" customFormat="1">
      <c r="A639" s="39"/>
      <c r="B639" s="40"/>
      <c r="C639" s="39"/>
      <c r="D639" s="179" t="s">
        <v>139</v>
      </c>
      <c r="E639" s="39"/>
      <c r="F639" s="180" t="s">
        <v>1109</v>
      </c>
      <c r="G639" s="39"/>
      <c r="H639" s="39"/>
      <c r="I639" s="181"/>
      <c r="J639" s="39"/>
      <c r="K639" s="39"/>
      <c r="L639" s="40"/>
      <c r="M639" s="182"/>
      <c r="N639" s="183"/>
      <c r="O639" s="73"/>
      <c r="P639" s="73"/>
      <c r="Q639" s="73"/>
      <c r="R639" s="73"/>
      <c r="S639" s="73"/>
      <c r="T639" s="74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20" t="s">
        <v>139</v>
      </c>
      <c r="AU639" s="20" t="s">
        <v>82</v>
      </c>
    </row>
    <row r="640" s="13" customFormat="1">
      <c r="A640" s="13"/>
      <c r="B640" s="184"/>
      <c r="C640" s="13"/>
      <c r="D640" s="185" t="s">
        <v>141</v>
      </c>
      <c r="E640" s="186" t="s">
        <v>3</v>
      </c>
      <c r="F640" s="187" t="s">
        <v>264</v>
      </c>
      <c r="G640" s="13"/>
      <c r="H640" s="186" t="s">
        <v>3</v>
      </c>
      <c r="I640" s="188"/>
      <c r="J640" s="13"/>
      <c r="K640" s="13"/>
      <c r="L640" s="184"/>
      <c r="M640" s="189"/>
      <c r="N640" s="190"/>
      <c r="O640" s="190"/>
      <c r="P640" s="190"/>
      <c r="Q640" s="190"/>
      <c r="R640" s="190"/>
      <c r="S640" s="190"/>
      <c r="T640" s="19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86" t="s">
        <v>141</v>
      </c>
      <c r="AU640" s="186" t="s">
        <v>82</v>
      </c>
      <c r="AV640" s="13" t="s">
        <v>80</v>
      </c>
      <c r="AW640" s="13" t="s">
        <v>33</v>
      </c>
      <c r="AX640" s="13" t="s">
        <v>72</v>
      </c>
      <c r="AY640" s="186" t="s">
        <v>129</v>
      </c>
    </row>
    <row r="641" s="14" customFormat="1">
      <c r="A641" s="14"/>
      <c r="B641" s="192"/>
      <c r="C641" s="14"/>
      <c r="D641" s="185" t="s">
        <v>141</v>
      </c>
      <c r="E641" s="193" t="s">
        <v>3</v>
      </c>
      <c r="F641" s="194" t="s">
        <v>1110</v>
      </c>
      <c r="G641" s="14"/>
      <c r="H641" s="195">
        <v>10.199999999999999</v>
      </c>
      <c r="I641" s="196"/>
      <c r="J641" s="14"/>
      <c r="K641" s="14"/>
      <c r="L641" s="192"/>
      <c r="M641" s="197"/>
      <c r="N641" s="198"/>
      <c r="O641" s="198"/>
      <c r="P641" s="198"/>
      <c r="Q641" s="198"/>
      <c r="R641" s="198"/>
      <c r="S641" s="198"/>
      <c r="T641" s="19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193" t="s">
        <v>141</v>
      </c>
      <c r="AU641" s="193" t="s">
        <v>82</v>
      </c>
      <c r="AV641" s="14" t="s">
        <v>82</v>
      </c>
      <c r="AW641" s="14" t="s">
        <v>33</v>
      </c>
      <c r="AX641" s="14" t="s">
        <v>80</v>
      </c>
      <c r="AY641" s="193" t="s">
        <v>129</v>
      </c>
    </row>
    <row r="642" s="2" customFormat="1" ht="24.15" customHeight="1">
      <c r="A642" s="39"/>
      <c r="B642" s="165"/>
      <c r="C642" s="166" t="s">
        <v>1111</v>
      </c>
      <c r="D642" s="166" t="s">
        <v>132</v>
      </c>
      <c r="E642" s="167" t="s">
        <v>1112</v>
      </c>
      <c r="F642" s="168" t="s">
        <v>1113</v>
      </c>
      <c r="G642" s="169" t="s">
        <v>311</v>
      </c>
      <c r="H642" s="170">
        <v>129</v>
      </c>
      <c r="I642" s="171"/>
      <c r="J642" s="172">
        <f>ROUND(I642*H642,2)</f>
        <v>0</v>
      </c>
      <c r="K642" s="168" t="s">
        <v>136</v>
      </c>
      <c r="L642" s="40"/>
      <c r="M642" s="173" t="s">
        <v>3</v>
      </c>
      <c r="N642" s="174" t="s">
        <v>43</v>
      </c>
      <c r="O642" s="73"/>
      <c r="P642" s="175">
        <f>O642*H642</f>
        <v>0</v>
      </c>
      <c r="Q642" s="175">
        <v>0.00042999999999999999</v>
      </c>
      <c r="R642" s="175">
        <f>Q642*H642</f>
        <v>0.055469999999999998</v>
      </c>
      <c r="S642" s="175">
        <v>0</v>
      </c>
      <c r="T642" s="176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177" t="s">
        <v>279</v>
      </c>
      <c r="AT642" s="177" t="s">
        <v>132</v>
      </c>
      <c r="AU642" s="177" t="s">
        <v>82</v>
      </c>
      <c r="AY642" s="20" t="s">
        <v>129</v>
      </c>
      <c r="BE642" s="178">
        <f>IF(N642="základní",J642,0)</f>
        <v>0</v>
      </c>
      <c r="BF642" s="178">
        <f>IF(N642="snížená",J642,0)</f>
        <v>0</v>
      </c>
      <c r="BG642" s="178">
        <f>IF(N642="zákl. přenesená",J642,0)</f>
        <v>0</v>
      </c>
      <c r="BH642" s="178">
        <f>IF(N642="sníž. přenesená",J642,0)</f>
        <v>0</v>
      </c>
      <c r="BI642" s="178">
        <f>IF(N642="nulová",J642,0)</f>
        <v>0</v>
      </c>
      <c r="BJ642" s="20" t="s">
        <v>80</v>
      </c>
      <c r="BK642" s="178">
        <f>ROUND(I642*H642,2)</f>
        <v>0</v>
      </c>
      <c r="BL642" s="20" t="s">
        <v>279</v>
      </c>
      <c r="BM642" s="177" t="s">
        <v>1114</v>
      </c>
    </row>
    <row r="643" s="2" customFormat="1">
      <c r="A643" s="39"/>
      <c r="B643" s="40"/>
      <c r="C643" s="39"/>
      <c r="D643" s="179" t="s">
        <v>139</v>
      </c>
      <c r="E643" s="39"/>
      <c r="F643" s="180" t="s">
        <v>1115</v>
      </c>
      <c r="G643" s="39"/>
      <c r="H643" s="39"/>
      <c r="I643" s="181"/>
      <c r="J643" s="39"/>
      <c r="K643" s="39"/>
      <c r="L643" s="40"/>
      <c r="M643" s="182"/>
      <c r="N643" s="183"/>
      <c r="O643" s="73"/>
      <c r="P643" s="73"/>
      <c r="Q643" s="73"/>
      <c r="R643" s="73"/>
      <c r="S643" s="73"/>
      <c r="T643" s="74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20" t="s">
        <v>139</v>
      </c>
      <c r="AU643" s="20" t="s">
        <v>82</v>
      </c>
    </row>
    <row r="644" s="13" customFormat="1">
      <c r="A644" s="13"/>
      <c r="B644" s="184"/>
      <c r="C644" s="13"/>
      <c r="D644" s="185" t="s">
        <v>141</v>
      </c>
      <c r="E644" s="186" t="s">
        <v>3</v>
      </c>
      <c r="F644" s="187" t="s">
        <v>1116</v>
      </c>
      <c r="G644" s="13"/>
      <c r="H644" s="186" t="s">
        <v>3</v>
      </c>
      <c r="I644" s="188"/>
      <c r="J644" s="13"/>
      <c r="K644" s="13"/>
      <c r="L644" s="184"/>
      <c r="M644" s="189"/>
      <c r="N644" s="190"/>
      <c r="O644" s="190"/>
      <c r="P644" s="190"/>
      <c r="Q644" s="190"/>
      <c r="R644" s="190"/>
      <c r="S644" s="190"/>
      <c r="T644" s="19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86" t="s">
        <v>141</v>
      </c>
      <c r="AU644" s="186" t="s">
        <v>82</v>
      </c>
      <c r="AV644" s="13" t="s">
        <v>80</v>
      </c>
      <c r="AW644" s="13" t="s">
        <v>33</v>
      </c>
      <c r="AX644" s="13" t="s">
        <v>72</v>
      </c>
      <c r="AY644" s="186" t="s">
        <v>129</v>
      </c>
    </row>
    <row r="645" s="14" customFormat="1">
      <c r="A645" s="14"/>
      <c r="B645" s="192"/>
      <c r="C645" s="14"/>
      <c r="D645" s="185" t="s">
        <v>141</v>
      </c>
      <c r="E645" s="193" t="s">
        <v>3</v>
      </c>
      <c r="F645" s="194" t="s">
        <v>1110</v>
      </c>
      <c r="G645" s="14"/>
      <c r="H645" s="195">
        <v>10.199999999999999</v>
      </c>
      <c r="I645" s="196"/>
      <c r="J645" s="14"/>
      <c r="K645" s="14"/>
      <c r="L645" s="192"/>
      <c r="M645" s="197"/>
      <c r="N645" s="198"/>
      <c r="O645" s="198"/>
      <c r="P645" s="198"/>
      <c r="Q645" s="198"/>
      <c r="R645" s="198"/>
      <c r="S645" s="198"/>
      <c r="T645" s="19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193" t="s">
        <v>141</v>
      </c>
      <c r="AU645" s="193" t="s">
        <v>82</v>
      </c>
      <c r="AV645" s="14" t="s">
        <v>82</v>
      </c>
      <c r="AW645" s="14" t="s">
        <v>33</v>
      </c>
      <c r="AX645" s="14" t="s">
        <v>72</v>
      </c>
      <c r="AY645" s="193" t="s">
        <v>129</v>
      </c>
    </row>
    <row r="646" s="14" customFormat="1">
      <c r="A646" s="14"/>
      <c r="B646" s="192"/>
      <c r="C646" s="14"/>
      <c r="D646" s="185" t="s">
        <v>141</v>
      </c>
      <c r="E646" s="193" t="s">
        <v>3</v>
      </c>
      <c r="F646" s="194" t="s">
        <v>1117</v>
      </c>
      <c r="G646" s="14"/>
      <c r="H646" s="195">
        <v>26.199999999999999</v>
      </c>
      <c r="I646" s="196"/>
      <c r="J646" s="14"/>
      <c r="K646" s="14"/>
      <c r="L646" s="192"/>
      <c r="M646" s="197"/>
      <c r="N646" s="198"/>
      <c r="O646" s="198"/>
      <c r="P646" s="198"/>
      <c r="Q646" s="198"/>
      <c r="R646" s="198"/>
      <c r="S646" s="198"/>
      <c r="T646" s="19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193" t="s">
        <v>141</v>
      </c>
      <c r="AU646" s="193" t="s">
        <v>82</v>
      </c>
      <c r="AV646" s="14" t="s">
        <v>82</v>
      </c>
      <c r="AW646" s="14" t="s">
        <v>33</v>
      </c>
      <c r="AX646" s="14" t="s">
        <v>72</v>
      </c>
      <c r="AY646" s="193" t="s">
        <v>129</v>
      </c>
    </row>
    <row r="647" s="14" customFormat="1">
      <c r="A647" s="14"/>
      <c r="B647" s="192"/>
      <c r="C647" s="14"/>
      <c r="D647" s="185" t="s">
        <v>141</v>
      </c>
      <c r="E647" s="193" t="s">
        <v>3</v>
      </c>
      <c r="F647" s="194" t="s">
        <v>1118</v>
      </c>
      <c r="G647" s="14"/>
      <c r="H647" s="195">
        <v>18</v>
      </c>
      <c r="I647" s="196"/>
      <c r="J647" s="14"/>
      <c r="K647" s="14"/>
      <c r="L647" s="192"/>
      <c r="M647" s="197"/>
      <c r="N647" s="198"/>
      <c r="O647" s="198"/>
      <c r="P647" s="198"/>
      <c r="Q647" s="198"/>
      <c r="R647" s="198"/>
      <c r="S647" s="198"/>
      <c r="T647" s="19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193" t="s">
        <v>141</v>
      </c>
      <c r="AU647" s="193" t="s">
        <v>82</v>
      </c>
      <c r="AV647" s="14" t="s">
        <v>82</v>
      </c>
      <c r="AW647" s="14" t="s">
        <v>33</v>
      </c>
      <c r="AX647" s="14" t="s">
        <v>72</v>
      </c>
      <c r="AY647" s="193" t="s">
        <v>129</v>
      </c>
    </row>
    <row r="648" s="13" customFormat="1">
      <c r="A648" s="13"/>
      <c r="B648" s="184"/>
      <c r="C648" s="13"/>
      <c r="D648" s="185" t="s">
        <v>141</v>
      </c>
      <c r="E648" s="186" t="s">
        <v>3</v>
      </c>
      <c r="F648" s="187" t="s">
        <v>194</v>
      </c>
      <c r="G648" s="13"/>
      <c r="H648" s="186" t="s">
        <v>3</v>
      </c>
      <c r="I648" s="188"/>
      <c r="J648" s="13"/>
      <c r="K648" s="13"/>
      <c r="L648" s="184"/>
      <c r="M648" s="189"/>
      <c r="N648" s="190"/>
      <c r="O648" s="190"/>
      <c r="P648" s="190"/>
      <c r="Q648" s="190"/>
      <c r="R648" s="190"/>
      <c r="S648" s="190"/>
      <c r="T648" s="19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6" t="s">
        <v>141</v>
      </c>
      <c r="AU648" s="186" t="s">
        <v>82</v>
      </c>
      <c r="AV648" s="13" t="s">
        <v>80</v>
      </c>
      <c r="AW648" s="13" t="s">
        <v>33</v>
      </c>
      <c r="AX648" s="13" t="s">
        <v>72</v>
      </c>
      <c r="AY648" s="186" t="s">
        <v>129</v>
      </c>
    </row>
    <row r="649" s="14" customFormat="1">
      <c r="A649" s="14"/>
      <c r="B649" s="192"/>
      <c r="C649" s="14"/>
      <c r="D649" s="185" t="s">
        <v>141</v>
      </c>
      <c r="E649" s="193" t="s">
        <v>3</v>
      </c>
      <c r="F649" s="194" t="s">
        <v>1119</v>
      </c>
      <c r="G649" s="14"/>
      <c r="H649" s="195">
        <v>24.559999999999999</v>
      </c>
      <c r="I649" s="196"/>
      <c r="J649" s="14"/>
      <c r="K649" s="14"/>
      <c r="L649" s="192"/>
      <c r="M649" s="197"/>
      <c r="N649" s="198"/>
      <c r="O649" s="198"/>
      <c r="P649" s="198"/>
      <c r="Q649" s="198"/>
      <c r="R649" s="198"/>
      <c r="S649" s="198"/>
      <c r="T649" s="19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193" t="s">
        <v>141</v>
      </c>
      <c r="AU649" s="193" t="s">
        <v>82</v>
      </c>
      <c r="AV649" s="14" t="s">
        <v>82</v>
      </c>
      <c r="AW649" s="14" t="s">
        <v>33</v>
      </c>
      <c r="AX649" s="14" t="s">
        <v>72</v>
      </c>
      <c r="AY649" s="193" t="s">
        <v>129</v>
      </c>
    </row>
    <row r="650" s="13" customFormat="1">
      <c r="A650" s="13"/>
      <c r="B650" s="184"/>
      <c r="C650" s="13"/>
      <c r="D650" s="185" t="s">
        <v>141</v>
      </c>
      <c r="E650" s="186" t="s">
        <v>3</v>
      </c>
      <c r="F650" s="187" t="s">
        <v>1120</v>
      </c>
      <c r="G650" s="13"/>
      <c r="H650" s="186" t="s">
        <v>3</v>
      </c>
      <c r="I650" s="188"/>
      <c r="J650" s="13"/>
      <c r="K650" s="13"/>
      <c r="L650" s="184"/>
      <c r="M650" s="189"/>
      <c r="N650" s="190"/>
      <c r="O650" s="190"/>
      <c r="P650" s="190"/>
      <c r="Q650" s="190"/>
      <c r="R650" s="190"/>
      <c r="S650" s="190"/>
      <c r="T650" s="19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6" t="s">
        <v>141</v>
      </c>
      <c r="AU650" s="186" t="s">
        <v>82</v>
      </c>
      <c r="AV650" s="13" t="s">
        <v>80</v>
      </c>
      <c r="AW650" s="13" t="s">
        <v>33</v>
      </c>
      <c r="AX650" s="13" t="s">
        <v>72</v>
      </c>
      <c r="AY650" s="186" t="s">
        <v>129</v>
      </c>
    </row>
    <row r="651" s="14" customFormat="1">
      <c r="A651" s="14"/>
      <c r="B651" s="192"/>
      <c r="C651" s="14"/>
      <c r="D651" s="185" t="s">
        <v>141</v>
      </c>
      <c r="E651" s="193" t="s">
        <v>3</v>
      </c>
      <c r="F651" s="194" t="s">
        <v>1121</v>
      </c>
      <c r="G651" s="14"/>
      <c r="H651" s="195">
        <v>27.68</v>
      </c>
      <c r="I651" s="196"/>
      <c r="J651" s="14"/>
      <c r="K651" s="14"/>
      <c r="L651" s="192"/>
      <c r="M651" s="197"/>
      <c r="N651" s="198"/>
      <c r="O651" s="198"/>
      <c r="P651" s="198"/>
      <c r="Q651" s="198"/>
      <c r="R651" s="198"/>
      <c r="S651" s="198"/>
      <c r="T651" s="19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193" t="s">
        <v>141</v>
      </c>
      <c r="AU651" s="193" t="s">
        <v>82</v>
      </c>
      <c r="AV651" s="14" t="s">
        <v>82</v>
      </c>
      <c r="AW651" s="14" t="s">
        <v>33</v>
      </c>
      <c r="AX651" s="14" t="s">
        <v>72</v>
      </c>
      <c r="AY651" s="193" t="s">
        <v>129</v>
      </c>
    </row>
    <row r="652" s="14" customFormat="1">
      <c r="A652" s="14"/>
      <c r="B652" s="192"/>
      <c r="C652" s="14"/>
      <c r="D652" s="185" t="s">
        <v>141</v>
      </c>
      <c r="E652" s="193" t="s">
        <v>3</v>
      </c>
      <c r="F652" s="194" t="s">
        <v>1122</v>
      </c>
      <c r="G652" s="14"/>
      <c r="H652" s="195">
        <v>12.84</v>
      </c>
      <c r="I652" s="196"/>
      <c r="J652" s="14"/>
      <c r="K652" s="14"/>
      <c r="L652" s="192"/>
      <c r="M652" s="197"/>
      <c r="N652" s="198"/>
      <c r="O652" s="198"/>
      <c r="P652" s="198"/>
      <c r="Q652" s="198"/>
      <c r="R652" s="198"/>
      <c r="S652" s="198"/>
      <c r="T652" s="19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193" t="s">
        <v>141</v>
      </c>
      <c r="AU652" s="193" t="s">
        <v>82</v>
      </c>
      <c r="AV652" s="14" t="s">
        <v>82</v>
      </c>
      <c r="AW652" s="14" t="s">
        <v>33</v>
      </c>
      <c r="AX652" s="14" t="s">
        <v>72</v>
      </c>
      <c r="AY652" s="193" t="s">
        <v>129</v>
      </c>
    </row>
    <row r="653" s="14" customFormat="1">
      <c r="A653" s="14"/>
      <c r="B653" s="192"/>
      <c r="C653" s="14"/>
      <c r="D653" s="185" t="s">
        <v>141</v>
      </c>
      <c r="E653" s="193" t="s">
        <v>3</v>
      </c>
      <c r="F653" s="194" t="s">
        <v>1123</v>
      </c>
      <c r="G653" s="14"/>
      <c r="H653" s="195">
        <v>9.5199999999999996</v>
      </c>
      <c r="I653" s="196"/>
      <c r="J653" s="14"/>
      <c r="K653" s="14"/>
      <c r="L653" s="192"/>
      <c r="M653" s="197"/>
      <c r="N653" s="198"/>
      <c r="O653" s="198"/>
      <c r="P653" s="198"/>
      <c r="Q653" s="198"/>
      <c r="R653" s="198"/>
      <c r="S653" s="198"/>
      <c r="T653" s="19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193" t="s">
        <v>141</v>
      </c>
      <c r="AU653" s="193" t="s">
        <v>82</v>
      </c>
      <c r="AV653" s="14" t="s">
        <v>82</v>
      </c>
      <c r="AW653" s="14" t="s">
        <v>33</v>
      </c>
      <c r="AX653" s="14" t="s">
        <v>72</v>
      </c>
      <c r="AY653" s="193" t="s">
        <v>129</v>
      </c>
    </row>
    <row r="654" s="15" customFormat="1">
      <c r="A654" s="15"/>
      <c r="B654" s="200"/>
      <c r="C654" s="15"/>
      <c r="D654" s="185" t="s">
        <v>141</v>
      </c>
      <c r="E654" s="201" t="s">
        <v>3</v>
      </c>
      <c r="F654" s="202" t="s">
        <v>210</v>
      </c>
      <c r="G654" s="15"/>
      <c r="H654" s="203">
        <v>129</v>
      </c>
      <c r="I654" s="204"/>
      <c r="J654" s="15"/>
      <c r="K654" s="15"/>
      <c r="L654" s="200"/>
      <c r="M654" s="205"/>
      <c r="N654" s="206"/>
      <c r="O654" s="206"/>
      <c r="P654" s="206"/>
      <c r="Q654" s="206"/>
      <c r="R654" s="206"/>
      <c r="S654" s="206"/>
      <c r="T654" s="207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01" t="s">
        <v>141</v>
      </c>
      <c r="AU654" s="201" t="s">
        <v>82</v>
      </c>
      <c r="AV654" s="15" t="s">
        <v>137</v>
      </c>
      <c r="AW654" s="15" t="s">
        <v>33</v>
      </c>
      <c r="AX654" s="15" t="s">
        <v>80</v>
      </c>
      <c r="AY654" s="201" t="s">
        <v>129</v>
      </c>
    </row>
    <row r="655" s="2" customFormat="1" ht="16.5" customHeight="1">
      <c r="A655" s="39"/>
      <c r="B655" s="165"/>
      <c r="C655" s="209" t="s">
        <v>1124</v>
      </c>
      <c r="D655" s="209" t="s">
        <v>506</v>
      </c>
      <c r="E655" s="210" t="s">
        <v>1125</v>
      </c>
      <c r="F655" s="211" t="s">
        <v>1126</v>
      </c>
      <c r="G655" s="212" t="s">
        <v>311</v>
      </c>
      <c r="H655" s="213">
        <v>156.09</v>
      </c>
      <c r="I655" s="214"/>
      <c r="J655" s="215">
        <f>ROUND(I655*H655,2)</f>
        <v>0</v>
      </c>
      <c r="K655" s="211" t="s">
        <v>136</v>
      </c>
      <c r="L655" s="216"/>
      <c r="M655" s="217" t="s">
        <v>3</v>
      </c>
      <c r="N655" s="218" t="s">
        <v>43</v>
      </c>
      <c r="O655" s="73"/>
      <c r="P655" s="175">
        <f>O655*H655</f>
        <v>0</v>
      </c>
      <c r="Q655" s="175">
        <v>0.00198</v>
      </c>
      <c r="R655" s="175">
        <f>Q655*H655</f>
        <v>0.30905820000000001</v>
      </c>
      <c r="S655" s="175">
        <v>0</v>
      </c>
      <c r="T655" s="176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177" t="s">
        <v>390</v>
      </c>
      <c r="AT655" s="177" t="s">
        <v>506</v>
      </c>
      <c r="AU655" s="177" t="s">
        <v>82</v>
      </c>
      <c r="AY655" s="20" t="s">
        <v>129</v>
      </c>
      <c r="BE655" s="178">
        <f>IF(N655="základní",J655,0)</f>
        <v>0</v>
      </c>
      <c r="BF655" s="178">
        <f>IF(N655="snížená",J655,0)</f>
        <v>0</v>
      </c>
      <c r="BG655" s="178">
        <f>IF(N655="zákl. přenesená",J655,0)</f>
        <v>0</v>
      </c>
      <c r="BH655" s="178">
        <f>IF(N655="sníž. přenesená",J655,0)</f>
        <v>0</v>
      </c>
      <c r="BI655" s="178">
        <f>IF(N655="nulová",J655,0)</f>
        <v>0</v>
      </c>
      <c r="BJ655" s="20" t="s">
        <v>80</v>
      </c>
      <c r="BK655" s="178">
        <f>ROUND(I655*H655,2)</f>
        <v>0</v>
      </c>
      <c r="BL655" s="20" t="s">
        <v>279</v>
      </c>
      <c r="BM655" s="177" t="s">
        <v>1127</v>
      </c>
    </row>
    <row r="656" s="14" customFormat="1">
      <c r="A656" s="14"/>
      <c r="B656" s="192"/>
      <c r="C656" s="14"/>
      <c r="D656" s="185" t="s">
        <v>141</v>
      </c>
      <c r="E656" s="193" t="s">
        <v>3</v>
      </c>
      <c r="F656" s="194" t="s">
        <v>1128</v>
      </c>
      <c r="G656" s="14"/>
      <c r="H656" s="195">
        <v>141.90000000000001</v>
      </c>
      <c r="I656" s="196"/>
      <c r="J656" s="14"/>
      <c r="K656" s="14"/>
      <c r="L656" s="192"/>
      <c r="M656" s="197"/>
      <c r="N656" s="198"/>
      <c r="O656" s="198"/>
      <c r="P656" s="198"/>
      <c r="Q656" s="198"/>
      <c r="R656" s="198"/>
      <c r="S656" s="198"/>
      <c r="T656" s="19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193" t="s">
        <v>141</v>
      </c>
      <c r="AU656" s="193" t="s">
        <v>82</v>
      </c>
      <c r="AV656" s="14" t="s">
        <v>82</v>
      </c>
      <c r="AW656" s="14" t="s">
        <v>33</v>
      </c>
      <c r="AX656" s="14" t="s">
        <v>80</v>
      </c>
      <c r="AY656" s="193" t="s">
        <v>129</v>
      </c>
    </row>
    <row r="657" s="14" customFormat="1">
      <c r="A657" s="14"/>
      <c r="B657" s="192"/>
      <c r="C657" s="14"/>
      <c r="D657" s="185" t="s">
        <v>141</v>
      </c>
      <c r="E657" s="14"/>
      <c r="F657" s="194" t="s">
        <v>1129</v>
      </c>
      <c r="G657" s="14"/>
      <c r="H657" s="195">
        <v>156.09</v>
      </c>
      <c r="I657" s="196"/>
      <c r="J657" s="14"/>
      <c r="K657" s="14"/>
      <c r="L657" s="192"/>
      <c r="M657" s="197"/>
      <c r="N657" s="198"/>
      <c r="O657" s="198"/>
      <c r="P657" s="198"/>
      <c r="Q657" s="198"/>
      <c r="R657" s="198"/>
      <c r="S657" s="198"/>
      <c r="T657" s="19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193" t="s">
        <v>141</v>
      </c>
      <c r="AU657" s="193" t="s">
        <v>82</v>
      </c>
      <c r="AV657" s="14" t="s">
        <v>82</v>
      </c>
      <c r="AW657" s="14" t="s">
        <v>4</v>
      </c>
      <c r="AX657" s="14" t="s">
        <v>80</v>
      </c>
      <c r="AY657" s="193" t="s">
        <v>129</v>
      </c>
    </row>
    <row r="658" s="2" customFormat="1" ht="16.5" customHeight="1">
      <c r="A658" s="39"/>
      <c r="B658" s="165"/>
      <c r="C658" s="166" t="s">
        <v>1130</v>
      </c>
      <c r="D658" s="166" t="s">
        <v>132</v>
      </c>
      <c r="E658" s="167" t="s">
        <v>1131</v>
      </c>
      <c r="F658" s="168" t="s">
        <v>1132</v>
      </c>
      <c r="G658" s="169" t="s">
        <v>154</v>
      </c>
      <c r="H658" s="170">
        <v>24.527999999999999</v>
      </c>
      <c r="I658" s="171"/>
      <c r="J658" s="172">
        <f>ROUND(I658*H658,2)</f>
        <v>0</v>
      </c>
      <c r="K658" s="168" t="s">
        <v>136</v>
      </c>
      <c r="L658" s="40"/>
      <c r="M658" s="173" t="s">
        <v>3</v>
      </c>
      <c r="N658" s="174" t="s">
        <v>43</v>
      </c>
      <c r="O658" s="73"/>
      <c r="P658" s="175">
        <f>O658*H658</f>
        <v>0</v>
      </c>
      <c r="Q658" s="175">
        <v>0</v>
      </c>
      <c r="R658" s="175">
        <f>Q658*H658</f>
        <v>0</v>
      </c>
      <c r="S658" s="175">
        <v>0.083169999999999994</v>
      </c>
      <c r="T658" s="176">
        <f>S658*H658</f>
        <v>2.0399937599999998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177" t="s">
        <v>279</v>
      </c>
      <c r="AT658" s="177" t="s">
        <v>132</v>
      </c>
      <c r="AU658" s="177" t="s">
        <v>82</v>
      </c>
      <c r="AY658" s="20" t="s">
        <v>129</v>
      </c>
      <c r="BE658" s="178">
        <f>IF(N658="základní",J658,0)</f>
        <v>0</v>
      </c>
      <c r="BF658" s="178">
        <f>IF(N658="snížená",J658,0)</f>
        <v>0</v>
      </c>
      <c r="BG658" s="178">
        <f>IF(N658="zákl. přenesená",J658,0)</f>
        <v>0</v>
      </c>
      <c r="BH658" s="178">
        <f>IF(N658="sníž. přenesená",J658,0)</f>
        <v>0</v>
      </c>
      <c r="BI658" s="178">
        <f>IF(N658="nulová",J658,0)</f>
        <v>0</v>
      </c>
      <c r="BJ658" s="20" t="s">
        <v>80</v>
      </c>
      <c r="BK658" s="178">
        <f>ROUND(I658*H658,2)</f>
        <v>0</v>
      </c>
      <c r="BL658" s="20" t="s">
        <v>279</v>
      </c>
      <c r="BM658" s="177" t="s">
        <v>1133</v>
      </c>
    </row>
    <row r="659" s="2" customFormat="1">
      <c r="A659" s="39"/>
      <c r="B659" s="40"/>
      <c r="C659" s="39"/>
      <c r="D659" s="179" t="s">
        <v>139</v>
      </c>
      <c r="E659" s="39"/>
      <c r="F659" s="180" t="s">
        <v>1134</v>
      </c>
      <c r="G659" s="39"/>
      <c r="H659" s="39"/>
      <c r="I659" s="181"/>
      <c r="J659" s="39"/>
      <c r="K659" s="39"/>
      <c r="L659" s="40"/>
      <c r="M659" s="182"/>
      <c r="N659" s="183"/>
      <c r="O659" s="73"/>
      <c r="P659" s="73"/>
      <c r="Q659" s="73"/>
      <c r="R659" s="73"/>
      <c r="S659" s="73"/>
      <c r="T659" s="74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20" t="s">
        <v>139</v>
      </c>
      <c r="AU659" s="20" t="s">
        <v>82</v>
      </c>
    </row>
    <row r="660" s="13" customFormat="1">
      <c r="A660" s="13"/>
      <c r="B660" s="184"/>
      <c r="C660" s="13"/>
      <c r="D660" s="185" t="s">
        <v>141</v>
      </c>
      <c r="E660" s="186" t="s">
        <v>3</v>
      </c>
      <c r="F660" s="187" t="s">
        <v>1135</v>
      </c>
      <c r="G660" s="13"/>
      <c r="H660" s="186" t="s">
        <v>3</v>
      </c>
      <c r="I660" s="188"/>
      <c r="J660" s="13"/>
      <c r="K660" s="13"/>
      <c r="L660" s="184"/>
      <c r="M660" s="189"/>
      <c r="N660" s="190"/>
      <c r="O660" s="190"/>
      <c r="P660" s="190"/>
      <c r="Q660" s="190"/>
      <c r="R660" s="190"/>
      <c r="S660" s="190"/>
      <c r="T660" s="19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86" t="s">
        <v>141</v>
      </c>
      <c r="AU660" s="186" t="s">
        <v>82</v>
      </c>
      <c r="AV660" s="13" t="s">
        <v>80</v>
      </c>
      <c r="AW660" s="13" t="s">
        <v>33</v>
      </c>
      <c r="AX660" s="13" t="s">
        <v>72</v>
      </c>
      <c r="AY660" s="186" t="s">
        <v>129</v>
      </c>
    </row>
    <row r="661" s="14" customFormat="1">
      <c r="A661" s="14"/>
      <c r="B661" s="192"/>
      <c r="C661" s="14"/>
      <c r="D661" s="185" t="s">
        <v>141</v>
      </c>
      <c r="E661" s="193" t="s">
        <v>3</v>
      </c>
      <c r="F661" s="194" t="s">
        <v>1136</v>
      </c>
      <c r="G661" s="14"/>
      <c r="H661" s="195">
        <v>15.59</v>
      </c>
      <c r="I661" s="196"/>
      <c r="J661" s="14"/>
      <c r="K661" s="14"/>
      <c r="L661" s="192"/>
      <c r="M661" s="197"/>
      <c r="N661" s="198"/>
      <c r="O661" s="198"/>
      <c r="P661" s="198"/>
      <c r="Q661" s="198"/>
      <c r="R661" s="198"/>
      <c r="S661" s="198"/>
      <c r="T661" s="19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193" t="s">
        <v>141</v>
      </c>
      <c r="AU661" s="193" t="s">
        <v>82</v>
      </c>
      <c r="AV661" s="14" t="s">
        <v>82</v>
      </c>
      <c r="AW661" s="14" t="s">
        <v>33</v>
      </c>
      <c r="AX661" s="14" t="s">
        <v>72</v>
      </c>
      <c r="AY661" s="193" t="s">
        <v>129</v>
      </c>
    </row>
    <row r="662" s="13" customFormat="1">
      <c r="A662" s="13"/>
      <c r="B662" s="184"/>
      <c r="C662" s="13"/>
      <c r="D662" s="185" t="s">
        <v>141</v>
      </c>
      <c r="E662" s="186" t="s">
        <v>3</v>
      </c>
      <c r="F662" s="187" t="s">
        <v>264</v>
      </c>
      <c r="G662" s="13"/>
      <c r="H662" s="186" t="s">
        <v>3</v>
      </c>
      <c r="I662" s="188"/>
      <c r="J662" s="13"/>
      <c r="K662" s="13"/>
      <c r="L662" s="184"/>
      <c r="M662" s="189"/>
      <c r="N662" s="190"/>
      <c r="O662" s="190"/>
      <c r="P662" s="190"/>
      <c r="Q662" s="190"/>
      <c r="R662" s="190"/>
      <c r="S662" s="190"/>
      <c r="T662" s="19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86" t="s">
        <v>141</v>
      </c>
      <c r="AU662" s="186" t="s">
        <v>82</v>
      </c>
      <c r="AV662" s="13" t="s">
        <v>80</v>
      </c>
      <c r="AW662" s="13" t="s">
        <v>33</v>
      </c>
      <c r="AX662" s="13" t="s">
        <v>72</v>
      </c>
      <c r="AY662" s="186" t="s">
        <v>129</v>
      </c>
    </row>
    <row r="663" s="14" customFormat="1">
      <c r="A663" s="14"/>
      <c r="B663" s="192"/>
      <c r="C663" s="14"/>
      <c r="D663" s="185" t="s">
        <v>141</v>
      </c>
      <c r="E663" s="193" t="s">
        <v>3</v>
      </c>
      <c r="F663" s="194" t="s">
        <v>1137</v>
      </c>
      <c r="G663" s="14"/>
      <c r="H663" s="195">
        <v>8.9380000000000006</v>
      </c>
      <c r="I663" s="196"/>
      <c r="J663" s="14"/>
      <c r="K663" s="14"/>
      <c r="L663" s="192"/>
      <c r="M663" s="197"/>
      <c r="N663" s="198"/>
      <c r="O663" s="198"/>
      <c r="P663" s="198"/>
      <c r="Q663" s="198"/>
      <c r="R663" s="198"/>
      <c r="S663" s="198"/>
      <c r="T663" s="19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193" t="s">
        <v>141</v>
      </c>
      <c r="AU663" s="193" t="s">
        <v>82</v>
      </c>
      <c r="AV663" s="14" t="s">
        <v>82</v>
      </c>
      <c r="AW663" s="14" t="s">
        <v>33</v>
      </c>
      <c r="AX663" s="14" t="s">
        <v>72</v>
      </c>
      <c r="AY663" s="193" t="s">
        <v>129</v>
      </c>
    </row>
    <row r="664" s="15" customFormat="1">
      <c r="A664" s="15"/>
      <c r="B664" s="200"/>
      <c r="C664" s="15"/>
      <c r="D664" s="185" t="s">
        <v>141</v>
      </c>
      <c r="E664" s="201" t="s">
        <v>3</v>
      </c>
      <c r="F664" s="202" t="s">
        <v>210</v>
      </c>
      <c r="G664" s="15"/>
      <c r="H664" s="203">
        <v>24.527999999999999</v>
      </c>
      <c r="I664" s="204"/>
      <c r="J664" s="15"/>
      <c r="K664" s="15"/>
      <c r="L664" s="200"/>
      <c r="M664" s="205"/>
      <c r="N664" s="206"/>
      <c r="O664" s="206"/>
      <c r="P664" s="206"/>
      <c r="Q664" s="206"/>
      <c r="R664" s="206"/>
      <c r="S664" s="206"/>
      <c r="T664" s="207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01" t="s">
        <v>141</v>
      </c>
      <c r="AU664" s="201" t="s">
        <v>82</v>
      </c>
      <c r="AV664" s="15" t="s">
        <v>137</v>
      </c>
      <c r="AW664" s="15" t="s">
        <v>33</v>
      </c>
      <c r="AX664" s="15" t="s">
        <v>80</v>
      </c>
      <c r="AY664" s="201" t="s">
        <v>129</v>
      </c>
    </row>
    <row r="665" s="2" customFormat="1" ht="24.15" customHeight="1">
      <c r="A665" s="39"/>
      <c r="B665" s="165"/>
      <c r="C665" s="166" t="s">
        <v>1138</v>
      </c>
      <c r="D665" s="166" t="s">
        <v>132</v>
      </c>
      <c r="E665" s="167" t="s">
        <v>1139</v>
      </c>
      <c r="F665" s="168" t="s">
        <v>1140</v>
      </c>
      <c r="G665" s="169" t="s">
        <v>154</v>
      </c>
      <c r="H665" s="170">
        <v>157</v>
      </c>
      <c r="I665" s="171"/>
      <c r="J665" s="172">
        <f>ROUND(I665*H665,2)</f>
        <v>0</v>
      </c>
      <c r="K665" s="168" t="s">
        <v>136</v>
      </c>
      <c r="L665" s="40"/>
      <c r="M665" s="173" t="s">
        <v>3</v>
      </c>
      <c r="N665" s="174" t="s">
        <v>43</v>
      </c>
      <c r="O665" s="73"/>
      <c r="P665" s="175">
        <f>O665*H665</f>
        <v>0</v>
      </c>
      <c r="Q665" s="175">
        <v>0.00564</v>
      </c>
      <c r="R665" s="175">
        <f>Q665*H665</f>
        <v>0.88548000000000004</v>
      </c>
      <c r="S665" s="175">
        <v>0</v>
      </c>
      <c r="T665" s="176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177" t="s">
        <v>279</v>
      </c>
      <c r="AT665" s="177" t="s">
        <v>132</v>
      </c>
      <c r="AU665" s="177" t="s">
        <v>82</v>
      </c>
      <c r="AY665" s="20" t="s">
        <v>129</v>
      </c>
      <c r="BE665" s="178">
        <f>IF(N665="základní",J665,0)</f>
        <v>0</v>
      </c>
      <c r="BF665" s="178">
        <f>IF(N665="snížená",J665,0)</f>
        <v>0</v>
      </c>
      <c r="BG665" s="178">
        <f>IF(N665="zákl. přenesená",J665,0)</f>
        <v>0</v>
      </c>
      <c r="BH665" s="178">
        <f>IF(N665="sníž. přenesená",J665,0)</f>
        <v>0</v>
      </c>
      <c r="BI665" s="178">
        <f>IF(N665="nulová",J665,0)</f>
        <v>0</v>
      </c>
      <c r="BJ665" s="20" t="s">
        <v>80</v>
      </c>
      <c r="BK665" s="178">
        <f>ROUND(I665*H665,2)</f>
        <v>0</v>
      </c>
      <c r="BL665" s="20" t="s">
        <v>279</v>
      </c>
      <c r="BM665" s="177" t="s">
        <v>1141</v>
      </c>
    </row>
    <row r="666" s="2" customFormat="1">
      <c r="A666" s="39"/>
      <c r="B666" s="40"/>
      <c r="C666" s="39"/>
      <c r="D666" s="179" t="s">
        <v>139</v>
      </c>
      <c r="E666" s="39"/>
      <c r="F666" s="180" t="s">
        <v>1142</v>
      </c>
      <c r="G666" s="39"/>
      <c r="H666" s="39"/>
      <c r="I666" s="181"/>
      <c r="J666" s="39"/>
      <c r="K666" s="39"/>
      <c r="L666" s="40"/>
      <c r="M666" s="182"/>
      <c r="N666" s="183"/>
      <c r="O666" s="73"/>
      <c r="P666" s="73"/>
      <c r="Q666" s="73"/>
      <c r="R666" s="73"/>
      <c r="S666" s="73"/>
      <c r="T666" s="74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20" t="s">
        <v>139</v>
      </c>
      <c r="AU666" s="20" t="s">
        <v>82</v>
      </c>
    </row>
    <row r="667" s="2" customFormat="1" ht="16.5" customHeight="1">
      <c r="A667" s="39"/>
      <c r="B667" s="165"/>
      <c r="C667" s="209" t="s">
        <v>1143</v>
      </c>
      <c r="D667" s="209" t="s">
        <v>506</v>
      </c>
      <c r="E667" s="210" t="s">
        <v>1144</v>
      </c>
      <c r="F667" s="211" t="s">
        <v>1145</v>
      </c>
      <c r="G667" s="212" t="s">
        <v>154</v>
      </c>
      <c r="H667" s="213">
        <v>172.69999999999999</v>
      </c>
      <c r="I667" s="214"/>
      <c r="J667" s="215">
        <f>ROUND(I667*H667,2)</f>
        <v>0</v>
      </c>
      <c r="K667" s="211" t="s">
        <v>3</v>
      </c>
      <c r="L667" s="216"/>
      <c r="M667" s="217" t="s">
        <v>3</v>
      </c>
      <c r="N667" s="218" t="s">
        <v>43</v>
      </c>
      <c r="O667" s="73"/>
      <c r="P667" s="175">
        <f>O667*H667</f>
        <v>0</v>
      </c>
      <c r="Q667" s="175">
        <v>0</v>
      </c>
      <c r="R667" s="175">
        <f>Q667*H667</f>
        <v>0</v>
      </c>
      <c r="S667" s="175">
        <v>0</v>
      </c>
      <c r="T667" s="176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177" t="s">
        <v>390</v>
      </c>
      <c r="AT667" s="177" t="s">
        <v>506</v>
      </c>
      <c r="AU667" s="177" t="s">
        <v>82</v>
      </c>
      <c r="AY667" s="20" t="s">
        <v>129</v>
      </c>
      <c r="BE667" s="178">
        <f>IF(N667="základní",J667,0)</f>
        <v>0</v>
      </c>
      <c r="BF667" s="178">
        <f>IF(N667="snížená",J667,0)</f>
        <v>0</v>
      </c>
      <c r="BG667" s="178">
        <f>IF(N667="zákl. přenesená",J667,0)</f>
        <v>0</v>
      </c>
      <c r="BH667" s="178">
        <f>IF(N667="sníž. přenesená",J667,0)</f>
        <v>0</v>
      </c>
      <c r="BI667" s="178">
        <f>IF(N667="nulová",J667,0)</f>
        <v>0</v>
      </c>
      <c r="BJ667" s="20" t="s">
        <v>80</v>
      </c>
      <c r="BK667" s="178">
        <f>ROUND(I667*H667,2)</f>
        <v>0</v>
      </c>
      <c r="BL667" s="20" t="s">
        <v>279</v>
      </c>
      <c r="BM667" s="177" t="s">
        <v>1146</v>
      </c>
    </row>
    <row r="668" s="14" customFormat="1">
      <c r="A668" s="14"/>
      <c r="B668" s="192"/>
      <c r="C668" s="14"/>
      <c r="D668" s="185" t="s">
        <v>141</v>
      </c>
      <c r="E668" s="193" t="s">
        <v>3</v>
      </c>
      <c r="F668" s="194" t="s">
        <v>1147</v>
      </c>
      <c r="G668" s="14"/>
      <c r="H668" s="195">
        <v>172.69999999999999</v>
      </c>
      <c r="I668" s="196"/>
      <c r="J668" s="14"/>
      <c r="K668" s="14"/>
      <c r="L668" s="192"/>
      <c r="M668" s="197"/>
      <c r="N668" s="198"/>
      <c r="O668" s="198"/>
      <c r="P668" s="198"/>
      <c r="Q668" s="198"/>
      <c r="R668" s="198"/>
      <c r="S668" s="198"/>
      <c r="T668" s="19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193" t="s">
        <v>141</v>
      </c>
      <c r="AU668" s="193" t="s">
        <v>82</v>
      </c>
      <c r="AV668" s="14" t="s">
        <v>82</v>
      </c>
      <c r="AW668" s="14" t="s">
        <v>33</v>
      </c>
      <c r="AX668" s="14" t="s">
        <v>80</v>
      </c>
      <c r="AY668" s="193" t="s">
        <v>129</v>
      </c>
    </row>
    <row r="669" s="2" customFormat="1" ht="24.15" customHeight="1">
      <c r="A669" s="39"/>
      <c r="B669" s="165"/>
      <c r="C669" s="166" t="s">
        <v>1148</v>
      </c>
      <c r="D669" s="166" t="s">
        <v>132</v>
      </c>
      <c r="E669" s="167" t="s">
        <v>1149</v>
      </c>
      <c r="F669" s="168" t="s">
        <v>1150</v>
      </c>
      <c r="G669" s="169" t="s">
        <v>385</v>
      </c>
      <c r="H669" s="208"/>
      <c r="I669" s="171"/>
      <c r="J669" s="172">
        <f>ROUND(I669*H669,2)</f>
        <v>0</v>
      </c>
      <c r="K669" s="168" t="s">
        <v>136</v>
      </c>
      <c r="L669" s="40"/>
      <c r="M669" s="173" t="s">
        <v>3</v>
      </c>
      <c r="N669" s="174" t="s">
        <v>43</v>
      </c>
      <c r="O669" s="73"/>
      <c r="P669" s="175">
        <f>O669*H669</f>
        <v>0</v>
      </c>
      <c r="Q669" s="175">
        <v>0</v>
      </c>
      <c r="R669" s="175">
        <f>Q669*H669</f>
        <v>0</v>
      </c>
      <c r="S669" s="175">
        <v>0</v>
      </c>
      <c r="T669" s="176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177" t="s">
        <v>279</v>
      </c>
      <c r="AT669" s="177" t="s">
        <v>132</v>
      </c>
      <c r="AU669" s="177" t="s">
        <v>82</v>
      </c>
      <c r="AY669" s="20" t="s">
        <v>129</v>
      </c>
      <c r="BE669" s="178">
        <f>IF(N669="základní",J669,0)</f>
        <v>0</v>
      </c>
      <c r="BF669" s="178">
        <f>IF(N669="snížená",J669,0)</f>
        <v>0</v>
      </c>
      <c r="BG669" s="178">
        <f>IF(N669="zákl. přenesená",J669,0)</f>
        <v>0</v>
      </c>
      <c r="BH669" s="178">
        <f>IF(N669="sníž. přenesená",J669,0)</f>
        <v>0</v>
      </c>
      <c r="BI669" s="178">
        <f>IF(N669="nulová",J669,0)</f>
        <v>0</v>
      </c>
      <c r="BJ669" s="20" t="s">
        <v>80</v>
      </c>
      <c r="BK669" s="178">
        <f>ROUND(I669*H669,2)</f>
        <v>0</v>
      </c>
      <c r="BL669" s="20" t="s">
        <v>279</v>
      </c>
      <c r="BM669" s="177" t="s">
        <v>1151</v>
      </c>
    </row>
    <row r="670" s="2" customFormat="1">
      <c r="A670" s="39"/>
      <c r="B670" s="40"/>
      <c r="C670" s="39"/>
      <c r="D670" s="179" t="s">
        <v>139</v>
      </c>
      <c r="E670" s="39"/>
      <c r="F670" s="180" t="s">
        <v>1152</v>
      </c>
      <c r="G670" s="39"/>
      <c r="H670" s="39"/>
      <c r="I670" s="181"/>
      <c r="J670" s="39"/>
      <c r="K670" s="39"/>
      <c r="L670" s="40"/>
      <c r="M670" s="182"/>
      <c r="N670" s="183"/>
      <c r="O670" s="73"/>
      <c r="P670" s="73"/>
      <c r="Q670" s="73"/>
      <c r="R670" s="73"/>
      <c r="S670" s="73"/>
      <c r="T670" s="74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20" t="s">
        <v>139</v>
      </c>
      <c r="AU670" s="20" t="s">
        <v>82</v>
      </c>
    </row>
    <row r="671" s="12" customFormat="1" ht="22.8" customHeight="1">
      <c r="A671" s="12"/>
      <c r="B671" s="152"/>
      <c r="C671" s="12"/>
      <c r="D671" s="153" t="s">
        <v>71</v>
      </c>
      <c r="E671" s="163" t="s">
        <v>1153</v>
      </c>
      <c r="F671" s="163" t="s">
        <v>1154</v>
      </c>
      <c r="G671" s="12"/>
      <c r="H671" s="12"/>
      <c r="I671" s="155"/>
      <c r="J671" s="164">
        <f>BK671</f>
        <v>0</v>
      </c>
      <c r="K671" s="12"/>
      <c r="L671" s="152"/>
      <c r="M671" s="157"/>
      <c r="N671" s="158"/>
      <c r="O671" s="158"/>
      <c r="P671" s="159">
        <f>SUM(P672:P712)</f>
        <v>0</v>
      </c>
      <c r="Q671" s="158"/>
      <c r="R671" s="159">
        <f>SUM(R672:R712)</f>
        <v>0.13492090000000001</v>
      </c>
      <c r="S671" s="158"/>
      <c r="T671" s="160">
        <f>SUM(T672:T712)</f>
        <v>0.49967400000000001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153" t="s">
        <v>82</v>
      </c>
      <c r="AT671" s="161" t="s">
        <v>71</v>
      </c>
      <c r="AU671" s="161" t="s">
        <v>80</v>
      </c>
      <c r="AY671" s="153" t="s">
        <v>129</v>
      </c>
      <c r="BK671" s="162">
        <f>SUM(BK672:BK712)</f>
        <v>0</v>
      </c>
    </row>
    <row r="672" s="2" customFormat="1" ht="16.5" customHeight="1">
      <c r="A672" s="39"/>
      <c r="B672" s="165"/>
      <c r="C672" s="166" t="s">
        <v>1155</v>
      </c>
      <c r="D672" s="166" t="s">
        <v>132</v>
      </c>
      <c r="E672" s="167" t="s">
        <v>1156</v>
      </c>
      <c r="F672" s="168" t="s">
        <v>1157</v>
      </c>
      <c r="G672" s="169" t="s">
        <v>154</v>
      </c>
      <c r="H672" s="170">
        <v>21.73</v>
      </c>
      <c r="I672" s="171"/>
      <c r="J672" s="172">
        <f>ROUND(I672*H672,2)</f>
        <v>0</v>
      </c>
      <c r="K672" s="168" t="s">
        <v>136</v>
      </c>
      <c r="L672" s="40"/>
      <c r="M672" s="173" t="s">
        <v>3</v>
      </c>
      <c r="N672" s="174" t="s">
        <v>43</v>
      </c>
      <c r="O672" s="73"/>
      <c r="P672" s="175">
        <f>O672*H672</f>
        <v>0</v>
      </c>
      <c r="Q672" s="175">
        <v>0</v>
      </c>
      <c r="R672" s="175">
        <f>Q672*H672</f>
        <v>0</v>
      </c>
      <c r="S672" s="175">
        <v>0</v>
      </c>
      <c r="T672" s="176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177" t="s">
        <v>279</v>
      </c>
      <c r="AT672" s="177" t="s">
        <v>132</v>
      </c>
      <c r="AU672" s="177" t="s">
        <v>82</v>
      </c>
      <c r="AY672" s="20" t="s">
        <v>129</v>
      </c>
      <c r="BE672" s="178">
        <f>IF(N672="základní",J672,0)</f>
        <v>0</v>
      </c>
      <c r="BF672" s="178">
        <f>IF(N672="snížená",J672,0)</f>
        <v>0</v>
      </c>
      <c r="BG672" s="178">
        <f>IF(N672="zákl. přenesená",J672,0)</f>
        <v>0</v>
      </c>
      <c r="BH672" s="178">
        <f>IF(N672="sníž. přenesená",J672,0)</f>
        <v>0</v>
      </c>
      <c r="BI672" s="178">
        <f>IF(N672="nulová",J672,0)</f>
        <v>0</v>
      </c>
      <c r="BJ672" s="20" t="s">
        <v>80</v>
      </c>
      <c r="BK672" s="178">
        <f>ROUND(I672*H672,2)</f>
        <v>0</v>
      </c>
      <c r="BL672" s="20" t="s">
        <v>279</v>
      </c>
      <c r="BM672" s="177" t="s">
        <v>1158</v>
      </c>
    </row>
    <row r="673" s="2" customFormat="1">
      <c r="A673" s="39"/>
      <c r="B673" s="40"/>
      <c r="C673" s="39"/>
      <c r="D673" s="179" t="s">
        <v>139</v>
      </c>
      <c r="E673" s="39"/>
      <c r="F673" s="180" t="s">
        <v>1159</v>
      </c>
      <c r="G673" s="39"/>
      <c r="H673" s="39"/>
      <c r="I673" s="181"/>
      <c r="J673" s="39"/>
      <c r="K673" s="39"/>
      <c r="L673" s="40"/>
      <c r="M673" s="182"/>
      <c r="N673" s="183"/>
      <c r="O673" s="73"/>
      <c r="P673" s="73"/>
      <c r="Q673" s="73"/>
      <c r="R673" s="73"/>
      <c r="S673" s="73"/>
      <c r="T673" s="74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20" t="s">
        <v>139</v>
      </c>
      <c r="AU673" s="20" t="s">
        <v>82</v>
      </c>
    </row>
    <row r="674" s="13" customFormat="1">
      <c r="A674" s="13"/>
      <c r="B674" s="184"/>
      <c r="C674" s="13"/>
      <c r="D674" s="185" t="s">
        <v>141</v>
      </c>
      <c r="E674" s="186" t="s">
        <v>3</v>
      </c>
      <c r="F674" s="187" t="s">
        <v>1160</v>
      </c>
      <c r="G674" s="13"/>
      <c r="H674" s="186" t="s">
        <v>3</v>
      </c>
      <c r="I674" s="188"/>
      <c r="J674" s="13"/>
      <c r="K674" s="13"/>
      <c r="L674" s="184"/>
      <c r="M674" s="189"/>
      <c r="N674" s="190"/>
      <c r="O674" s="190"/>
      <c r="P674" s="190"/>
      <c r="Q674" s="190"/>
      <c r="R674" s="190"/>
      <c r="S674" s="190"/>
      <c r="T674" s="19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86" t="s">
        <v>141</v>
      </c>
      <c r="AU674" s="186" t="s">
        <v>82</v>
      </c>
      <c r="AV674" s="13" t="s">
        <v>80</v>
      </c>
      <c r="AW674" s="13" t="s">
        <v>33</v>
      </c>
      <c r="AX674" s="13" t="s">
        <v>72</v>
      </c>
      <c r="AY674" s="186" t="s">
        <v>129</v>
      </c>
    </row>
    <row r="675" s="14" customFormat="1">
      <c r="A675" s="14"/>
      <c r="B675" s="192"/>
      <c r="C675" s="14"/>
      <c r="D675" s="185" t="s">
        <v>141</v>
      </c>
      <c r="E675" s="193" t="s">
        <v>3</v>
      </c>
      <c r="F675" s="194" t="s">
        <v>1161</v>
      </c>
      <c r="G675" s="14"/>
      <c r="H675" s="195">
        <v>17.829999999999998</v>
      </c>
      <c r="I675" s="196"/>
      <c r="J675" s="14"/>
      <c r="K675" s="14"/>
      <c r="L675" s="192"/>
      <c r="M675" s="197"/>
      <c r="N675" s="198"/>
      <c r="O675" s="198"/>
      <c r="P675" s="198"/>
      <c r="Q675" s="198"/>
      <c r="R675" s="198"/>
      <c r="S675" s="198"/>
      <c r="T675" s="19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193" t="s">
        <v>141</v>
      </c>
      <c r="AU675" s="193" t="s">
        <v>82</v>
      </c>
      <c r="AV675" s="14" t="s">
        <v>82</v>
      </c>
      <c r="AW675" s="14" t="s">
        <v>33</v>
      </c>
      <c r="AX675" s="14" t="s">
        <v>72</v>
      </c>
      <c r="AY675" s="193" t="s">
        <v>129</v>
      </c>
    </row>
    <row r="676" s="13" customFormat="1">
      <c r="A676" s="13"/>
      <c r="B676" s="184"/>
      <c r="C676" s="13"/>
      <c r="D676" s="185" t="s">
        <v>141</v>
      </c>
      <c r="E676" s="186" t="s">
        <v>3</v>
      </c>
      <c r="F676" s="187" t="s">
        <v>1162</v>
      </c>
      <c r="G676" s="13"/>
      <c r="H676" s="186" t="s">
        <v>3</v>
      </c>
      <c r="I676" s="188"/>
      <c r="J676" s="13"/>
      <c r="K676" s="13"/>
      <c r="L676" s="184"/>
      <c r="M676" s="189"/>
      <c r="N676" s="190"/>
      <c r="O676" s="190"/>
      <c r="P676" s="190"/>
      <c r="Q676" s="190"/>
      <c r="R676" s="190"/>
      <c r="S676" s="190"/>
      <c r="T676" s="19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86" t="s">
        <v>141</v>
      </c>
      <c r="AU676" s="186" t="s">
        <v>82</v>
      </c>
      <c r="AV676" s="13" t="s">
        <v>80</v>
      </c>
      <c r="AW676" s="13" t="s">
        <v>33</v>
      </c>
      <c r="AX676" s="13" t="s">
        <v>72</v>
      </c>
      <c r="AY676" s="186" t="s">
        <v>129</v>
      </c>
    </row>
    <row r="677" s="14" customFormat="1">
      <c r="A677" s="14"/>
      <c r="B677" s="192"/>
      <c r="C677" s="14"/>
      <c r="D677" s="185" t="s">
        <v>141</v>
      </c>
      <c r="E677" s="193" t="s">
        <v>3</v>
      </c>
      <c r="F677" s="194" t="s">
        <v>1163</v>
      </c>
      <c r="G677" s="14"/>
      <c r="H677" s="195">
        <v>3.8999999999999999</v>
      </c>
      <c r="I677" s="196"/>
      <c r="J677" s="14"/>
      <c r="K677" s="14"/>
      <c r="L677" s="192"/>
      <c r="M677" s="197"/>
      <c r="N677" s="198"/>
      <c r="O677" s="198"/>
      <c r="P677" s="198"/>
      <c r="Q677" s="198"/>
      <c r="R677" s="198"/>
      <c r="S677" s="198"/>
      <c r="T677" s="19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193" t="s">
        <v>141</v>
      </c>
      <c r="AU677" s="193" t="s">
        <v>82</v>
      </c>
      <c r="AV677" s="14" t="s">
        <v>82</v>
      </c>
      <c r="AW677" s="14" t="s">
        <v>33</v>
      </c>
      <c r="AX677" s="14" t="s">
        <v>72</v>
      </c>
      <c r="AY677" s="193" t="s">
        <v>129</v>
      </c>
    </row>
    <row r="678" s="15" customFormat="1">
      <c r="A678" s="15"/>
      <c r="B678" s="200"/>
      <c r="C678" s="15"/>
      <c r="D678" s="185" t="s">
        <v>141</v>
      </c>
      <c r="E678" s="201" t="s">
        <v>3</v>
      </c>
      <c r="F678" s="202" t="s">
        <v>210</v>
      </c>
      <c r="G678" s="15"/>
      <c r="H678" s="203">
        <v>21.729999999999997</v>
      </c>
      <c r="I678" s="204"/>
      <c r="J678" s="15"/>
      <c r="K678" s="15"/>
      <c r="L678" s="200"/>
      <c r="M678" s="205"/>
      <c r="N678" s="206"/>
      <c r="O678" s="206"/>
      <c r="P678" s="206"/>
      <c r="Q678" s="206"/>
      <c r="R678" s="206"/>
      <c r="S678" s="206"/>
      <c r="T678" s="207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01" t="s">
        <v>141</v>
      </c>
      <c r="AU678" s="201" t="s">
        <v>82</v>
      </c>
      <c r="AV678" s="15" t="s">
        <v>137</v>
      </c>
      <c r="AW678" s="15" t="s">
        <v>33</v>
      </c>
      <c r="AX678" s="15" t="s">
        <v>80</v>
      </c>
      <c r="AY678" s="201" t="s">
        <v>129</v>
      </c>
    </row>
    <row r="679" s="2" customFormat="1" ht="16.5" customHeight="1">
      <c r="A679" s="39"/>
      <c r="B679" s="165"/>
      <c r="C679" s="166" t="s">
        <v>1164</v>
      </c>
      <c r="D679" s="166" t="s">
        <v>132</v>
      </c>
      <c r="E679" s="167" t="s">
        <v>1165</v>
      </c>
      <c r="F679" s="168" t="s">
        <v>1166</v>
      </c>
      <c r="G679" s="169" t="s">
        <v>154</v>
      </c>
      <c r="H679" s="170">
        <v>22</v>
      </c>
      <c r="I679" s="171"/>
      <c r="J679" s="172">
        <f>ROUND(I679*H679,2)</f>
        <v>0</v>
      </c>
      <c r="K679" s="168" t="s">
        <v>136</v>
      </c>
      <c r="L679" s="40"/>
      <c r="M679" s="173" t="s">
        <v>3</v>
      </c>
      <c r="N679" s="174" t="s">
        <v>43</v>
      </c>
      <c r="O679" s="73"/>
      <c r="P679" s="175">
        <f>O679*H679</f>
        <v>0</v>
      </c>
      <c r="Q679" s="175">
        <v>0.00020000000000000001</v>
      </c>
      <c r="R679" s="175">
        <f>Q679*H679</f>
        <v>0.0044000000000000003</v>
      </c>
      <c r="S679" s="175">
        <v>0</v>
      </c>
      <c r="T679" s="176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177" t="s">
        <v>279</v>
      </c>
      <c r="AT679" s="177" t="s">
        <v>132</v>
      </c>
      <c r="AU679" s="177" t="s">
        <v>82</v>
      </c>
      <c r="AY679" s="20" t="s">
        <v>129</v>
      </c>
      <c r="BE679" s="178">
        <f>IF(N679="základní",J679,0)</f>
        <v>0</v>
      </c>
      <c r="BF679" s="178">
        <f>IF(N679="snížená",J679,0)</f>
        <v>0</v>
      </c>
      <c r="BG679" s="178">
        <f>IF(N679="zákl. přenesená",J679,0)</f>
        <v>0</v>
      </c>
      <c r="BH679" s="178">
        <f>IF(N679="sníž. přenesená",J679,0)</f>
        <v>0</v>
      </c>
      <c r="BI679" s="178">
        <f>IF(N679="nulová",J679,0)</f>
        <v>0</v>
      </c>
      <c r="BJ679" s="20" t="s">
        <v>80</v>
      </c>
      <c r="BK679" s="178">
        <f>ROUND(I679*H679,2)</f>
        <v>0</v>
      </c>
      <c r="BL679" s="20" t="s">
        <v>279</v>
      </c>
      <c r="BM679" s="177" t="s">
        <v>1167</v>
      </c>
    </row>
    <row r="680" s="2" customFormat="1">
      <c r="A680" s="39"/>
      <c r="B680" s="40"/>
      <c r="C680" s="39"/>
      <c r="D680" s="179" t="s">
        <v>139</v>
      </c>
      <c r="E680" s="39"/>
      <c r="F680" s="180" t="s">
        <v>1168</v>
      </c>
      <c r="G680" s="39"/>
      <c r="H680" s="39"/>
      <c r="I680" s="181"/>
      <c r="J680" s="39"/>
      <c r="K680" s="39"/>
      <c r="L680" s="40"/>
      <c r="M680" s="182"/>
      <c r="N680" s="183"/>
      <c r="O680" s="73"/>
      <c r="P680" s="73"/>
      <c r="Q680" s="73"/>
      <c r="R680" s="73"/>
      <c r="S680" s="73"/>
      <c r="T680" s="74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20" t="s">
        <v>139</v>
      </c>
      <c r="AU680" s="20" t="s">
        <v>82</v>
      </c>
    </row>
    <row r="681" s="2" customFormat="1" ht="24.15" customHeight="1">
      <c r="A681" s="39"/>
      <c r="B681" s="165"/>
      <c r="C681" s="166" t="s">
        <v>1169</v>
      </c>
      <c r="D681" s="166" t="s">
        <v>132</v>
      </c>
      <c r="E681" s="167" t="s">
        <v>1170</v>
      </c>
      <c r="F681" s="168" t="s">
        <v>1171</v>
      </c>
      <c r="G681" s="169" t="s">
        <v>154</v>
      </c>
      <c r="H681" s="170">
        <v>22</v>
      </c>
      <c r="I681" s="171"/>
      <c r="J681" s="172">
        <f>ROUND(I681*H681,2)</f>
        <v>0</v>
      </c>
      <c r="K681" s="168" t="s">
        <v>136</v>
      </c>
      <c r="L681" s="40"/>
      <c r="M681" s="173" t="s">
        <v>3</v>
      </c>
      <c r="N681" s="174" t="s">
        <v>43</v>
      </c>
      <c r="O681" s="73"/>
      <c r="P681" s="175">
        <f>O681*H681</f>
        <v>0</v>
      </c>
      <c r="Q681" s="175">
        <v>0.0044999999999999997</v>
      </c>
      <c r="R681" s="175">
        <f>Q681*H681</f>
        <v>0.098999999999999991</v>
      </c>
      <c r="S681" s="175">
        <v>0</v>
      </c>
      <c r="T681" s="176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177" t="s">
        <v>279</v>
      </c>
      <c r="AT681" s="177" t="s">
        <v>132</v>
      </c>
      <c r="AU681" s="177" t="s">
        <v>82</v>
      </c>
      <c r="AY681" s="20" t="s">
        <v>129</v>
      </c>
      <c r="BE681" s="178">
        <f>IF(N681="základní",J681,0)</f>
        <v>0</v>
      </c>
      <c r="BF681" s="178">
        <f>IF(N681="snížená",J681,0)</f>
        <v>0</v>
      </c>
      <c r="BG681" s="178">
        <f>IF(N681="zákl. přenesená",J681,0)</f>
        <v>0</v>
      </c>
      <c r="BH681" s="178">
        <f>IF(N681="sníž. přenesená",J681,0)</f>
        <v>0</v>
      </c>
      <c r="BI681" s="178">
        <f>IF(N681="nulová",J681,0)</f>
        <v>0</v>
      </c>
      <c r="BJ681" s="20" t="s">
        <v>80</v>
      </c>
      <c r="BK681" s="178">
        <f>ROUND(I681*H681,2)</f>
        <v>0</v>
      </c>
      <c r="BL681" s="20" t="s">
        <v>279</v>
      </c>
      <c r="BM681" s="177" t="s">
        <v>1172</v>
      </c>
    </row>
    <row r="682" s="2" customFormat="1">
      <c r="A682" s="39"/>
      <c r="B682" s="40"/>
      <c r="C682" s="39"/>
      <c r="D682" s="179" t="s">
        <v>139</v>
      </c>
      <c r="E682" s="39"/>
      <c r="F682" s="180" t="s">
        <v>1173</v>
      </c>
      <c r="G682" s="39"/>
      <c r="H682" s="39"/>
      <c r="I682" s="181"/>
      <c r="J682" s="39"/>
      <c r="K682" s="39"/>
      <c r="L682" s="40"/>
      <c r="M682" s="182"/>
      <c r="N682" s="183"/>
      <c r="O682" s="73"/>
      <c r="P682" s="73"/>
      <c r="Q682" s="73"/>
      <c r="R682" s="73"/>
      <c r="S682" s="73"/>
      <c r="T682" s="74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20" t="s">
        <v>139</v>
      </c>
      <c r="AU682" s="20" t="s">
        <v>82</v>
      </c>
    </row>
    <row r="683" s="2" customFormat="1" ht="16.5" customHeight="1">
      <c r="A683" s="39"/>
      <c r="B683" s="165"/>
      <c r="C683" s="166" t="s">
        <v>1174</v>
      </c>
      <c r="D683" s="166" t="s">
        <v>132</v>
      </c>
      <c r="E683" s="167" t="s">
        <v>1175</v>
      </c>
      <c r="F683" s="168" t="s">
        <v>1176</v>
      </c>
      <c r="G683" s="169" t="s">
        <v>154</v>
      </c>
      <c r="H683" s="170">
        <v>153.53</v>
      </c>
      <c r="I683" s="171"/>
      <c r="J683" s="172">
        <f>ROUND(I683*H683,2)</f>
        <v>0</v>
      </c>
      <c r="K683" s="168" t="s">
        <v>136</v>
      </c>
      <c r="L683" s="40"/>
      <c r="M683" s="173" t="s">
        <v>3</v>
      </c>
      <c r="N683" s="174" t="s">
        <v>43</v>
      </c>
      <c r="O683" s="73"/>
      <c r="P683" s="175">
        <f>O683*H683</f>
        <v>0</v>
      </c>
      <c r="Q683" s="175">
        <v>0</v>
      </c>
      <c r="R683" s="175">
        <f>Q683*H683</f>
        <v>0</v>
      </c>
      <c r="S683" s="175">
        <v>0.0030000000000000001</v>
      </c>
      <c r="T683" s="176">
        <f>S683*H683</f>
        <v>0.46059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177" t="s">
        <v>279</v>
      </c>
      <c r="AT683" s="177" t="s">
        <v>132</v>
      </c>
      <c r="AU683" s="177" t="s">
        <v>82</v>
      </c>
      <c r="AY683" s="20" t="s">
        <v>129</v>
      </c>
      <c r="BE683" s="178">
        <f>IF(N683="základní",J683,0)</f>
        <v>0</v>
      </c>
      <c r="BF683" s="178">
        <f>IF(N683="snížená",J683,0)</f>
        <v>0</v>
      </c>
      <c r="BG683" s="178">
        <f>IF(N683="zákl. přenesená",J683,0)</f>
        <v>0</v>
      </c>
      <c r="BH683" s="178">
        <f>IF(N683="sníž. přenesená",J683,0)</f>
        <v>0</v>
      </c>
      <c r="BI683" s="178">
        <f>IF(N683="nulová",J683,0)</f>
        <v>0</v>
      </c>
      <c r="BJ683" s="20" t="s">
        <v>80</v>
      </c>
      <c r="BK683" s="178">
        <f>ROUND(I683*H683,2)</f>
        <v>0</v>
      </c>
      <c r="BL683" s="20" t="s">
        <v>279</v>
      </c>
      <c r="BM683" s="177" t="s">
        <v>1177</v>
      </c>
    </row>
    <row r="684" s="2" customFormat="1">
      <c r="A684" s="39"/>
      <c r="B684" s="40"/>
      <c r="C684" s="39"/>
      <c r="D684" s="179" t="s">
        <v>139</v>
      </c>
      <c r="E684" s="39"/>
      <c r="F684" s="180" t="s">
        <v>1178</v>
      </c>
      <c r="G684" s="39"/>
      <c r="H684" s="39"/>
      <c r="I684" s="181"/>
      <c r="J684" s="39"/>
      <c r="K684" s="39"/>
      <c r="L684" s="40"/>
      <c r="M684" s="182"/>
      <c r="N684" s="183"/>
      <c r="O684" s="73"/>
      <c r="P684" s="73"/>
      <c r="Q684" s="73"/>
      <c r="R684" s="73"/>
      <c r="S684" s="73"/>
      <c r="T684" s="74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20" t="s">
        <v>139</v>
      </c>
      <c r="AU684" s="20" t="s">
        <v>82</v>
      </c>
    </row>
    <row r="685" s="13" customFormat="1">
      <c r="A685" s="13"/>
      <c r="B685" s="184"/>
      <c r="C685" s="13"/>
      <c r="D685" s="185" t="s">
        <v>141</v>
      </c>
      <c r="E685" s="186" t="s">
        <v>3</v>
      </c>
      <c r="F685" s="187" t="s">
        <v>1179</v>
      </c>
      <c r="G685" s="13"/>
      <c r="H685" s="186" t="s">
        <v>3</v>
      </c>
      <c r="I685" s="188"/>
      <c r="J685" s="13"/>
      <c r="K685" s="13"/>
      <c r="L685" s="184"/>
      <c r="M685" s="189"/>
      <c r="N685" s="190"/>
      <c r="O685" s="190"/>
      <c r="P685" s="190"/>
      <c r="Q685" s="190"/>
      <c r="R685" s="190"/>
      <c r="S685" s="190"/>
      <c r="T685" s="19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186" t="s">
        <v>141</v>
      </c>
      <c r="AU685" s="186" t="s">
        <v>82</v>
      </c>
      <c r="AV685" s="13" t="s">
        <v>80</v>
      </c>
      <c r="AW685" s="13" t="s">
        <v>33</v>
      </c>
      <c r="AX685" s="13" t="s">
        <v>72</v>
      </c>
      <c r="AY685" s="186" t="s">
        <v>129</v>
      </c>
    </row>
    <row r="686" s="14" customFormat="1">
      <c r="A686" s="14"/>
      <c r="B686" s="192"/>
      <c r="C686" s="14"/>
      <c r="D686" s="185" t="s">
        <v>141</v>
      </c>
      <c r="E686" s="193" t="s">
        <v>3</v>
      </c>
      <c r="F686" s="194" t="s">
        <v>1180</v>
      </c>
      <c r="G686" s="14"/>
      <c r="H686" s="195">
        <v>18.899999999999999</v>
      </c>
      <c r="I686" s="196"/>
      <c r="J686" s="14"/>
      <c r="K686" s="14"/>
      <c r="L686" s="192"/>
      <c r="M686" s="197"/>
      <c r="N686" s="198"/>
      <c r="O686" s="198"/>
      <c r="P686" s="198"/>
      <c r="Q686" s="198"/>
      <c r="R686" s="198"/>
      <c r="S686" s="198"/>
      <c r="T686" s="19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193" t="s">
        <v>141</v>
      </c>
      <c r="AU686" s="193" t="s">
        <v>82</v>
      </c>
      <c r="AV686" s="14" t="s">
        <v>82</v>
      </c>
      <c r="AW686" s="14" t="s">
        <v>33</v>
      </c>
      <c r="AX686" s="14" t="s">
        <v>72</v>
      </c>
      <c r="AY686" s="193" t="s">
        <v>129</v>
      </c>
    </row>
    <row r="687" s="13" customFormat="1">
      <c r="A687" s="13"/>
      <c r="B687" s="184"/>
      <c r="C687" s="13"/>
      <c r="D687" s="185" t="s">
        <v>141</v>
      </c>
      <c r="E687" s="186" t="s">
        <v>3</v>
      </c>
      <c r="F687" s="187" t="s">
        <v>1181</v>
      </c>
      <c r="G687" s="13"/>
      <c r="H687" s="186" t="s">
        <v>3</v>
      </c>
      <c r="I687" s="188"/>
      <c r="J687" s="13"/>
      <c r="K687" s="13"/>
      <c r="L687" s="184"/>
      <c r="M687" s="189"/>
      <c r="N687" s="190"/>
      <c r="O687" s="190"/>
      <c r="P687" s="190"/>
      <c r="Q687" s="190"/>
      <c r="R687" s="190"/>
      <c r="S687" s="190"/>
      <c r="T687" s="191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86" t="s">
        <v>141</v>
      </c>
      <c r="AU687" s="186" t="s">
        <v>82</v>
      </c>
      <c r="AV687" s="13" t="s">
        <v>80</v>
      </c>
      <c r="AW687" s="13" t="s">
        <v>33</v>
      </c>
      <c r="AX687" s="13" t="s">
        <v>72</v>
      </c>
      <c r="AY687" s="186" t="s">
        <v>129</v>
      </c>
    </row>
    <row r="688" s="14" customFormat="1">
      <c r="A688" s="14"/>
      <c r="B688" s="192"/>
      <c r="C688" s="14"/>
      <c r="D688" s="185" t="s">
        <v>141</v>
      </c>
      <c r="E688" s="193" t="s">
        <v>3</v>
      </c>
      <c r="F688" s="194" t="s">
        <v>1182</v>
      </c>
      <c r="G688" s="14"/>
      <c r="H688" s="195">
        <v>134.63</v>
      </c>
      <c r="I688" s="196"/>
      <c r="J688" s="14"/>
      <c r="K688" s="14"/>
      <c r="L688" s="192"/>
      <c r="M688" s="197"/>
      <c r="N688" s="198"/>
      <c r="O688" s="198"/>
      <c r="P688" s="198"/>
      <c r="Q688" s="198"/>
      <c r="R688" s="198"/>
      <c r="S688" s="198"/>
      <c r="T688" s="19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193" t="s">
        <v>141</v>
      </c>
      <c r="AU688" s="193" t="s">
        <v>82</v>
      </c>
      <c r="AV688" s="14" t="s">
        <v>82</v>
      </c>
      <c r="AW688" s="14" t="s">
        <v>33</v>
      </c>
      <c r="AX688" s="14" t="s">
        <v>72</v>
      </c>
      <c r="AY688" s="193" t="s">
        <v>129</v>
      </c>
    </row>
    <row r="689" s="15" customFormat="1">
      <c r="A689" s="15"/>
      <c r="B689" s="200"/>
      <c r="C689" s="15"/>
      <c r="D689" s="185" t="s">
        <v>141</v>
      </c>
      <c r="E689" s="201" t="s">
        <v>3</v>
      </c>
      <c r="F689" s="202" t="s">
        <v>210</v>
      </c>
      <c r="G689" s="15"/>
      <c r="H689" s="203">
        <v>153.53</v>
      </c>
      <c r="I689" s="204"/>
      <c r="J689" s="15"/>
      <c r="K689" s="15"/>
      <c r="L689" s="200"/>
      <c r="M689" s="205"/>
      <c r="N689" s="206"/>
      <c r="O689" s="206"/>
      <c r="P689" s="206"/>
      <c r="Q689" s="206"/>
      <c r="R689" s="206"/>
      <c r="S689" s="206"/>
      <c r="T689" s="207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01" t="s">
        <v>141</v>
      </c>
      <c r="AU689" s="201" t="s">
        <v>82</v>
      </c>
      <c r="AV689" s="15" t="s">
        <v>137</v>
      </c>
      <c r="AW689" s="15" t="s">
        <v>33</v>
      </c>
      <c r="AX689" s="15" t="s">
        <v>80</v>
      </c>
      <c r="AY689" s="201" t="s">
        <v>129</v>
      </c>
    </row>
    <row r="690" s="2" customFormat="1" ht="16.5" customHeight="1">
      <c r="A690" s="39"/>
      <c r="B690" s="165"/>
      <c r="C690" s="166" t="s">
        <v>1183</v>
      </c>
      <c r="D690" s="166" t="s">
        <v>132</v>
      </c>
      <c r="E690" s="167" t="s">
        <v>1184</v>
      </c>
      <c r="F690" s="168" t="s">
        <v>1185</v>
      </c>
      <c r="G690" s="169" t="s">
        <v>154</v>
      </c>
      <c r="H690" s="170">
        <v>22</v>
      </c>
      <c r="I690" s="171"/>
      <c r="J690" s="172">
        <f>ROUND(I690*H690,2)</f>
        <v>0</v>
      </c>
      <c r="K690" s="168" t="s">
        <v>136</v>
      </c>
      <c r="L690" s="40"/>
      <c r="M690" s="173" t="s">
        <v>3</v>
      </c>
      <c r="N690" s="174" t="s">
        <v>43</v>
      </c>
      <c r="O690" s="73"/>
      <c r="P690" s="175">
        <f>O690*H690</f>
        <v>0</v>
      </c>
      <c r="Q690" s="175">
        <v>0.00050000000000000001</v>
      </c>
      <c r="R690" s="175">
        <f>Q690*H690</f>
        <v>0.010999999999999999</v>
      </c>
      <c r="S690" s="175">
        <v>0</v>
      </c>
      <c r="T690" s="176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177" t="s">
        <v>279</v>
      </c>
      <c r="AT690" s="177" t="s">
        <v>132</v>
      </c>
      <c r="AU690" s="177" t="s">
        <v>82</v>
      </c>
      <c r="AY690" s="20" t="s">
        <v>129</v>
      </c>
      <c r="BE690" s="178">
        <f>IF(N690="základní",J690,0)</f>
        <v>0</v>
      </c>
      <c r="BF690" s="178">
        <f>IF(N690="snížená",J690,0)</f>
        <v>0</v>
      </c>
      <c r="BG690" s="178">
        <f>IF(N690="zákl. přenesená",J690,0)</f>
        <v>0</v>
      </c>
      <c r="BH690" s="178">
        <f>IF(N690="sníž. přenesená",J690,0)</f>
        <v>0</v>
      </c>
      <c r="BI690" s="178">
        <f>IF(N690="nulová",J690,0)</f>
        <v>0</v>
      </c>
      <c r="BJ690" s="20" t="s">
        <v>80</v>
      </c>
      <c r="BK690" s="178">
        <f>ROUND(I690*H690,2)</f>
        <v>0</v>
      </c>
      <c r="BL690" s="20" t="s">
        <v>279</v>
      </c>
      <c r="BM690" s="177" t="s">
        <v>1186</v>
      </c>
    </row>
    <row r="691" s="2" customFormat="1">
      <c r="A691" s="39"/>
      <c r="B691" s="40"/>
      <c r="C691" s="39"/>
      <c r="D691" s="179" t="s">
        <v>139</v>
      </c>
      <c r="E691" s="39"/>
      <c r="F691" s="180" t="s">
        <v>1187</v>
      </c>
      <c r="G691" s="39"/>
      <c r="H691" s="39"/>
      <c r="I691" s="181"/>
      <c r="J691" s="39"/>
      <c r="K691" s="39"/>
      <c r="L691" s="40"/>
      <c r="M691" s="182"/>
      <c r="N691" s="183"/>
      <c r="O691" s="73"/>
      <c r="P691" s="73"/>
      <c r="Q691" s="73"/>
      <c r="R691" s="73"/>
      <c r="S691" s="73"/>
      <c r="T691" s="74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20" t="s">
        <v>139</v>
      </c>
      <c r="AU691" s="20" t="s">
        <v>82</v>
      </c>
    </row>
    <row r="692" s="2" customFormat="1" ht="16.5" customHeight="1">
      <c r="A692" s="39"/>
      <c r="B692" s="165"/>
      <c r="C692" s="209" t="s">
        <v>1188</v>
      </c>
      <c r="D692" s="209" t="s">
        <v>506</v>
      </c>
      <c r="E692" s="210" t="s">
        <v>1189</v>
      </c>
      <c r="F692" s="211" t="s">
        <v>1190</v>
      </c>
      <c r="G692" s="212" t="s">
        <v>154</v>
      </c>
      <c r="H692" s="213">
        <v>26.620000000000001</v>
      </c>
      <c r="I692" s="214"/>
      <c r="J692" s="215">
        <f>ROUND(I692*H692,2)</f>
        <v>0</v>
      </c>
      <c r="K692" s="211" t="s">
        <v>3</v>
      </c>
      <c r="L692" s="216"/>
      <c r="M692" s="217" t="s">
        <v>3</v>
      </c>
      <c r="N692" s="218" t="s">
        <v>43</v>
      </c>
      <c r="O692" s="73"/>
      <c r="P692" s="175">
        <f>O692*H692</f>
        <v>0</v>
      </c>
      <c r="Q692" s="175">
        <v>0.00076000000000000004</v>
      </c>
      <c r="R692" s="175">
        <f>Q692*H692</f>
        <v>0.020231200000000001</v>
      </c>
      <c r="S692" s="175">
        <v>0</v>
      </c>
      <c r="T692" s="176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177" t="s">
        <v>390</v>
      </c>
      <c r="AT692" s="177" t="s">
        <v>506</v>
      </c>
      <c r="AU692" s="177" t="s">
        <v>82</v>
      </c>
      <c r="AY692" s="20" t="s">
        <v>129</v>
      </c>
      <c r="BE692" s="178">
        <f>IF(N692="základní",J692,0)</f>
        <v>0</v>
      </c>
      <c r="BF692" s="178">
        <f>IF(N692="snížená",J692,0)</f>
        <v>0</v>
      </c>
      <c r="BG692" s="178">
        <f>IF(N692="zákl. přenesená",J692,0)</f>
        <v>0</v>
      </c>
      <c r="BH692" s="178">
        <f>IF(N692="sníž. přenesená",J692,0)</f>
        <v>0</v>
      </c>
      <c r="BI692" s="178">
        <f>IF(N692="nulová",J692,0)</f>
        <v>0</v>
      </c>
      <c r="BJ692" s="20" t="s">
        <v>80</v>
      </c>
      <c r="BK692" s="178">
        <f>ROUND(I692*H692,2)</f>
        <v>0</v>
      </c>
      <c r="BL692" s="20" t="s">
        <v>279</v>
      </c>
      <c r="BM692" s="177" t="s">
        <v>1191</v>
      </c>
    </row>
    <row r="693" s="14" customFormat="1">
      <c r="A693" s="14"/>
      <c r="B693" s="192"/>
      <c r="C693" s="14"/>
      <c r="D693" s="185" t="s">
        <v>141</v>
      </c>
      <c r="E693" s="193" t="s">
        <v>3</v>
      </c>
      <c r="F693" s="194" t="s">
        <v>1192</v>
      </c>
      <c r="G693" s="14"/>
      <c r="H693" s="195">
        <v>24.199999999999999</v>
      </c>
      <c r="I693" s="196"/>
      <c r="J693" s="14"/>
      <c r="K693" s="14"/>
      <c r="L693" s="192"/>
      <c r="M693" s="197"/>
      <c r="N693" s="198"/>
      <c r="O693" s="198"/>
      <c r="P693" s="198"/>
      <c r="Q693" s="198"/>
      <c r="R693" s="198"/>
      <c r="S693" s="198"/>
      <c r="T693" s="19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193" t="s">
        <v>141</v>
      </c>
      <c r="AU693" s="193" t="s">
        <v>82</v>
      </c>
      <c r="AV693" s="14" t="s">
        <v>82</v>
      </c>
      <c r="AW693" s="14" t="s">
        <v>33</v>
      </c>
      <c r="AX693" s="14" t="s">
        <v>80</v>
      </c>
      <c r="AY693" s="193" t="s">
        <v>129</v>
      </c>
    </row>
    <row r="694" s="14" customFormat="1">
      <c r="A694" s="14"/>
      <c r="B694" s="192"/>
      <c r="C694" s="14"/>
      <c r="D694" s="185" t="s">
        <v>141</v>
      </c>
      <c r="E694" s="14"/>
      <c r="F694" s="194" t="s">
        <v>1193</v>
      </c>
      <c r="G694" s="14"/>
      <c r="H694" s="195">
        <v>26.620000000000001</v>
      </c>
      <c r="I694" s="196"/>
      <c r="J694" s="14"/>
      <c r="K694" s="14"/>
      <c r="L694" s="192"/>
      <c r="M694" s="197"/>
      <c r="N694" s="198"/>
      <c r="O694" s="198"/>
      <c r="P694" s="198"/>
      <c r="Q694" s="198"/>
      <c r="R694" s="198"/>
      <c r="S694" s="198"/>
      <c r="T694" s="19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193" t="s">
        <v>141</v>
      </c>
      <c r="AU694" s="193" t="s">
        <v>82</v>
      </c>
      <c r="AV694" s="14" t="s">
        <v>82</v>
      </c>
      <c r="AW694" s="14" t="s">
        <v>4</v>
      </c>
      <c r="AX694" s="14" t="s">
        <v>80</v>
      </c>
      <c r="AY694" s="193" t="s">
        <v>129</v>
      </c>
    </row>
    <row r="695" s="2" customFormat="1" ht="16.5" customHeight="1">
      <c r="A695" s="39"/>
      <c r="B695" s="165"/>
      <c r="C695" s="166" t="s">
        <v>1194</v>
      </c>
      <c r="D695" s="166" t="s">
        <v>132</v>
      </c>
      <c r="E695" s="167" t="s">
        <v>1195</v>
      </c>
      <c r="F695" s="168" t="s">
        <v>1196</v>
      </c>
      <c r="G695" s="169" t="s">
        <v>311</v>
      </c>
      <c r="H695" s="170">
        <v>130.28</v>
      </c>
      <c r="I695" s="171"/>
      <c r="J695" s="172">
        <f>ROUND(I695*H695,2)</f>
        <v>0</v>
      </c>
      <c r="K695" s="168" t="s">
        <v>136</v>
      </c>
      <c r="L695" s="40"/>
      <c r="M695" s="173" t="s">
        <v>3</v>
      </c>
      <c r="N695" s="174" t="s">
        <v>43</v>
      </c>
      <c r="O695" s="73"/>
      <c r="P695" s="175">
        <f>O695*H695</f>
        <v>0</v>
      </c>
      <c r="Q695" s="175">
        <v>0</v>
      </c>
      <c r="R695" s="175">
        <f>Q695*H695</f>
        <v>0</v>
      </c>
      <c r="S695" s="175">
        <v>0.00029999999999999997</v>
      </c>
      <c r="T695" s="176">
        <f>S695*H695</f>
        <v>0.039083999999999994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177" t="s">
        <v>279</v>
      </c>
      <c r="AT695" s="177" t="s">
        <v>132</v>
      </c>
      <c r="AU695" s="177" t="s">
        <v>82</v>
      </c>
      <c r="AY695" s="20" t="s">
        <v>129</v>
      </c>
      <c r="BE695" s="178">
        <f>IF(N695="základní",J695,0)</f>
        <v>0</v>
      </c>
      <c r="BF695" s="178">
        <f>IF(N695="snížená",J695,0)</f>
        <v>0</v>
      </c>
      <c r="BG695" s="178">
        <f>IF(N695="zákl. přenesená",J695,0)</f>
        <v>0</v>
      </c>
      <c r="BH695" s="178">
        <f>IF(N695="sníž. přenesená",J695,0)</f>
        <v>0</v>
      </c>
      <c r="BI695" s="178">
        <f>IF(N695="nulová",J695,0)</f>
        <v>0</v>
      </c>
      <c r="BJ695" s="20" t="s">
        <v>80</v>
      </c>
      <c r="BK695" s="178">
        <f>ROUND(I695*H695,2)</f>
        <v>0</v>
      </c>
      <c r="BL695" s="20" t="s">
        <v>279</v>
      </c>
      <c r="BM695" s="177" t="s">
        <v>1197</v>
      </c>
    </row>
    <row r="696" s="2" customFormat="1">
      <c r="A696" s="39"/>
      <c r="B696" s="40"/>
      <c r="C696" s="39"/>
      <c r="D696" s="179" t="s">
        <v>139</v>
      </c>
      <c r="E696" s="39"/>
      <c r="F696" s="180" t="s">
        <v>1198</v>
      </c>
      <c r="G696" s="39"/>
      <c r="H696" s="39"/>
      <c r="I696" s="181"/>
      <c r="J696" s="39"/>
      <c r="K696" s="39"/>
      <c r="L696" s="40"/>
      <c r="M696" s="182"/>
      <c r="N696" s="183"/>
      <c r="O696" s="73"/>
      <c r="P696" s="73"/>
      <c r="Q696" s="73"/>
      <c r="R696" s="73"/>
      <c r="S696" s="73"/>
      <c r="T696" s="74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20" t="s">
        <v>139</v>
      </c>
      <c r="AU696" s="20" t="s">
        <v>82</v>
      </c>
    </row>
    <row r="697" s="13" customFormat="1">
      <c r="A697" s="13"/>
      <c r="B697" s="184"/>
      <c r="C697" s="13"/>
      <c r="D697" s="185" t="s">
        <v>141</v>
      </c>
      <c r="E697" s="186" t="s">
        <v>3</v>
      </c>
      <c r="F697" s="187" t="s">
        <v>1199</v>
      </c>
      <c r="G697" s="13"/>
      <c r="H697" s="186" t="s">
        <v>3</v>
      </c>
      <c r="I697" s="188"/>
      <c r="J697" s="13"/>
      <c r="K697" s="13"/>
      <c r="L697" s="184"/>
      <c r="M697" s="189"/>
      <c r="N697" s="190"/>
      <c r="O697" s="190"/>
      <c r="P697" s="190"/>
      <c r="Q697" s="190"/>
      <c r="R697" s="190"/>
      <c r="S697" s="190"/>
      <c r="T697" s="19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86" t="s">
        <v>141</v>
      </c>
      <c r="AU697" s="186" t="s">
        <v>82</v>
      </c>
      <c r="AV697" s="13" t="s">
        <v>80</v>
      </c>
      <c r="AW697" s="13" t="s">
        <v>33</v>
      </c>
      <c r="AX697" s="13" t="s">
        <v>72</v>
      </c>
      <c r="AY697" s="186" t="s">
        <v>129</v>
      </c>
    </row>
    <row r="698" s="14" customFormat="1">
      <c r="A698" s="14"/>
      <c r="B698" s="192"/>
      <c r="C698" s="14"/>
      <c r="D698" s="185" t="s">
        <v>141</v>
      </c>
      <c r="E698" s="193" t="s">
        <v>3</v>
      </c>
      <c r="F698" s="194" t="s">
        <v>1200</v>
      </c>
      <c r="G698" s="14"/>
      <c r="H698" s="195">
        <v>130.28</v>
      </c>
      <c r="I698" s="196"/>
      <c r="J698" s="14"/>
      <c r="K698" s="14"/>
      <c r="L698" s="192"/>
      <c r="M698" s="197"/>
      <c r="N698" s="198"/>
      <c r="O698" s="198"/>
      <c r="P698" s="198"/>
      <c r="Q698" s="198"/>
      <c r="R698" s="198"/>
      <c r="S698" s="198"/>
      <c r="T698" s="19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193" t="s">
        <v>141</v>
      </c>
      <c r="AU698" s="193" t="s">
        <v>82</v>
      </c>
      <c r="AV698" s="14" t="s">
        <v>82</v>
      </c>
      <c r="AW698" s="14" t="s">
        <v>33</v>
      </c>
      <c r="AX698" s="14" t="s">
        <v>80</v>
      </c>
      <c r="AY698" s="193" t="s">
        <v>129</v>
      </c>
    </row>
    <row r="699" s="2" customFormat="1" ht="16.5" customHeight="1">
      <c r="A699" s="39"/>
      <c r="B699" s="165"/>
      <c r="C699" s="166" t="s">
        <v>1201</v>
      </c>
      <c r="D699" s="166" t="s">
        <v>132</v>
      </c>
      <c r="E699" s="167" t="s">
        <v>1202</v>
      </c>
      <c r="F699" s="168" t="s">
        <v>1203</v>
      </c>
      <c r="G699" s="169" t="s">
        <v>311</v>
      </c>
      <c r="H699" s="170">
        <v>28.969999999999999</v>
      </c>
      <c r="I699" s="171"/>
      <c r="J699" s="172">
        <f>ROUND(I699*H699,2)</f>
        <v>0</v>
      </c>
      <c r="K699" s="168" t="s">
        <v>136</v>
      </c>
      <c r="L699" s="40"/>
      <c r="M699" s="173" t="s">
        <v>3</v>
      </c>
      <c r="N699" s="174" t="s">
        <v>43</v>
      </c>
      <c r="O699" s="73"/>
      <c r="P699" s="175">
        <f>O699*H699</f>
        <v>0</v>
      </c>
      <c r="Q699" s="175">
        <v>1.0000000000000001E-05</v>
      </c>
      <c r="R699" s="175">
        <f>Q699*H699</f>
        <v>0.00028969999999999999</v>
      </c>
      <c r="S699" s="175">
        <v>0</v>
      </c>
      <c r="T699" s="176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177" t="s">
        <v>279</v>
      </c>
      <c r="AT699" s="177" t="s">
        <v>132</v>
      </c>
      <c r="AU699" s="177" t="s">
        <v>82</v>
      </c>
      <c r="AY699" s="20" t="s">
        <v>129</v>
      </c>
      <c r="BE699" s="178">
        <f>IF(N699="základní",J699,0)</f>
        <v>0</v>
      </c>
      <c r="BF699" s="178">
        <f>IF(N699="snížená",J699,0)</f>
        <v>0</v>
      </c>
      <c r="BG699" s="178">
        <f>IF(N699="zákl. přenesená",J699,0)</f>
        <v>0</v>
      </c>
      <c r="BH699" s="178">
        <f>IF(N699="sníž. přenesená",J699,0)</f>
        <v>0</v>
      </c>
      <c r="BI699" s="178">
        <f>IF(N699="nulová",J699,0)</f>
        <v>0</v>
      </c>
      <c r="BJ699" s="20" t="s">
        <v>80</v>
      </c>
      <c r="BK699" s="178">
        <f>ROUND(I699*H699,2)</f>
        <v>0</v>
      </c>
      <c r="BL699" s="20" t="s">
        <v>279</v>
      </c>
      <c r="BM699" s="177" t="s">
        <v>1204</v>
      </c>
    </row>
    <row r="700" s="2" customFormat="1">
      <c r="A700" s="39"/>
      <c r="B700" s="40"/>
      <c r="C700" s="39"/>
      <c r="D700" s="179" t="s">
        <v>139</v>
      </c>
      <c r="E700" s="39"/>
      <c r="F700" s="180" t="s">
        <v>1205</v>
      </c>
      <c r="G700" s="39"/>
      <c r="H700" s="39"/>
      <c r="I700" s="181"/>
      <c r="J700" s="39"/>
      <c r="K700" s="39"/>
      <c r="L700" s="40"/>
      <c r="M700" s="182"/>
      <c r="N700" s="183"/>
      <c r="O700" s="73"/>
      <c r="P700" s="73"/>
      <c r="Q700" s="73"/>
      <c r="R700" s="73"/>
      <c r="S700" s="73"/>
      <c r="T700" s="74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20" t="s">
        <v>139</v>
      </c>
      <c r="AU700" s="20" t="s">
        <v>82</v>
      </c>
    </row>
    <row r="701" s="13" customFormat="1">
      <c r="A701" s="13"/>
      <c r="B701" s="184"/>
      <c r="C701" s="13"/>
      <c r="D701" s="185" t="s">
        <v>141</v>
      </c>
      <c r="E701" s="186" t="s">
        <v>3</v>
      </c>
      <c r="F701" s="187" t="s">
        <v>1160</v>
      </c>
      <c r="G701" s="13"/>
      <c r="H701" s="186" t="s">
        <v>3</v>
      </c>
      <c r="I701" s="188"/>
      <c r="J701" s="13"/>
      <c r="K701" s="13"/>
      <c r="L701" s="184"/>
      <c r="M701" s="189"/>
      <c r="N701" s="190"/>
      <c r="O701" s="190"/>
      <c r="P701" s="190"/>
      <c r="Q701" s="190"/>
      <c r="R701" s="190"/>
      <c r="S701" s="190"/>
      <c r="T701" s="19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86" t="s">
        <v>141</v>
      </c>
      <c r="AU701" s="186" t="s">
        <v>82</v>
      </c>
      <c r="AV701" s="13" t="s">
        <v>80</v>
      </c>
      <c r="AW701" s="13" t="s">
        <v>33</v>
      </c>
      <c r="AX701" s="13" t="s">
        <v>72</v>
      </c>
      <c r="AY701" s="186" t="s">
        <v>129</v>
      </c>
    </row>
    <row r="702" s="14" customFormat="1">
      <c r="A702" s="14"/>
      <c r="B702" s="192"/>
      <c r="C702" s="14"/>
      <c r="D702" s="185" t="s">
        <v>141</v>
      </c>
      <c r="E702" s="193" t="s">
        <v>3</v>
      </c>
      <c r="F702" s="194" t="s">
        <v>1206</v>
      </c>
      <c r="G702" s="14"/>
      <c r="H702" s="195">
        <v>28.969999999999999</v>
      </c>
      <c r="I702" s="196"/>
      <c r="J702" s="14"/>
      <c r="K702" s="14"/>
      <c r="L702" s="192"/>
      <c r="M702" s="197"/>
      <c r="N702" s="198"/>
      <c r="O702" s="198"/>
      <c r="P702" s="198"/>
      <c r="Q702" s="198"/>
      <c r="R702" s="198"/>
      <c r="S702" s="198"/>
      <c r="T702" s="19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193" t="s">
        <v>141</v>
      </c>
      <c r="AU702" s="193" t="s">
        <v>82</v>
      </c>
      <c r="AV702" s="14" t="s">
        <v>82</v>
      </c>
      <c r="AW702" s="14" t="s">
        <v>33</v>
      </c>
      <c r="AX702" s="14" t="s">
        <v>80</v>
      </c>
      <c r="AY702" s="193" t="s">
        <v>129</v>
      </c>
    </row>
    <row r="703" s="2" customFormat="1" ht="16.5" customHeight="1">
      <c r="A703" s="39"/>
      <c r="B703" s="165"/>
      <c r="C703" s="209" t="s">
        <v>1207</v>
      </c>
      <c r="D703" s="209" t="s">
        <v>506</v>
      </c>
      <c r="E703" s="210" t="s">
        <v>1208</v>
      </c>
      <c r="F703" s="211" t="s">
        <v>1209</v>
      </c>
      <c r="G703" s="212" t="s">
        <v>311</v>
      </c>
      <c r="H703" s="213">
        <v>31.899999999999999</v>
      </c>
      <c r="I703" s="214"/>
      <c r="J703" s="215">
        <f>ROUND(I703*H703,2)</f>
        <v>0</v>
      </c>
      <c r="K703" s="211" t="s">
        <v>3</v>
      </c>
      <c r="L703" s="216"/>
      <c r="M703" s="217" t="s">
        <v>3</v>
      </c>
      <c r="N703" s="218" t="s">
        <v>43</v>
      </c>
      <c r="O703" s="73"/>
      <c r="P703" s="175">
        <f>O703*H703</f>
        <v>0</v>
      </c>
      <c r="Q703" s="175">
        <v>0</v>
      </c>
      <c r="R703" s="175">
        <f>Q703*H703</f>
        <v>0</v>
      </c>
      <c r="S703" s="175">
        <v>0</v>
      </c>
      <c r="T703" s="176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177" t="s">
        <v>390</v>
      </c>
      <c r="AT703" s="177" t="s">
        <v>506</v>
      </c>
      <c r="AU703" s="177" t="s">
        <v>82</v>
      </c>
      <c r="AY703" s="20" t="s">
        <v>129</v>
      </c>
      <c r="BE703" s="178">
        <f>IF(N703="základní",J703,0)</f>
        <v>0</v>
      </c>
      <c r="BF703" s="178">
        <f>IF(N703="snížená",J703,0)</f>
        <v>0</v>
      </c>
      <c r="BG703" s="178">
        <f>IF(N703="zákl. přenesená",J703,0)</f>
        <v>0</v>
      </c>
      <c r="BH703" s="178">
        <f>IF(N703="sníž. přenesená",J703,0)</f>
        <v>0</v>
      </c>
      <c r="BI703" s="178">
        <f>IF(N703="nulová",J703,0)</f>
        <v>0</v>
      </c>
      <c r="BJ703" s="20" t="s">
        <v>80</v>
      </c>
      <c r="BK703" s="178">
        <f>ROUND(I703*H703,2)</f>
        <v>0</v>
      </c>
      <c r="BL703" s="20" t="s">
        <v>279</v>
      </c>
      <c r="BM703" s="177" t="s">
        <v>1210</v>
      </c>
    </row>
    <row r="704" s="14" customFormat="1">
      <c r="A704" s="14"/>
      <c r="B704" s="192"/>
      <c r="C704" s="14"/>
      <c r="D704" s="185" t="s">
        <v>141</v>
      </c>
      <c r="E704" s="193" t="s">
        <v>3</v>
      </c>
      <c r="F704" s="194" t="s">
        <v>1211</v>
      </c>
      <c r="G704" s="14"/>
      <c r="H704" s="195">
        <v>31.899999999999999</v>
      </c>
      <c r="I704" s="196"/>
      <c r="J704" s="14"/>
      <c r="K704" s="14"/>
      <c r="L704" s="192"/>
      <c r="M704" s="197"/>
      <c r="N704" s="198"/>
      <c r="O704" s="198"/>
      <c r="P704" s="198"/>
      <c r="Q704" s="198"/>
      <c r="R704" s="198"/>
      <c r="S704" s="198"/>
      <c r="T704" s="19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193" t="s">
        <v>141</v>
      </c>
      <c r="AU704" s="193" t="s">
        <v>82</v>
      </c>
      <c r="AV704" s="14" t="s">
        <v>82</v>
      </c>
      <c r="AW704" s="14" t="s">
        <v>33</v>
      </c>
      <c r="AX704" s="14" t="s">
        <v>80</v>
      </c>
      <c r="AY704" s="193" t="s">
        <v>129</v>
      </c>
    </row>
    <row r="705" s="2" customFormat="1" ht="16.5" customHeight="1">
      <c r="A705" s="39"/>
      <c r="B705" s="165"/>
      <c r="C705" s="166" t="s">
        <v>1212</v>
      </c>
      <c r="D705" s="166" t="s">
        <v>132</v>
      </c>
      <c r="E705" s="167" t="s">
        <v>1213</v>
      </c>
      <c r="F705" s="168" t="s">
        <v>1214</v>
      </c>
      <c r="G705" s="169" t="s">
        <v>311</v>
      </c>
      <c r="H705" s="170">
        <v>28.969999999999999</v>
      </c>
      <c r="I705" s="171"/>
      <c r="J705" s="172">
        <f>ROUND(I705*H705,2)</f>
        <v>0</v>
      </c>
      <c r="K705" s="168" t="s">
        <v>136</v>
      </c>
      <c r="L705" s="40"/>
      <c r="M705" s="173" t="s">
        <v>3</v>
      </c>
      <c r="N705" s="174" t="s">
        <v>43</v>
      </c>
      <c r="O705" s="73"/>
      <c r="P705" s="175">
        <f>O705*H705</f>
        <v>0</v>
      </c>
      <c r="Q705" s="175">
        <v>0</v>
      </c>
      <c r="R705" s="175">
        <f>Q705*H705</f>
        <v>0</v>
      </c>
      <c r="S705" s="175">
        <v>0</v>
      </c>
      <c r="T705" s="176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177" t="s">
        <v>279</v>
      </c>
      <c r="AT705" s="177" t="s">
        <v>132</v>
      </c>
      <c r="AU705" s="177" t="s">
        <v>82</v>
      </c>
      <c r="AY705" s="20" t="s">
        <v>129</v>
      </c>
      <c r="BE705" s="178">
        <f>IF(N705="základní",J705,0)</f>
        <v>0</v>
      </c>
      <c r="BF705" s="178">
        <f>IF(N705="snížená",J705,0)</f>
        <v>0</v>
      </c>
      <c r="BG705" s="178">
        <f>IF(N705="zákl. přenesená",J705,0)</f>
        <v>0</v>
      </c>
      <c r="BH705" s="178">
        <f>IF(N705="sníž. přenesená",J705,0)</f>
        <v>0</v>
      </c>
      <c r="BI705" s="178">
        <f>IF(N705="nulová",J705,0)</f>
        <v>0</v>
      </c>
      <c r="BJ705" s="20" t="s">
        <v>80</v>
      </c>
      <c r="BK705" s="178">
        <f>ROUND(I705*H705,2)</f>
        <v>0</v>
      </c>
      <c r="BL705" s="20" t="s">
        <v>279</v>
      </c>
      <c r="BM705" s="177" t="s">
        <v>1215</v>
      </c>
    </row>
    <row r="706" s="2" customFormat="1">
      <c r="A706" s="39"/>
      <c r="B706" s="40"/>
      <c r="C706" s="39"/>
      <c r="D706" s="179" t="s">
        <v>139</v>
      </c>
      <c r="E706" s="39"/>
      <c r="F706" s="180" t="s">
        <v>1216</v>
      </c>
      <c r="G706" s="39"/>
      <c r="H706" s="39"/>
      <c r="I706" s="181"/>
      <c r="J706" s="39"/>
      <c r="K706" s="39"/>
      <c r="L706" s="40"/>
      <c r="M706" s="182"/>
      <c r="N706" s="183"/>
      <c r="O706" s="73"/>
      <c r="P706" s="73"/>
      <c r="Q706" s="73"/>
      <c r="R706" s="73"/>
      <c r="S706" s="73"/>
      <c r="T706" s="74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20" t="s">
        <v>139</v>
      </c>
      <c r="AU706" s="20" t="s">
        <v>82</v>
      </c>
    </row>
    <row r="707" s="13" customFormat="1">
      <c r="A707" s="13"/>
      <c r="B707" s="184"/>
      <c r="C707" s="13"/>
      <c r="D707" s="185" t="s">
        <v>141</v>
      </c>
      <c r="E707" s="186" t="s">
        <v>3</v>
      </c>
      <c r="F707" s="187" t="s">
        <v>1160</v>
      </c>
      <c r="G707" s="13"/>
      <c r="H707" s="186" t="s">
        <v>3</v>
      </c>
      <c r="I707" s="188"/>
      <c r="J707" s="13"/>
      <c r="K707" s="13"/>
      <c r="L707" s="184"/>
      <c r="M707" s="189"/>
      <c r="N707" s="190"/>
      <c r="O707" s="190"/>
      <c r="P707" s="190"/>
      <c r="Q707" s="190"/>
      <c r="R707" s="190"/>
      <c r="S707" s="190"/>
      <c r="T707" s="19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86" t="s">
        <v>141</v>
      </c>
      <c r="AU707" s="186" t="s">
        <v>82</v>
      </c>
      <c r="AV707" s="13" t="s">
        <v>80</v>
      </c>
      <c r="AW707" s="13" t="s">
        <v>33</v>
      </c>
      <c r="AX707" s="13" t="s">
        <v>72</v>
      </c>
      <c r="AY707" s="186" t="s">
        <v>129</v>
      </c>
    </row>
    <row r="708" s="14" customFormat="1">
      <c r="A708" s="14"/>
      <c r="B708" s="192"/>
      <c r="C708" s="14"/>
      <c r="D708" s="185" t="s">
        <v>141</v>
      </c>
      <c r="E708" s="193" t="s">
        <v>3</v>
      </c>
      <c r="F708" s="194" t="s">
        <v>1206</v>
      </c>
      <c r="G708" s="14"/>
      <c r="H708" s="195">
        <v>28.969999999999999</v>
      </c>
      <c r="I708" s="196"/>
      <c r="J708" s="14"/>
      <c r="K708" s="14"/>
      <c r="L708" s="192"/>
      <c r="M708" s="197"/>
      <c r="N708" s="198"/>
      <c r="O708" s="198"/>
      <c r="P708" s="198"/>
      <c r="Q708" s="198"/>
      <c r="R708" s="198"/>
      <c r="S708" s="198"/>
      <c r="T708" s="19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193" t="s">
        <v>141</v>
      </c>
      <c r="AU708" s="193" t="s">
        <v>82</v>
      </c>
      <c r="AV708" s="14" t="s">
        <v>82</v>
      </c>
      <c r="AW708" s="14" t="s">
        <v>33</v>
      </c>
      <c r="AX708" s="14" t="s">
        <v>80</v>
      </c>
      <c r="AY708" s="193" t="s">
        <v>129</v>
      </c>
    </row>
    <row r="709" s="2" customFormat="1" ht="16.5" customHeight="1">
      <c r="A709" s="39"/>
      <c r="B709" s="165"/>
      <c r="C709" s="166" t="s">
        <v>1217</v>
      </c>
      <c r="D709" s="166" t="s">
        <v>132</v>
      </c>
      <c r="E709" s="167" t="s">
        <v>1218</v>
      </c>
      <c r="F709" s="168" t="s">
        <v>1219</v>
      </c>
      <c r="G709" s="169" t="s">
        <v>227</v>
      </c>
      <c r="H709" s="170">
        <v>1</v>
      </c>
      <c r="I709" s="171"/>
      <c r="J709" s="172">
        <f>ROUND(I709*H709,2)</f>
        <v>0</v>
      </c>
      <c r="K709" s="168" t="s">
        <v>3</v>
      </c>
      <c r="L709" s="40"/>
      <c r="M709" s="173" t="s">
        <v>3</v>
      </c>
      <c r="N709" s="174" t="s">
        <v>43</v>
      </c>
      <c r="O709" s="73"/>
      <c r="P709" s="175">
        <f>O709*H709</f>
        <v>0</v>
      </c>
      <c r="Q709" s="175">
        <v>0</v>
      </c>
      <c r="R709" s="175">
        <f>Q709*H709</f>
        <v>0</v>
      </c>
      <c r="S709" s="175">
        <v>0</v>
      </c>
      <c r="T709" s="176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177" t="s">
        <v>279</v>
      </c>
      <c r="AT709" s="177" t="s">
        <v>132</v>
      </c>
      <c r="AU709" s="177" t="s">
        <v>82</v>
      </c>
      <c r="AY709" s="20" t="s">
        <v>129</v>
      </c>
      <c r="BE709" s="178">
        <f>IF(N709="základní",J709,0)</f>
        <v>0</v>
      </c>
      <c r="BF709" s="178">
        <f>IF(N709="snížená",J709,0)</f>
        <v>0</v>
      </c>
      <c r="BG709" s="178">
        <f>IF(N709="zákl. přenesená",J709,0)</f>
        <v>0</v>
      </c>
      <c r="BH709" s="178">
        <f>IF(N709="sníž. přenesená",J709,0)</f>
        <v>0</v>
      </c>
      <c r="BI709" s="178">
        <f>IF(N709="nulová",J709,0)</f>
        <v>0</v>
      </c>
      <c r="BJ709" s="20" t="s">
        <v>80</v>
      </c>
      <c r="BK709" s="178">
        <f>ROUND(I709*H709,2)</f>
        <v>0</v>
      </c>
      <c r="BL709" s="20" t="s">
        <v>279</v>
      </c>
      <c r="BM709" s="177" t="s">
        <v>1220</v>
      </c>
    </row>
    <row r="710" s="2" customFormat="1" ht="16.5" customHeight="1">
      <c r="A710" s="39"/>
      <c r="B710" s="165"/>
      <c r="C710" s="166" t="s">
        <v>1221</v>
      </c>
      <c r="D710" s="166" t="s">
        <v>132</v>
      </c>
      <c r="E710" s="167" t="s">
        <v>1222</v>
      </c>
      <c r="F710" s="168" t="s">
        <v>1223</v>
      </c>
      <c r="G710" s="169" t="s">
        <v>227</v>
      </c>
      <c r="H710" s="170">
        <v>1</v>
      </c>
      <c r="I710" s="171"/>
      <c r="J710" s="172">
        <f>ROUND(I710*H710,2)</f>
        <v>0</v>
      </c>
      <c r="K710" s="168" t="s">
        <v>3</v>
      </c>
      <c r="L710" s="40"/>
      <c r="M710" s="173" t="s">
        <v>3</v>
      </c>
      <c r="N710" s="174" t="s">
        <v>43</v>
      </c>
      <c r="O710" s="73"/>
      <c r="P710" s="175">
        <f>O710*H710</f>
        <v>0</v>
      </c>
      <c r="Q710" s="175">
        <v>0</v>
      </c>
      <c r="R710" s="175">
        <f>Q710*H710</f>
        <v>0</v>
      </c>
      <c r="S710" s="175">
        <v>0</v>
      </c>
      <c r="T710" s="176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177" t="s">
        <v>279</v>
      </c>
      <c r="AT710" s="177" t="s">
        <v>132</v>
      </c>
      <c r="AU710" s="177" t="s">
        <v>82</v>
      </c>
      <c r="AY710" s="20" t="s">
        <v>129</v>
      </c>
      <c r="BE710" s="178">
        <f>IF(N710="základní",J710,0)</f>
        <v>0</v>
      </c>
      <c r="BF710" s="178">
        <f>IF(N710="snížená",J710,0)</f>
        <v>0</v>
      </c>
      <c r="BG710" s="178">
        <f>IF(N710="zákl. přenesená",J710,0)</f>
        <v>0</v>
      </c>
      <c r="BH710" s="178">
        <f>IF(N710="sníž. přenesená",J710,0)</f>
        <v>0</v>
      </c>
      <c r="BI710" s="178">
        <f>IF(N710="nulová",J710,0)</f>
        <v>0</v>
      </c>
      <c r="BJ710" s="20" t="s">
        <v>80</v>
      </c>
      <c r="BK710" s="178">
        <f>ROUND(I710*H710,2)</f>
        <v>0</v>
      </c>
      <c r="BL710" s="20" t="s">
        <v>279</v>
      </c>
      <c r="BM710" s="177" t="s">
        <v>1224</v>
      </c>
    </row>
    <row r="711" s="2" customFormat="1" ht="24.15" customHeight="1">
      <c r="A711" s="39"/>
      <c r="B711" s="165"/>
      <c r="C711" s="166" t="s">
        <v>1225</v>
      </c>
      <c r="D711" s="166" t="s">
        <v>132</v>
      </c>
      <c r="E711" s="167" t="s">
        <v>1226</v>
      </c>
      <c r="F711" s="168" t="s">
        <v>1227</v>
      </c>
      <c r="G711" s="169" t="s">
        <v>385</v>
      </c>
      <c r="H711" s="208"/>
      <c r="I711" s="171"/>
      <c r="J711" s="172">
        <f>ROUND(I711*H711,2)</f>
        <v>0</v>
      </c>
      <c r="K711" s="168" t="s">
        <v>136</v>
      </c>
      <c r="L711" s="40"/>
      <c r="M711" s="173" t="s">
        <v>3</v>
      </c>
      <c r="N711" s="174" t="s">
        <v>43</v>
      </c>
      <c r="O711" s="73"/>
      <c r="P711" s="175">
        <f>O711*H711</f>
        <v>0</v>
      </c>
      <c r="Q711" s="175">
        <v>0</v>
      </c>
      <c r="R711" s="175">
        <f>Q711*H711</f>
        <v>0</v>
      </c>
      <c r="S711" s="175">
        <v>0</v>
      </c>
      <c r="T711" s="176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177" t="s">
        <v>279</v>
      </c>
      <c r="AT711" s="177" t="s">
        <v>132</v>
      </c>
      <c r="AU711" s="177" t="s">
        <v>82</v>
      </c>
      <c r="AY711" s="20" t="s">
        <v>129</v>
      </c>
      <c r="BE711" s="178">
        <f>IF(N711="základní",J711,0)</f>
        <v>0</v>
      </c>
      <c r="BF711" s="178">
        <f>IF(N711="snížená",J711,0)</f>
        <v>0</v>
      </c>
      <c r="BG711" s="178">
        <f>IF(N711="zákl. přenesená",J711,0)</f>
        <v>0</v>
      </c>
      <c r="BH711" s="178">
        <f>IF(N711="sníž. přenesená",J711,0)</f>
        <v>0</v>
      </c>
      <c r="BI711" s="178">
        <f>IF(N711="nulová",J711,0)</f>
        <v>0</v>
      </c>
      <c r="BJ711" s="20" t="s">
        <v>80</v>
      </c>
      <c r="BK711" s="178">
        <f>ROUND(I711*H711,2)</f>
        <v>0</v>
      </c>
      <c r="BL711" s="20" t="s">
        <v>279</v>
      </c>
      <c r="BM711" s="177" t="s">
        <v>1228</v>
      </c>
    </row>
    <row r="712" s="2" customFormat="1">
      <c r="A712" s="39"/>
      <c r="B712" s="40"/>
      <c r="C712" s="39"/>
      <c r="D712" s="179" t="s">
        <v>139</v>
      </c>
      <c r="E712" s="39"/>
      <c r="F712" s="180" t="s">
        <v>1229</v>
      </c>
      <c r="G712" s="39"/>
      <c r="H712" s="39"/>
      <c r="I712" s="181"/>
      <c r="J712" s="39"/>
      <c r="K712" s="39"/>
      <c r="L712" s="40"/>
      <c r="M712" s="182"/>
      <c r="N712" s="183"/>
      <c r="O712" s="73"/>
      <c r="P712" s="73"/>
      <c r="Q712" s="73"/>
      <c r="R712" s="73"/>
      <c r="S712" s="73"/>
      <c r="T712" s="74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20" t="s">
        <v>139</v>
      </c>
      <c r="AU712" s="20" t="s">
        <v>82</v>
      </c>
    </row>
    <row r="713" s="12" customFormat="1" ht="22.8" customHeight="1">
      <c r="A713" s="12"/>
      <c r="B713" s="152"/>
      <c r="C713" s="12"/>
      <c r="D713" s="153" t="s">
        <v>71</v>
      </c>
      <c r="E713" s="163" t="s">
        <v>1230</v>
      </c>
      <c r="F713" s="163" t="s">
        <v>1231</v>
      </c>
      <c r="G713" s="12"/>
      <c r="H713" s="12"/>
      <c r="I713" s="155"/>
      <c r="J713" s="164">
        <f>BK713</f>
        <v>0</v>
      </c>
      <c r="K713" s="12"/>
      <c r="L713" s="152"/>
      <c r="M713" s="157"/>
      <c r="N713" s="158"/>
      <c r="O713" s="158"/>
      <c r="P713" s="159">
        <f>SUM(P714:P766)</f>
        <v>0</v>
      </c>
      <c r="Q713" s="158"/>
      <c r="R713" s="159">
        <f>SUM(R714:R766)</f>
        <v>0.85928916000000011</v>
      </c>
      <c r="S713" s="158"/>
      <c r="T713" s="160">
        <f>SUM(T714:T766)</f>
        <v>0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153" t="s">
        <v>82</v>
      </c>
      <c r="AT713" s="161" t="s">
        <v>71</v>
      </c>
      <c r="AU713" s="161" t="s">
        <v>80</v>
      </c>
      <c r="AY713" s="153" t="s">
        <v>129</v>
      </c>
      <c r="BK713" s="162">
        <f>SUM(BK714:BK766)</f>
        <v>0</v>
      </c>
    </row>
    <row r="714" s="2" customFormat="1" ht="16.5" customHeight="1">
      <c r="A714" s="39"/>
      <c r="B714" s="165"/>
      <c r="C714" s="166" t="s">
        <v>1232</v>
      </c>
      <c r="D714" s="166" t="s">
        <v>132</v>
      </c>
      <c r="E714" s="167" t="s">
        <v>1233</v>
      </c>
      <c r="F714" s="168" t="s">
        <v>1234</v>
      </c>
      <c r="G714" s="169" t="s">
        <v>154</v>
      </c>
      <c r="H714" s="170">
        <v>91.644000000000005</v>
      </c>
      <c r="I714" s="171"/>
      <c r="J714" s="172">
        <f>ROUND(I714*H714,2)</f>
        <v>0</v>
      </c>
      <c r="K714" s="168" t="s">
        <v>136</v>
      </c>
      <c r="L714" s="40"/>
      <c r="M714" s="173" t="s">
        <v>3</v>
      </c>
      <c r="N714" s="174" t="s">
        <v>43</v>
      </c>
      <c r="O714" s="73"/>
      <c r="P714" s="175">
        <f>O714*H714</f>
        <v>0</v>
      </c>
      <c r="Q714" s="175">
        <v>0.00029999999999999997</v>
      </c>
      <c r="R714" s="175">
        <f>Q714*H714</f>
        <v>0.027493199999999999</v>
      </c>
      <c r="S714" s="175">
        <v>0</v>
      </c>
      <c r="T714" s="176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177" t="s">
        <v>279</v>
      </c>
      <c r="AT714" s="177" t="s">
        <v>132</v>
      </c>
      <c r="AU714" s="177" t="s">
        <v>82</v>
      </c>
      <c r="AY714" s="20" t="s">
        <v>129</v>
      </c>
      <c r="BE714" s="178">
        <f>IF(N714="základní",J714,0)</f>
        <v>0</v>
      </c>
      <c r="BF714" s="178">
        <f>IF(N714="snížená",J714,0)</f>
        <v>0</v>
      </c>
      <c r="BG714" s="178">
        <f>IF(N714="zákl. přenesená",J714,0)</f>
        <v>0</v>
      </c>
      <c r="BH714" s="178">
        <f>IF(N714="sníž. přenesená",J714,0)</f>
        <v>0</v>
      </c>
      <c r="BI714" s="178">
        <f>IF(N714="nulová",J714,0)</f>
        <v>0</v>
      </c>
      <c r="BJ714" s="20" t="s">
        <v>80</v>
      </c>
      <c r="BK714" s="178">
        <f>ROUND(I714*H714,2)</f>
        <v>0</v>
      </c>
      <c r="BL714" s="20" t="s">
        <v>279</v>
      </c>
      <c r="BM714" s="177" t="s">
        <v>1235</v>
      </c>
    </row>
    <row r="715" s="2" customFormat="1">
      <c r="A715" s="39"/>
      <c r="B715" s="40"/>
      <c r="C715" s="39"/>
      <c r="D715" s="179" t="s">
        <v>139</v>
      </c>
      <c r="E715" s="39"/>
      <c r="F715" s="180" t="s">
        <v>1236</v>
      </c>
      <c r="G715" s="39"/>
      <c r="H715" s="39"/>
      <c r="I715" s="181"/>
      <c r="J715" s="39"/>
      <c r="K715" s="39"/>
      <c r="L715" s="40"/>
      <c r="M715" s="182"/>
      <c r="N715" s="183"/>
      <c r="O715" s="73"/>
      <c r="P715" s="73"/>
      <c r="Q715" s="73"/>
      <c r="R715" s="73"/>
      <c r="S715" s="73"/>
      <c r="T715" s="74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20" t="s">
        <v>139</v>
      </c>
      <c r="AU715" s="20" t="s">
        <v>82</v>
      </c>
    </row>
    <row r="716" s="13" customFormat="1">
      <c r="A716" s="13"/>
      <c r="B716" s="184"/>
      <c r="C716" s="13"/>
      <c r="D716" s="185" t="s">
        <v>141</v>
      </c>
      <c r="E716" s="186" t="s">
        <v>3</v>
      </c>
      <c r="F716" s="187" t="s">
        <v>1237</v>
      </c>
      <c r="G716" s="13"/>
      <c r="H716" s="186" t="s">
        <v>3</v>
      </c>
      <c r="I716" s="188"/>
      <c r="J716" s="13"/>
      <c r="K716" s="13"/>
      <c r="L716" s="184"/>
      <c r="M716" s="189"/>
      <c r="N716" s="190"/>
      <c r="O716" s="190"/>
      <c r="P716" s="190"/>
      <c r="Q716" s="190"/>
      <c r="R716" s="190"/>
      <c r="S716" s="190"/>
      <c r="T716" s="191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186" t="s">
        <v>141</v>
      </c>
      <c r="AU716" s="186" t="s">
        <v>82</v>
      </c>
      <c r="AV716" s="13" t="s">
        <v>80</v>
      </c>
      <c r="AW716" s="13" t="s">
        <v>33</v>
      </c>
      <c r="AX716" s="13" t="s">
        <v>72</v>
      </c>
      <c r="AY716" s="186" t="s">
        <v>129</v>
      </c>
    </row>
    <row r="717" s="14" customFormat="1">
      <c r="A717" s="14"/>
      <c r="B717" s="192"/>
      <c r="C717" s="14"/>
      <c r="D717" s="185" t="s">
        <v>141</v>
      </c>
      <c r="E717" s="193" t="s">
        <v>3</v>
      </c>
      <c r="F717" s="194" t="s">
        <v>1238</v>
      </c>
      <c r="G717" s="14"/>
      <c r="H717" s="195">
        <v>15.84</v>
      </c>
      <c r="I717" s="196"/>
      <c r="J717" s="14"/>
      <c r="K717" s="14"/>
      <c r="L717" s="192"/>
      <c r="M717" s="197"/>
      <c r="N717" s="198"/>
      <c r="O717" s="198"/>
      <c r="P717" s="198"/>
      <c r="Q717" s="198"/>
      <c r="R717" s="198"/>
      <c r="S717" s="198"/>
      <c r="T717" s="19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193" t="s">
        <v>141</v>
      </c>
      <c r="AU717" s="193" t="s">
        <v>82</v>
      </c>
      <c r="AV717" s="14" t="s">
        <v>82</v>
      </c>
      <c r="AW717" s="14" t="s">
        <v>33</v>
      </c>
      <c r="AX717" s="14" t="s">
        <v>72</v>
      </c>
      <c r="AY717" s="193" t="s">
        <v>129</v>
      </c>
    </row>
    <row r="718" s="13" customFormat="1">
      <c r="A718" s="13"/>
      <c r="B718" s="184"/>
      <c r="C718" s="13"/>
      <c r="D718" s="185" t="s">
        <v>141</v>
      </c>
      <c r="E718" s="186" t="s">
        <v>3</v>
      </c>
      <c r="F718" s="187" t="s">
        <v>181</v>
      </c>
      <c r="G718" s="13"/>
      <c r="H718" s="186" t="s">
        <v>3</v>
      </c>
      <c r="I718" s="188"/>
      <c r="J718" s="13"/>
      <c r="K718" s="13"/>
      <c r="L718" s="184"/>
      <c r="M718" s="189"/>
      <c r="N718" s="190"/>
      <c r="O718" s="190"/>
      <c r="P718" s="190"/>
      <c r="Q718" s="190"/>
      <c r="R718" s="190"/>
      <c r="S718" s="190"/>
      <c r="T718" s="19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186" t="s">
        <v>141</v>
      </c>
      <c r="AU718" s="186" t="s">
        <v>82</v>
      </c>
      <c r="AV718" s="13" t="s">
        <v>80</v>
      </c>
      <c r="AW718" s="13" t="s">
        <v>33</v>
      </c>
      <c r="AX718" s="13" t="s">
        <v>72</v>
      </c>
      <c r="AY718" s="186" t="s">
        <v>129</v>
      </c>
    </row>
    <row r="719" s="14" customFormat="1">
      <c r="A719" s="14"/>
      <c r="B719" s="192"/>
      <c r="C719" s="14"/>
      <c r="D719" s="185" t="s">
        <v>141</v>
      </c>
      <c r="E719" s="193" t="s">
        <v>3</v>
      </c>
      <c r="F719" s="194" t="s">
        <v>1239</v>
      </c>
      <c r="G719" s="14"/>
      <c r="H719" s="195">
        <v>5.4000000000000004</v>
      </c>
      <c r="I719" s="196"/>
      <c r="J719" s="14"/>
      <c r="K719" s="14"/>
      <c r="L719" s="192"/>
      <c r="M719" s="197"/>
      <c r="N719" s="198"/>
      <c r="O719" s="198"/>
      <c r="P719" s="198"/>
      <c r="Q719" s="198"/>
      <c r="R719" s="198"/>
      <c r="S719" s="198"/>
      <c r="T719" s="19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193" t="s">
        <v>141</v>
      </c>
      <c r="AU719" s="193" t="s">
        <v>82</v>
      </c>
      <c r="AV719" s="14" t="s">
        <v>82</v>
      </c>
      <c r="AW719" s="14" t="s">
        <v>33</v>
      </c>
      <c r="AX719" s="14" t="s">
        <v>72</v>
      </c>
      <c r="AY719" s="193" t="s">
        <v>129</v>
      </c>
    </row>
    <row r="720" s="13" customFormat="1">
      <c r="A720" s="13"/>
      <c r="B720" s="184"/>
      <c r="C720" s="13"/>
      <c r="D720" s="185" t="s">
        <v>141</v>
      </c>
      <c r="E720" s="186" t="s">
        <v>3</v>
      </c>
      <c r="F720" s="187" t="s">
        <v>1240</v>
      </c>
      <c r="G720" s="13"/>
      <c r="H720" s="186" t="s">
        <v>3</v>
      </c>
      <c r="I720" s="188"/>
      <c r="J720" s="13"/>
      <c r="K720" s="13"/>
      <c r="L720" s="184"/>
      <c r="M720" s="189"/>
      <c r="N720" s="190"/>
      <c r="O720" s="190"/>
      <c r="P720" s="190"/>
      <c r="Q720" s="190"/>
      <c r="R720" s="190"/>
      <c r="S720" s="190"/>
      <c r="T720" s="19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86" t="s">
        <v>141</v>
      </c>
      <c r="AU720" s="186" t="s">
        <v>82</v>
      </c>
      <c r="AV720" s="13" t="s">
        <v>80</v>
      </c>
      <c r="AW720" s="13" t="s">
        <v>33</v>
      </c>
      <c r="AX720" s="13" t="s">
        <v>72</v>
      </c>
      <c r="AY720" s="186" t="s">
        <v>129</v>
      </c>
    </row>
    <row r="721" s="14" customFormat="1">
      <c r="A721" s="14"/>
      <c r="B721" s="192"/>
      <c r="C721" s="14"/>
      <c r="D721" s="185" t="s">
        <v>141</v>
      </c>
      <c r="E721" s="193" t="s">
        <v>3</v>
      </c>
      <c r="F721" s="194" t="s">
        <v>1241</v>
      </c>
      <c r="G721" s="14"/>
      <c r="H721" s="195">
        <v>14.68</v>
      </c>
      <c r="I721" s="196"/>
      <c r="J721" s="14"/>
      <c r="K721" s="14"/>
      <c r="L721" s="192"/>
      <c r="M721" s="197"/>
      <c r="N721" s="198"/>
      <c r="O721" s="198"/>
      <c r="P721" s="198"/>
      <c r="Q721" s="198"/>
      <c r="R721" s="198"/>
      <c r="S721" s="198"/>
      <c r="T721" s="19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193" t="s">
        <v>141</v>
      </c>
      <c r="AU721" s="193" t="s">
        <v>82</v>
      </c>
      <c r="AV721" s="14" t="s">
        <v>82</v>
      </c>
      <c r="AW721" s="14" t="s">
        <v>33</v>
      </c>
      <c r="AX721" s="14" t="s">
        <v>72</v>
      </c>
      <c r="AY721" s="193" t="s">
        <v>129</v>
      </c>
    </row>
    <row r="722" s="13" customFormat="1">
      <c r="A722" s="13"/>
      <c r="B722" s="184"/>
      <c r="C722" s="13"/>
      <c r="D722" s="185" t="s">
        <v>141</v>
      </c>
      <c r="E722" s="186" t="s">
        <v>3</v>
      </c>
      <c r="F722" s="187" t="s">
        <v>1242</v>
      </c>
      <c r="G722" s="13"/>
      <c r="H722" s="186" t="s">
        <v>3</v>
      </c>
      <c r="I722" s="188"/>
      <c r="J722" s="13"/>
      <c r="K722" s="13"/>
      <c r="L722" s="184"/>
      <c r="M722" s="189"/>
      <c r="N722" s="190"/>
      <c r="O722" s="190"/>
      <c r="P722" s="190"/>
      <c r="Q722" s="190"/>
      <c r="R722" s="190"/>
      <c r="S722" s="190"/>
      <c r="T722" s="19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86" t="s">
        <v>141</v>
      </c>
      <c r="AU722" s="186" t="s">
        <v>82</v>
      </c>
      <c r="AV722" s="13" t="s">
        <v>80</v>
      </c>
      <c r="AW722" s="13" t="s">
        <v>33</v>
      </c>
      <c r="AX722" s="13" t="s">
        <v>72</v>
      </c>
      <c r="AY722" s="186" t="s">
        <v>129</v>
      </c>
    </row>
    <row r="723" s="14" customFormat="1">
      <c r="A723" s="14"/>
      <c r="B723" s="192"/>
      <c r="C723" s="14"/>
      <c r="D723" s="185" t="s">
        <v>141</v>
      </c>
      <c r="E723" s="193" t="s">
        <v>3</v>
      </c>
      <c r="F723" s="194" t="s">
        <v>1243</v>
      </c>
      <c r="G723" s="14"/>
      <c r="H723" s="195">
        <v>27.103999999999999</v>
      </c>
      <c r="I723" s="196"/>
      <c r="J723" s="14"/>
      <c r="K723" s="14"/>
      <c r="L723" s="192"/>
      <c r="M723" s="197"/>
      <c r="N723" s="198"/>
      <c r="O723" s="198"/>
      <c r="P723" s="198"/>
      <c r="Q723" s="198"/>
      <c r="R723" s="198"/>
      <c r="S723" s="198"/>
      <c r="T723" s="19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193" t="s">
        <v>141</v>
      </c>
      <c r="AU723" s="193" t="s">
        <v>82</v>
      </c>
      <c r="AV723" s="14" t="s">
        <v>82</v>
      </c>
      <c r="AW723" s="14" t="s">
        <v>33</v>
      </c>
      <c r="AX723" s="14" t="s">
        <v>72</v>
      </c>
      <c r="AY723" s="193" t="s">
        <v>129</v>
      </c>
    </row>
    <row r="724" s="13" customFormat="1">
      <c r="A724" s="13"/>
      <c r="B724" s="184"/>
      <c r="C724" s="13"/>
      <c r="D724" s="185" t="s">
        <v>141</v>
      </c>
      <c r="E724" s="186" t="s">
        <v>3</v>
      </c>
      <c r="F724" s="187" t="s">
        <v>541</v>
      </c>
      <c r="G724" s="13"/>
      <c r="H724" s="186" t="s">
        <v>3</v>
      </c>
      <c r="I724" s="188"/>
      <c r="J724" s="13"/>
      <c r="K724" s="13"/>
      <c r="L724" s="184"/>
      <c r="M724" s="189"/>
      <c r="N724" s="190"/>
      <c r="O724" s="190"/>
      <c r="P724" s="190"/>
      <c r="Q724" s="190"/>
      <c r="R724" s="190"/>
      <c r="S724" s="190"/>
      <c r="T724" s="19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86" t="s">
        <v>141</v>
      </c>
      <c r="AU724" s="186" t="s">
        <v>82</v>
      </c>
      <c r="AV724" s="13" t="s">
        <v>80</v>
      </c>
      <c r="AW724" s="13" t="s">
        <v>33</v>
      </c>
      <c r="AX724" s="13" t="s">
        <v>72</v>
      </c>
      <c r="AY724" s="186" t="s">
        <v>129</v>
      </c>
    </row>
    <row r="725" s="14" customFormat="1">
      <c r="A725" s="14"/>
      <c r="B725" s="192"/>
      <c r="C725" s="14"/>
      <c r="D725" s="185" t="s">
        <v>141</v>
      </c>
      <c r="E725" s="193" t="s">
        <v>3</v>
      </c>
      <c r="F725" s="194" t="s">
        <v>1244</v>
      </c>
      <c r="G725" s="14"/>
      <c r="H725" s="195">
        <v>23.620000000000001</v>
      </c>
      <c r="I725" s="196"/>
      <c r="J725" s="14"/>
      <c r="K725" s="14"/>
      <c r="L725" s="192"/>
      <c r="M725" s="197"/>
      <c r="N725" s="198"/>
      <c r="O725" s="198"/>
      <c r="P725" s="198"/>
      <c r="Q725" s="198"/>
      <c r="R725" s="198"/>
      <c r="S725" s="198"/>
      <c r="T725" s="19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193" t="s">
        <v>141</v>
      </c>
      <c r="AU725" s="193" t="s">
        <v>82</v>
      </c>
      <c r="AV725" s="14" t="s">
        <v>82</v>
      </c>
      <c r="AW725" s="14" t="s">
        <v>33</v>
      </c>
      <c r="AX725" s="14" t="s">
        <v>72</v>
      </c>
      <c r="AY725" s="193" t="s">
        <v>129</v>
      </c>
    </row>
    <row r="726" s="13" customFormat="1">
      <c r="A726" s="13"/>
      <c r="B726" s="184"/>
      <c r="C726" s="13"/>
      <c r="D726" s="185" t="s">
        <v>141</v>
      </c>
      <c r="E726" s="186" t="s">
        <v>3</v>
      </c>
      <c r="F726" s="187" t="s">
        <v>1245</v>
      </c>
      <c r="G726" s="13"/>
      <c r="H726" s="186" t="s">
        <v>3</v>
      </c>
      <c r="I726" s="188"/>
      <c r="J726" s="13"/>
      <c r="K726" s="13"/>
      <c r="L726" s="184"/>
      <c r="M726" s="189"/>
      <c r="N726" s="190"/>
      <c r="O726" s="190"/>
      <c r="P726" s="190"/>
      <c r="Q726" s="190"/>
      <c r="R726" s="190"/>
      <c r="S726" s="190"/>
      <c r="T726" s="191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86" t="s">
        <v>141</v>
      </c>
      <c r="AU726" s="186" t="s">
        <v>82</v>
      </c>
      <c r="AV726" s="13" t="s">
        <v>80</v>
      </c>
      <c r="AW726" s="13" t="s">
        <v>33</v>
      </c>
      <c r="AX726" s="13" t="s">
        <v>72</v>
      </c>
      <c r="AY726" s="186" t="s">
        <v>129</v>
      </c>
    </row>
    <row r="727" s="14" customFormat="1">
      <c r="A727" s="14"/>
      <c r="B727" s="192"/>
      <c r="C727" s="14"/>
      <c r="D727" s="185" t="s">
        <v>141</v>
      </c>
      <c r="E727" s="193" t="s">
        <v>3</v>
      </c>
      <c r="F727" s="194" t="s">
        <v>165</v>
      </c>
      <c r="G727" s="14"/>
      <c r="H727" s="195">
        <v>5</v>
      </c>
      <c r="I727" s="196"/>
      <c r="J727" s="14"/>
      <c r="K727" s="14"/>
      <c r="L727" s="192"/>
      <c r="M727" s="197"/>
      <c r="N727" s="198"/>
      <c r="O727" s="198"/>
      <c r="P727" s="198"/>
      <c r="Q727" s="198"/>
      <c r="R727" s="198"/>
      <c r="S727" s="198"/>
      <c r="T727" s="19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193" t="s">
        <v>141</v>
      </c>
      <c r="AU727" s="193" t="s">
        <v>82</v>
      </c>
      <c r="AV727" s="14" t="s">
        <v>82</v>
      </c>
      <c r="AW727" s="14" t="s">
        <v>33</v>
      </c>
      <c r="AX727" s="14" t="s">
        <v>72</v>
      </c>
      <c r="AY727" s="193" t="s">
        <v>129</v>
      </c>
    </row>
    <row r="728" s="15" customFormat="1">
      <c r="A728" s="15"/>
      <c r="B728" s="200"/>
      <c r="C728" s="15"/>
      <c r="D728" s="185" t="s">
        <v>141</v>
      </c>
      <c r="E728" s="201" t="s">
        <v>3</v>
      </c>
      <c r="F728" s="202" t="s">
        <v>210</v>
      </c>
      <c r="G728" s="15"/>
      <c r="H728" s="203">
        <v>91.644000000000005</v>
      </c>
      <c r="I728" s="204"/>
      <c r="J728" s="15"/>
      <c r="K728" s="15"/>
      <c r="L728" s="200"/>
      <c r="M728" s="205"/>
      <c r="N728" s="206"/>
      <c r="O728" s="206"/>
      <c r="P728" s="206"/>
      <c r="Q728" s="206"/>
      <c r="R728" s="206"/>
      <c r="S728" s="206"/>
      <c r="T728" s="207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01" t="s">
        <v>141</v>
      </c>
      <c r="AU728" s="201" t="s">
        <v>82</v>
      </c>
      <c r="AV728" s="15" t="s">
        <v>137</v>
      </c>
      <c r="AW728" s="15" t="s">
        <v>33</v>
      </c>
      <c r="AX728" s="15" t="s">
        <v>80</v>
      </c>
      <c r="AY728" s="201" t="s">
        <v>129</v>
      </c>
    </row>
    <row r="729" s="2" customFormat="1" ht="24.15" customHeight="1">
      <c r="A729" s="39"/>
      <c r="B729" s="165"/>
      <c r="C729" s="166" t="s">
        <v>1246</v>
      </c>
      <c r="D729" s="166" t="s">
        <v>132</v>
      </c>
      <c r="E729" s="167" t="s">
        <v>1247</v>
      </c>
      <c r="F729" s="168" t="s">
        <v>1248</v>
      </c>
      <c r="G729" s="169" t="s">
        <v>154</v>
      </c>
      <c r="H729" s="170">
        <v>10.4</v>
      </c>
      <c r="I729" s="171"/>
      <c r="J729" s="172">
        <f>ROUND(I729*H729,2)</f>
        <v>0</v>
      </c>
      <c r="K729" s="168" t="s">
        <v>136</v>
      </c>
      <c r="L729" s="40"/>
      <c r="M729" s="173" t="s">
        <v>3</v>
      </c>
      <c r="N729" s="174" t="s">
        <v>43</v>
      </c>
      <c r="O729" s="73"/>
      <c r="P729" s="175">
        <f>O729*H729</f>
        <v>0</v>
      </c>
      <c r="Q729" s="175">
        <v>0.0089700000000000005</v>
      </c>
      <c r="R729" s="175">
        <f>Q729*H729</f>
        <v>0.09328800000000001</v>
      </c>
      <c r="S729" s="175">
        <v>0</v>
      </c>
      <c r="T729" s="176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177" t="s">
        <v>279</v>
      </c>
      <c r="AT729" s="177" t="s">
        <v>132</v>
      </c>
      <c r="AU729" s="177" t="s">
        <v>82</v>
      </c>
      <c r="AY729" s="20" t="s">
        <v>129</v>
      </c>
      <c r="BE729" s="178">
        <f>IF(N729="základní",J729,0)</f>
        <v>0</v>
      </c>
      <c r="BF729" s="178">
        <f>IF(N729="snížená",J729,0)</f>
        <v>0</v>
      </c>
      <c r="BG729" s="178">
        <f>IF(N729="zákl. přenesená",J729,0)</f>
        <v>0</v>
      </c>
      <c r="BH729" s="178">
        <f>IF(N729="sníž. přenesená",J729,0)</f>
        <v>0</v>
      </c>
      <c r="BI729" s="178">
        <f>IF(N729="nulová",J729,0)</f>
        <v>0</v>
      </c>
      <c r="BJ729" s="20" t="s">
        <v>80</v>
      </c>
      <c r="BK729" s="178">
        <f>ROUND(I729*H729,2)</f>
        <v>0</v>
      </c>
      <c r="BL729" s="20" t="s">
        <v>279</v>
      </c>
      <c r="BM729" s="177" t="s">
        <v>1249</v>
      </c>
    </row>
    <row r="730" s="2" customFormat="1">
      <c r="A730" s="39"/>
      <c r="B730" s="40"/>
      <c r="C730" s="39"/>
      <c r="D730" s="179" t="s">
        <v>139</v>
      </c>
      <c r="E730" s="39"/>
      <c r="F730" s="180" t="s">
        <v>1250</v>
      </c>
      <c r="G730" s="39"/>
      <c r="H730" s="39"/>
      <c r="I730" s="181"/>
      <c r="J730" s="39"/>
      <c r="K730" s="39"/>
      <c r="L730" s="40"/>
      <c r="M730" s="182"/>
      <c r="N730" s="183"/>
      <c r="O730" s="73"/>
      <c r="P730" s="73"/>
      <c r="Q730" s="73"/>
      <c r="R730" s="73"/>
      <c r="S730" s="73"/>
      <c r="T730" s="74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20" t="s">
        <v>139</v>
      </c>
      <c r="AU730" s="20" t="s">
        <v>82</v>
      </c>
    </row>
    <row r="731" s="13" customFormat="1">
      <c r="A731" s="13"/>
      <c r="B731" s="184"/>
      <c r="C731" s="13"/>
      <c r="D731" s="185" t="s">
        <v>141</v>
      </c>
      <c r="E731" s="186" t="s">
        <v>3</v>
      </c>
      <c r="F731" s="187" t="s">
        <v>1251</v>
      </c>
      <c r="G731" s="13"/>
      <c r="H731" s="186" t="s">
        <v>3</v>
      </c>
      <c r="I731" s="188"/>
      <c r="J731" s="13"/>
      <c r="K731" s="13"/>
      <c r="L731" s="184"/>
      <c r="M731" s="189"/>
      <c r="N731" s="190"/>
      <c r="O731" s="190"/>
      <c r="P731" s="190"/>
      <c r="Q731" s="190"/>
      <c r="R731" s="190"/>
      <c r="S731" s="190"/>
      <c r="T731" s="19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86" t="s">
        <v>141</v>
      </c>
      <c r="AU731" s="186" t="s">
        <v>82</v>
      </c>
      <c r="AV731" s="13" t="s">
        <v>80</v>
      </c>
      <c r="AW731" s="13" t="s">
        <v>33</v>
      </c>
      <c r="AX731" s="13" t="s">
        <v>72</v>
      </c>
      <c r="AY731" s="186" t="s">
        <v>129</v>
      </c>
    </row>
    <row r="732" s="13" customFormat="1">
      <c r="A732" s="13"/>
      <c r="B732" s="184"/>
      <c r="C732" s="13"/>
      <c r="D732" s="185" t="s">
        <v>141</v>
      </c>
      <c r="E732" s="186" t="s">
        <v>3</v>
      </c>
      <c r="F732" s="187" t="s">
        <v>181</v>
      </c>
      <c r="G732" s="13"/>
      <c r="H732" s="186" t="s">
        <v>3</v>
      </c>
      <c r="I732" s="188"/>
      <c r="J732" s="13"/>
      <c r="K732" s="13"/>
      <c r="L732" s="184"/>
      <c r="M732" s="189"/>
      <c r="N732" s="190"/>
      <c r="O732" s="190"/>
      <c r="P732" s="190"/>
      <c r="Q732" s="190"/>
      <c r="R732" s="190"/>
      <c r="S732" s="190"/>
      <c r="T732" s="19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86" t="s">
        <v>141</v>
      </c>
      <c r="AU732" s="186" t="s">
        <v>82</v>
      </c>
      <c r="AV732" s="13" t="s">
        <v>80</v>
      </c>
      <c r="AW732" s="13" t="s">
        <v>33</v>
      </c>
      <c r="AX732" s="13" t="s">
        <v>72</v>
      </c>
      <c r="AY732" s="186" t="s">
        <v>129</v>
      </c>
    </row>
    <row r="733" s="14" customFormat="1">
      <c r="A733" s="14"/>
      <c r="B733" s="192"/>
      <c r="C733" s="14"/>
      <c r="D733" s="185" t="s">
        <v>141</v>
      </c>
      <c r="E733" s="193" t="s">
        <v>3</v>
      </c>
      <c r="F733" s="194" t="s">
        <v>1239</v>
      </c>
      <c r="G733" s="14"/>
      <c r="H733" s="195">
        <v>5.4000000000000004</v>
      </c>
      <c r="I733" s="196"/>
      <c r="J733" s="14"/>
      <c r="K733" s="14"/>
      <c r="L733" s="192"/>
      <c r="M733" s="197"/>
      <c r="N733" s="198"/>
      <c r="O733" s="198"/>
      <c r="P733" s="198"/>
      <c r="Q733" s="198"/>
      <c r="R733" s="198"/>
      <c r="S733" s="198"/>
      <c r="T733" s="19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193" t="s">
        <v>141</v>
      </c>
      <c r="AU733" s="193" t="s">
        <v>82</v>
      </c>
      <c r="AV733" s="14" t="s">
        <v>82</v>
      </c>
      <c r="AW733" s="14" t="s">
        <v>33</v>
      </c>
      <c r="AX733" s="14" t="s">
        <v>72</v>
      </c>
      <c r="AY733" s="193" t="s">
        <v>129</v>
      </c>
    </row>
    <row r="734" s="13" customFormat="1">
      <c r="A734" s="13"/>
      <c r="B734" s="184"/>
      <c r="C734" s="13"/>
      <c r="D734" s="185" t="s">
        <v>141</v>
      </c>
      <c r="E734" s="186" t="s">
        <v>3</v>
      </c>
      <c r="F734" s="187" t="s">
        <v>1245</v>
      </c>
      <c r="G734" s="13"/>
      <c r="H734" s="186" t="s">
        <v>3</v>
      </c>
      <c r="I734" s="188"/>
      <c r="J734" s="13"/>
      <c r="K734" s="13"/>
      <c r="L734" s="184"/>
      <c r="M734" s="189"/>
      <c r="N734" s="190"/>
      <c r="O734" s="190"/>
      <c r="P734" s="190"/>
      <c r="Q734" s="190"/>
      <c r="R734" s="190"/>
      <c r="S734" s="190"/>
      <c r="T734" s="19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86" t="s">
        <v>141</v>
      </c>
      <c r="AU734" s="186" t="s">
        <v>82</v>
      </c>
      <c r="AV734" s="13" t="s">
        <v>80</v>
      </c>
      <c r="AW734" s="13" t="s">
        <v>33</v>
      </c>
      <c r="AX734" s="13" t="s">
        <v>72</v>
      </c>
      <c r="AY734" s="186" t="s">
        <v>129</v>
      </c>
    </row>
    <row r="735" s="14" customFormat="1">
      <c r="A735" s="14"/>
      <c r="B735" s="192"/>
      <c r="C735" s="14"/>
      <c r="D735" s="185" t="s">
        <v>141</v>
      </c>
      <c r="E735" s="193" t="s">
        <v>3</v>
      </c>
      <c r="F735" s="194" t="s">
        <v>165</v>
      </c>
      <c r="G735" s="14"/>
      <c r="H735" s="195">
        <v>5</v>
      </c>
      <c r="I735" s="196"/>
      <c r="J735" s="14"/>
      <c r="K735" s="14"/>
      <c r="L735" s="192"/>
      <c r="M735" s="197"/>
      <c r="N735" s="198"/>
      <c r="O735" s="198"/>
      <c r="P735" s="198"/>
      <c r="Q735" s="198"/>
      <c r="R735" s="198"/>
      <c r="S735" s="198"/>
      <c r="T735" s="19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193" t="s">
        <v>141</v>
      </c>
      <c r="AU735" s="193" t="s">
        <v>82</v>
      </c>
      <c r="AV735" s="14" t="s">
        <v>82</v>
      </c>
      <c r="AW735" s="14" t="s">
        <v>33</v>
      </c>
      <c r="AX735" s="14" t="s">
        <v>72</v>
      </c>
      <c r="AY735" s="193" t="s">
        <v>129</v>
      </c>
    </row>
    <row r="736" s="15" customFormat="1">
      <c r="A736" s="15"/>
      <c r="B736" s="200"/>
      <c r="C736" s="15"/>
      <c r="D736" s="185" t="s">
        <v>141</v>
      </c>
      <c r="E736" s="201" t="s">
        <v>3</v>
      </c>
      <c r="F736" s="202" t="s">
        <v>210</v>
      </c>
      <c r="G736" s="15"/>
      <c r="H736" s="203">
        <v>10.4</v>
      </c>
      <c r="I736" s="204"/>
      <c r="J736" s="15"/>
      <c r="K736" s="15"/>
      <c r="L736" s="200"/>
      <c r="M736" s="205"/>
      <c r="N736" s="206"/>
      <c r="O736" s="206"/>
      <c r="P736" s="206"/>
      <c r="Q736" s="206"/>
      <c r="R736" s="206"/>
      <c r="S736" s="206"/>
      <c r="T736" s="207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01" t="s">
        <v>141</v>
      </c>
      <c r="AU736" s="201" t="s">
        <v>82</v>
      </c>
      <c r="AV736" s="15" t="s">
        <v>137</v>
      </c>
      <c r="AW736" s="15" t="s">
        <v>33</v>
      </c>
      <c r="AX736" s="15" t="s">
        <v>80</v>
      </c>
      <c r="AY736" s="201" t="s">
        <v>129</v>
      </c>
    </row>
    <row r="737" s="2" customFormat="1" ht="16.5" customHeight="1">
      <c r="A737" s="39"/>
      <c r="B737" s="165"/>
      <c r="C737" s="209" t="s">
        <v>1252</v>
      </c>
      <c r="D737" s="209" t="s">
        <v>506</v>
      </c>
      <c r="E737" s="210" t="s">
        <v>1253</v>
      </c>
      <c r="F737" s="211" t="s">
        <v>1254</v>
      </c>
      <c r="G737" s="212" t="s">
        <v>154</v>
      </c>
      <c r="H737" s="213">
        <v>12.48</v>
      </c>
      <c r="I737" s="214"/>
      <c r="J737" s="215">
        <f>ROUND(I737*H737,2)</f>
        <v>0</v>
      </c>
      <c r="K737" s="211" t="s">
        <v>3</v>
      </c>
      <c r="L737" s="216"/>
      <c r="M737" s="217" t="s">
        <v>3</v>
      </c>
      <c r="N737" s="218" t="s">
        <v>43</v>
      </c>
      <c r="O737" s="73"/>
      <c r="P737" s="175">
        <f>O737*H737</f>
        <v>0</v>
      </c>
      <c r="Q737" s="175">
        <v>0</v>
      </c>
      <c r="R737" s="175">
        <f>Q737*H737</f>
        <v>0</v>
      </c>
      <c r="S737" s="175">
        <v>0</v>
      </c>
      <c r="T737" s="176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177" t="s">
        <v>390</v>
      </c>
      <c r="AT737" s="177" t="s">
        <v>506</v>
      </c>
      <c r="AU737" s="177" t="s">
        <v>82</v>
      </c>
      <c r="AY737" s="20" t="s">
        <v>129</v>
      </c>
      <c r="BE737" s="178">
        <f>IF(N737="základní",J737,0)</f>
        <v>0</v>
      </c>
      <c r="BF737" s="178">
        <f>IF(N737="snížená",J737,0)</f>
        <v>0</v>
      </c>
      <c r="BG737" s="178">
        <f>IF(N737="zákl. přenesená",J737,0)</f>
        <v>0</v>
      </c>
      <c r="BH737" s="178">
        <f>IF(N737="sníž. přenesená",J737,0)</f>
        <v>0</v>
      </c>
      <c r="BI737" s="178">
        <f>IF(N737="nulová",J737,0)</f>
        <v>0</v>
      </c>
      <c r="BJ737" s="20" t="s">
        <v>80</v>
      </c>
      <c r="BK737" s="178">
        <f>ROUND(I737*H737,2)</f>
        <v>0</v>
      </c>
      <c r="BL737" s="20" t="s">
        <v>279</v>
      </c>
      <c r="BM737" s="177" t="s">
        <v>1255</v>
      </c>
    </row>
    <row r="738" s="14" customFormat="1">
      <c r="A738" s="14"/>
      <c r="B738" s="192"/>
      <c r="C738" s="14"/>
      <c r="D738" s="185" t="s">
        <v>141</v>
      </c>
      <c r="E738" s="193" t="s">
        <v>3</v>
      </c>
      <c r="F738" s="194" t="s">
        <v>1256</v>
      </c>
      <c r="G738" s="14"/>
      <c r="H738" s="195">
        <v>12.48</v>
      </c>
      <c r="I738" s="196"/>
      <c r="J738" s="14"/>
      <c r="K738" s="14"/>
      <c r="L738" s="192"/>
      <c r="M738" s="197"/>
      <c r="N738" s="198"/>
      <c r="O738" s="198"/>
      <c r="P738" s="198"/>
      <c r="Q738" s="198"/>
      <c r="R738" s="198"/>
      <c r="S738" s="198"/>
      <c r="T738" s="19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193" t="s">
        <v>141</v>
      </c>
      <c r="AU738" s="193" t="s">
        <v>82</v>
      </c>
      <c r="AV738" s="14" t="s">
        <v>82</v>
      </c>
      <c r="AW738" s="14" t="s">
        <v>33</v>
      </c>
      <c r="AX738" s="14" t="s">
        <v>80</v>
      </c>
      <c r="AY738" s="193" t="s">
        <v>129</v>
      </c>
    </row>
    <row r="739" s="2" customFormat="1" ht="24.15" customHeight="1">
      <c r="A739" s="39"/>
      <c r="B739" s="165"/>
      <c r="C739" s="166" t="s">
        <v>1257</v>
      </c>
      <c r="D739" s="166" t="s">
        <v>132</v>
      </c>
      <c r="E739" s="167" t="s">
        <v>1258</v>
      </c>
      <c r="F739" s="168" t="s">
        <v>1259</v>
      </c>
      <c r="G739" s="169" t="s">
        <v>154</v>
      </c>
      <c r="H739" s="170">
        <v>81.244</v>
      </c>
      <c r="I739" s="171"/>
      <c r="J739" s="172">
        <f>ROUND(I739*H739,2)</f>
        <v>0</v>
      </c>
      <c r="K739" s="168" t="s">
        <v>136</v>
      </c>
      <c r="L739" s="40"/>
      <c r="M739" s="173" t="s">
        <v>3</v>
      </c>
      <c r="N739" s="174" t="s">
        <v>43</v>
      </c>
      <c r="O739" s="73"/>
      <c r="P739" s="175">
        <f>O739*H739</f>
        <v>0</v>
      </c>
      <c r="Q739" s="175">
        <v>0.0090900000000000009</v>
      </c>
      <c r="R739" s="175">
        <f>Q739*H739</f>
        <v>0.73850796000000007</v>
      </c>
      <c r="S739" s="175">
        <v>0</v>
      </c>
      <c r="T739" s="176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177" t="s">
        <v>279</v>
      </c>
      <c r="AT739" s="177" t="s">
        <v>132</v>
      </c>
      <c r="AU739" s="177" t="s">
        <v>82</v>
      </c>
      <c r="AY739" s="20" t="s">
        <v>129</v>
      </c>
      <c r="BE739" s="178">
        <f>IF(N739="základní",J739,0)</f>
        <v>0</v>
      </c>
      <c r="BF739" s="178">
        <f>IF(N739="snížená",J739,0)</f>
        <v>0</v>
      </c>
      <c r="BG739" s="178">
        <f>IF(N739="zákl. přenesená",J739,0)</f>
        <v>0</v>
      </c>
      <c r="BH739" s="178">
        <f>IF(N739="sníž. přenesená",J739,0)</f>
        <v>0</v>
      </c>
      <c r="BI739" s="178">
        <f>IF(N739="nulová",J739,0)</f>
        <v>0</v>
      </c>
      <c r="BJ739" s="20" t="s">
        <v>80</v>
      </c>
      <c r="BK739" s="178">
        <f>ROUND(I739*H739,2)</f>
        <v>0</v>
      </c>
      <c r="BL739" s="20" t="s">
        <v>279</v>
      </c>
      <c r="BM739" s="177" t="s">
        <v>1260</v>
      </c>
    </row>
    <row r="740" s="2" customFormat="1">
      <c r="A740" s="39"/>
      <c r="B740" s="40"/>
      <c r="C740" s="39"/>
      <c r="D740" s="179" t="s">
        <v>139</v>
      </c>
      <c r="E740" s="39"/>
      <c r="F740" s="180" t="s">
        <v>1261</v>
      </c>
      <c r="G740" s="39"/>
      <c r="H740" s="39"/>
      <c r="I740" s="181"/>
      <c r="J740" s="39"/>
      <c r="K740" s="39"/>
      <c r="L740" s="40"/>
      <c r="M740" s="182"/>
      <c r="N740" s="183"/>
      <c r="O740" s="73"/>
      <c r="P740" s="73"/>
      <c r="Q740" s="73"/>
      <c r="R740" s="73"/>
      <c r="S740" s="73"/>
      <c r="T740" s="74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20" t="s">
        <v>139</v>
      </c>
      <c r="AU740" s="20" t="s">
        <v>82</v>
      </c>
    </row>
    <row r="741" s="13" customFormat="1">
      <c r="A741" s="13"/>
      <c r="B741" s="184"/>
      <c r="C741" s="13"/>
      <c r="D741" s="185" t="s">
        <v>141</v>
      </c>
      <c r="E741" s="186" t="s">
        <v>3</v>
      </c>
      <c r="F741" s="187" t="s">
        <v>1237</v>
      </c>
      <c r="G741" s="13"/>
      <c r="H741" s="186" t="s">
        <v>3</v>
      </c>
      <c r="I741" s="188"/>
      <c r="J741" s="13"/>
      <c r="K741" s="13"/>
      <c r="L741" s="184"/>
      <c r="M741" s="189"/>
      <c r="N741" s="190"/>
      <c r="O741" s="190"/>
      <c r="P741" s="190"/>
      <c r="Q741" s="190"/>
      <c r="R741" s="190"/>
      <c r="S741" s="190"/>
      <c r="T741" s="19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186" t="s">
        <v>141</v>
      </c>
      <c r="AU741" s="186" t="s">
        <v>82</v>
      </c>
      <c r="AV741" s="13" t="s">
        <v>80</v>
      </c>
      <c r="AW741" s="13" t="s">
        <v>33</v>
      </c>
      <c r="AX741" s="13" t="s">
        <v>72</v>
      </c>
      <c r="AY741" s="186" t="s">
        <v>129</v>
      </c>
    </row>
    <row r="742" s="14" customFormat="1">
      <c r="A742" s="14"/>
      <c r="B742" s="192"/>
      <c r="C742" s="14"/>
      <c r="D742" s="185" t="s">
        <v>141</v>
      </c>
      <c r="E742" s="193" t="s">
        <v>3</v>
      </c>
      <c r="F742" s="194" t="s">
        <v>1238</v>
      </c>
      <c r="G742" s="14"/>
      <c r="H742" s="195">
        <v>15.84</v>
      </c>
      <c r="I742" s="196"/>
      <c r="J742" s="14"/>
      <c r="K742" s="14"/>
      <c r="L742" s="192"/>
      <c r="M742" s="197"/>
      <c r="N742" s="198"/>
      <c r="O742" s="198"/>
      <c r="P742" s="198"/>
      <c r="Q742" s="198"/>
      <c r="R742" s="198"/>
      <c r="S742" s="198"/>
      <c r="T742" s="19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193" t="s">
        <v>141</v>
      </c>
      <c r="AU742" s="193" t="s">
        <v>82</v>
      </c>
      <c r="AV742" s="14" t="s">
        <v>82</v>
      </c>
      <c r="AW742" s="14" t="s">
        <v>33</v>
      </c>
      <c r="AX742" s="14" t="s">
        <v>72</v>
      </c>
      <c r="AY742" s="193" t="s">
        <v>129</v>
      </c>
    </row>
    <row r="743" s="13" customFormat="1">
      <c r="A743" s="13"/>
      <c r="B743" s="184"/>
      <c r="C743" s="13"/>
      <c r="D743" s="185" t="s">
        <v>141</v>
      </c>
      <c r="E743" s="186" t="s">
        <v>3</v>
      </c>
      <c r="F743" s="187" t="s">
        <v>1240</v>
      </c>
      <c r="G743" s="13"/>
      <c r="H743" s="186" t="s">
        <v>3</v>
      </c>
      <c r="I743" s="188"/>
      <c r="J743" s="13"/>
      <c r="K743" s="13"/>
      <c r="L743" s="184"/>
      <c r="M743" s="189"/>
      <c r="N743" s="190"/>
      <c r="O743" s="190"/>
      <c r="P743" s="190"/>
      <c r="Q743" s="190"/>
      <c r="R743" s="190"/>
      <c r="S743" s="190"/>
      <c r="T743" s="19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186" t="s">
        <v>141</v>
      </c>
      <c r="AU743" s="186" t="s">
        <v>82</v>
      </c>
      <c r="AV743" s="13" t="s">
        <v>80</v>
      </c>
      <c r="AW743" s="13" t="s">
        <v>33</v>
      </c>
      <c r="AX743" s="13" t="s">
        <v>72</v>
      </c>
      <c r="AY743" s="186" t="s">
        <v>129</v>
      </c>
    </row>
    <row r="744" s="14" customFormat="1">
      <c r="A744" s="14"/>
      <c r="B744" s="192"/>
      <c r="C744" s="14"/>
      <c r="D744" s="185" t="s">
        <v>141</v>
      </c>
      <c r="E744" s="193" t="s">
        <v>3</v>
      </c>
      <c r="F744" s="194" t="s">
        <v>1241</v>
      </c>
      <c r="G744" s="14"/>
      <c r="H744" s="195">
        <v>14.68</v>
      </c>
      <c r="I744" s="196"/>
      <c r="J744" s="14"/>
      <c r="K744" s="14"/>
      <c r="L744" s="192"/>
      <c r="M744" s="197"/>
      <c r="N744" s="198"/>
      <c r="O744" s="198"/>
      <c r="P744" s="198"/>
      <c r="Q744" s="198"/>
      <c r="R744" s="198"/>
      <c r="S744" s="198"/>
      <c r="T744" s="19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193" t="s">
        <v>141</v>
      </c>
      <c r="AU744" s="193" t="s">
        <v>82</v>
      </c>
      <c r="AV744" s="14" t="s">
        <v>82</v>
      </c>
      <c r="AW744" s="14" t="s">
        <v>33</v>
      </c>
      <c r="AX744" s="14" t="s">
        <v>72</v>
      </c>
      <c r="AY744" s="193" t="s">
        <v>129</v>
      </c>
    </row>
    <row r="745" s="13" customFormat="1">
      <c r="A745" s="13"/>
      <c r="B745" s="184"/>
      <c r="C745" s="13"/>
      <c r="D745" s="185" t="s">
        <v>141</v>
      </c>
      <c r="E745" s="186" t="s">
        <v>3</v>
      </c>
      <c r="F745" s="187" t="s">
        <v>1242</v>
      </c>
      <c r="G745" s="13"/>
      <c r="H745" s="186" t="s">
        <v>3</v>
      </c>
      <c r="I745" s="188"/>
      <c r="J745" s="13"/>
      <c r="K745" s="13"/>
      <c r="L745" s="184"/>
      <c r="M745" s="189"/>
      <c r="N745" s="190"/>
      <c r="O745" s="190"/>
      <c r="P745" s="190"/>
      <c r="Q745" s="190"/>
      <c r="R745" s="190"/>
      <c r="S745" s="190"/>
      <c r="T745" s="191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186" t="s">
        <v>141</v>
      </c>
      <c r="AU745" s="186" t="s">
        <v>82</v>
      </c>
      <c r="AV745" s="13" t="s">
        <v>80</v>
      </c>
      <c r="AW745" s="13" t="s">
        <v>33</v>
      </c>
      <c r="AX745" s="13" t="s">
        <v>72</v>
      </c>
      <c r="AY745" s="186" t="s">
        <v>129</v>
      </c>
    </row>
    <row r="746" s="14" customFormat="1">
      <c r="A746" s="14"/>
      <c r="B746" s="192"/>
      <c r="C746" s="14"/>
      <c r="D746" s="185" t="s">
        <v>141</v>
      </c>
      <c r="E746" s="193" t="s">
        <v>3</v>
      </c>
      <c r="F746" s="194" t="s">
        <v>1243</v>
      </c>
      <c r="G746" s="14"/>
      <c r="H746" s="195">
        <v>27.103999999999999</v>
      </c>
      <c r="I746" s="196"/>
      <c r="J746" s="14"/>
      <c r="K746" s="14"/>
      <c r="L746" s="192"/>
      <c r="M746" s="197"/>
      <c r="N746" s="198"/>
      <c r="O746" s="198"/>
      <c r="P746" s="198"/>
      <c r="Q746" s="198"/>
      <c r="R746" s="198"/>
      <c r="S746" s="198"/>
      <c r="T746" s="19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193" t="s">
        <v>141</v>
      </c>
      <c r="AU746" s="193" t="s">
        <v>82</v>
      </c>
      <c r="AV746" s="14" t="s">
        <v>82</v>
      </c>
      <c r="AW746" s="14" t="s">
        <v>33</v>
      </c>
      <c r="AX746" s="14" t="s">
        <v>72</v>
      </c>
      <c r="AY746" s="193" t="s">
        <v>129</v>
      </c>
    </row>
    <row r="747" s="13" customFormat="1">
      <c r="A747" s="13"/>
      <c r="B747" s="184"/>
      <c r="C747" s="13"/>
      <c r="D747" s="185" t="s">
        <v>141</v>
      </c>
      <c r="E747" s="186" t="s">
        <v>3</v>
      </c>
      <c r="F747" s="187" t="s">
        <v>541</v>
      </c>
      <c r="G747" s="13"/>
      <c r="H747" s="186" t="s">
        <v>3</v>
      </c>
      <c r="I747" s="188"/>
      <c r="J747" s="13"/>
      <c r="K747" s="13"/>
      <c r="L747" s="184"/>
      <c r="M747" s="189"/>
      <c r="N747" s="190"/>
      <c r="O747" s="190"/>
      <c r="P747" s="190"/>
      <c r="Q747" s="190"/>
      <c r="R747" s="190"/>
      <c r="S747" s="190"/>
      <c r="T747" s="19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186" t="s">
        <v>141</v>
      </c>
      <c r="AU747" s="186" t="s">
        <v>82</v>
      </c>
      <c r="AV747" s="13" t="s">
        <v>80</v>
      </c>
      <c r="AW747" s="13" t="s">
        <v>33</v>
      </c>
      <c r="AX747" s="13" t="s">
        <v>72</v>
      </c>
      <c r="AY747" s="186" t="s">
        <v>129</v>
      </c>
    </row>
    <row r="748" s="14" customFormat="1">
      <c r="A748" s="14"/>
      <c r="B748" s="192"/>
      <c r="C748" s="14"/>
      <c r="D748" s="185" t="s">
        <v>141</v>
      </c>
      <c r="E748" s="193" t="s">
        <v>3</v>
      </c>
      <c r="F748" s="194" t="s">
        <v>1244</v>
      </c>
      <c r="G748" s="14"/>
      <c r="H748" s="195">
        <v>23.620000000000001</v>
      </c>
      <c r="I748" s="196"/>
      <c r="J748" s="14"/>
      <c r="K748" s="14"/>
      <c r="L748" s="192"/>
      <c r="M748" s="197"/>
      <c r="N748" s="198"/>
      <c r="O748" s="198"/>
      <c r="P748" s="198"/>
      <c r="Q748" s="198"/>
      <c r="R748" s="198"/>
      <c r="S748" s="198"/>
      <c r="T748" s="19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193" t="s">
        <v>141</v>
      </c>
      <c r="AU748" s="193" t="s">
        <v>82</v>
      </c>
      <c r="AV748" s="14" t="s">
        <v>82</v>
      </c>
      <c r="AW748" s="14" t="s">
        <v>33</v>
      </c>
      <c r="AX748" s="14" t="s">
        <v>72</v>
      </c>
      <c r="AY748" s="193" t="s">
        <v>129</v>
      </c>
    </row>
    <row r="749" s="15" customFormat="1">
      <c r="A749" s="15"/>
      <c r="B749" s="200"/>
      <c r="C749" s="15"/>
      <c r="D749" s="185" t="s">
        <v>141</v>
      </c>
      <c r="E749" s="201" t="s">
        <v>3</v>
      </c>
      <c r="F749" s="202" t="s">
        <v>210</v>
      </c>
      <c r="G749" s="15"/>
      <c r="H749" s="203">
        <v>81.244</v>
      </c>
      <c r="I749" s="204"/>
      <c r="J749" s="15"/>
      <c r="K749" s="15"/>
      <c r="L749" s="200"/>
      <c r="M749" s="205"/>
      <c r="N749" s="206"/>
      <c r="O749" s="206"/>
      <c r="P749" s="206"/>
      <c r="Q749" s="206"/>
      <c r="R749" s="206"/>
      <c r="S749" s="206"/>
      <c r="T749" s="207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01" t="s">
        <v>141</v>
      </c>
      <c r="AU749" s="201" t="s">
        <v>82</v>
      </c>
      <c r="AV749" s="15" t="s">
        <v>137</v>
      </c>
      <c r="AW749" s="15" t="s">
        <v>33</v>
      </c>
      <c r="AX749" s="15" t="s">
        <v>80</v>
      </c>
      <c r="AY749" s="201" t="s">
        <v>129</v>
      </c>
    </row>
    <row r="750" s="2" customFormat="1" ht="16.5" customHeight="1">
      <c r="A750" s="39"/>
      <c r="B750" s="165"/>
      <c r="C750" s="209" t="s">
        <v>1262</v>
      </c>
      <c r="D750" s="209" t="s">
        <v>506</v>
      </c>
      <c r="E750" s="210" t="s">
        <v>1263</v>
      </c>
      <c r="F750" s="211" t="s">
        <v>1264</v>
      </c>
      <c r="G750" s="212" t="s">
        <v>154</v>
      </c>
      <c r="H750" s="213">
        <v>23.815000000000001</v>
      </c>
      <c r="I750" s="214"/>
      <c r="J750" s="215">
        <f>ROUND(I750*H750,2)</f>
        <v>0</v>
      </c>
      <c r="K750" s="211" t="s">
        <v>3</v>
      </c>
      <c r="L750" s="216"/>
      <c r="M750" s="217" t="s">
        <v>3</v>
      </c>
      <c r="N750" s="218" t="s">
        <v>43</v>
      </c>
      <c r="O750" s="73"/>
      <c r="P750" s="175">
        <f>O750*H750</f>
        <v>0</v>
      </c>
      <c r="Q750" s="175">
        <v>0</v>
      </c>
      <c r="R750" s="175">
        <f>Q750*H750</f>
        <v>0</v>
      </c>
      <c r="S750" s="175">
        <v>0</v>
      </c>
      <c r="T750" s="176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177" t="s">
        <v>390</v>
      </c>
      <c r="AT750" s="177" t="s">
        <v>506</v>
      </c>
      <c r="AU750" s="177" t="s">
        <v>82</v>
      </c>
      <c r="AY750" s="20" t="s">
        <v>129</v>
      </c>
      <c r="BE750" s="178">
        <f>IF(N750="základní",J750,0)</f>
        <v>0</v>
      </c>
      <c r="BF750" s="178">
        <f>IF(N750="snížená",J750,0)</f>
        <v>0</v>
      </c>
      <c r="BG750" s="178">
        <f>IF(N750="zákl. přenesená",J750,0)</f>
        <v>0</v>
      </c>
      <c r="BH750" s="178">
        <f>IF(N750="sníž. přenesená",J750,0)</f>
        <v>0</v>
      </c>
      <c r="BI750" s="178">
        <f>IF(N750="nulová",J750,0)</f>
        <v>0</v>
      </c>
      <c r="BJ750" s="20" t="s">
        <v>80</v>
      </c>
      <c r="BK750" s="178">
        <f>ROUND(I750*H750,2)</f>
        <v>0</v>
      </c>
      <c r="BL750" s="20" t="s">
        <v>279</v>
      </c>
      <c r="BM750" s="177" t="s">
        <v>1265</v>
      </c>
    </row>
    <row r="751" s="13" customFormat="1">
      <c r="A751" s="13"/>
      <c r="B751" s="184"/>
      <c r="C751" s="13"/>
      <c r="D751" s="185" t="s">
        <v>141</v>
      </c>
      <c r="E751" s="186" t="s">
        <v>3</v>
      </c>
      <c r="F751" s="187" t="s">
        <v>1266</v>
      </c>
      <c r="G751" s="13"/>
      <c r="H751" s="186" t="s">
        <v>3</v>
      </c>
      <c r="I751" s="188"/>
      <c r="J751" s="13"/>
      <c r="K751" s="13"/>
      <c r="L751" s="184"/>
      <c r="M751" s="189"/>
      <c r="N751" s="190"/>
      <c r="O751" s="190"/>
      <c r="P751" s="190"/>
      <c r="Q751" s="190"/>
      <c r="R751" s="190"/>
      <c r="S751" s="190"/>
      <c r="T751" s="191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186" t="s">
        <v>141</v>
      </c>
      <c r="AU751" s="186" t="s">
        <v>82</v>
      </c>
      <c r="AV751" s="13" t="s">
        <v>80</v>
      </c>
      <c r="AW751" s="13" t="s">
        <v>33</v>
      </c>
      <c r="AX751" s="13" t="s">
        <v>72</v>
      </c>
      <c r="AY751" s="186" t="s">
        <v>129</v>
      </c>
    </row>
    <row r="752" s="14" customFormat="1">
      <c r="A752" s="14"/>
      <c r="B752" s="192"/>
      <c r="C752" s="14"/>
      <c r="D752" s="185" t="s">
        <v>141</v>
      </c>
      <c r="E752" s="193" t="s">
        <v>3</v>
      </c>
      <c r="F752" s="194" t="s">
        <v>1267</v>
      </c>
      <c r="G752" s="14"/>
      <c r="H752" s="195">
        <v>4.992</v>
      </c>
      <c r="I752" s="196"/>
      <c r="J752" s="14"/>
      <c r="K752" s="14"/>
      <c r="L752" s="192"/>
      <c r="M752" s="197"/>
      <c r="N752" s="198"/>
      <c r="O752" s="198"/>
      <c r="P752" s="198"/>
      <c r="Q752" s="198"/>
      <c r="R752" s="198"/>
      <c r="S752" s="198"/>
      <c r="T752" s="19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193" t="s">
        <v>141</v>
      </c>
      <c r="AU752" s="193" t="s">
        <v>82</v>
      </c>
      <c r="AV752" s="14" t="s">
        <v>82</v>
      </c>
      <c r="AW752" s="14" t="s">
        <v>33</v>
      </c>
      <c r="AX752" s="14" t="s">
        <v>72</v>
      </c>
      <c r="AY752" s="193" t="s">
        <v>129</v>
      </c>
    </row>
    <row r="753" s="13" customFormat="1">
      <c r="A753" s="13"/>
      <c r="B753" s="184"/>
      <c r="C753" s="13"/>
      <c r="D753" s="185" t="s">
        <v>141</v>
      </c>
      <c r="E753" s="186" t="s">
        <v>3</v>
      </c>
      <c r="F753" s="187" t="s">
        <v>1242</v>
      </c>
      <c r="G753" s="13"/>
      <c r="H753" s="186" t="s">
        <v>3</v>
      </c>
      <c r="I753" s="188"/>
      <c r="J753" s="13"/>
      <c r="K753" s="13"/>
      <c r="L753" s="184"/>
      <c r="M753" s="189"/>
      <c r="N753" s="190"/>
      <c r="O753" s="190"/>
      <c r="P753" s="190"/>
      <c r="Q753" s="190"/>
      <c r="R753" s="190"/>
      <c r="S753" s="190"/>
      <c r="T753" s="191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186" t="s">
        <v>141</v>
      </c>
      <c r="AU753" s="186" t="s">
        <v>82</v>
      </c>
      <c r="AV753" s="13" t="s">
        <v>80</v>
      </c>
      <c r="AW753" s="13" t="s">
        <v>33</v>
      </c>
      <c r="AX753" s="13" t="s">
        <v>72</v>
      </c>
      <c r="AY753" s="186" t="s">
        <v>129</v>
      </c>
    </row>
    <row r="754" s="14" customFormat="1">
      <c r="A754" s="14"/>
      <c r="B754" s="192"/>
      <c r="C754" s="14"/>
      <c r="D754" s="185" t="s">
        <v>141</v>
      </c>
      <c r="E754" s="193" t="s">
        <v>3</v>
      </c>
      <c r="F754" s="194" t="s">
        <v>1268</v>
      </c>
      <c r="G754" s="14"/>
      <c r="H754" s="195">
        <v>12.324</v>
      </c>
      <c r="I754" s="196"/>
      <c r="J754" s="14"/>
      <c r="K754" s="14"/>
      <c r="L754" s="192"/>
      <c r="M754" s="197"/>
      <c r="N754" s="198"/>
      <c r="O754" s="198"/>
      <c r="P754" s="198"/>
      <c r="Q754" s="198"/>
      <c r="R754" s="198"/>
      <c r="S754" s="198"/>
      <c r="T754" s="19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193" t="s">
        <v>141</v>
      </c>
      <c r="AU754" s="193" t="s">
        <v>82</v>
      </c>
      <c r="AV754" s="14" t="s">
        <v>82</v>
      </c>
      <c r="AW754" s="14" t="s">
        <v>33</v>
      </c>
      <c r="AX754" s="14" t="s">
        <v>72</v>
      </c>
      <c r="AY754" s="193" t="s">
        <v>129</v>
      </c>
    </row>
    <row r="755" s="13" customFormat="1">
      <c r="A755" s="13"/>
      <c r="B755" s="184"/>
      <c r="C755" s="13"/>
      <c r="D755" s="185" t="s">
        <v>141</v>
      </c>
      <c r="E755" s="186" t="s">
        <v>3</v>
      </c>
      <c r="F755" s="187" t="s">
        <v>189</v>
      </c>
      <c r="G755" s="13"/>
      <c r="H755" s="186" t="s">
        <v>3</v>
      </c>
      <c r="I755" s="188"/>
      <c r="J755" s="13"/>
      <c r="K755" s="13"/>
      <c r="L755" s="184"/>
      <c r="M755" s="189"/>
      <c r="N755" s="190"/>
      <c r="O755" s="190"/>
      <c r="P755" s="190"/>
      <c r="Q755" s="190"/>
      <c r="R755" s="190"/>
      <c r="S755" s="190"/>
      <c r="T755" s="19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86" t="s">
        <v>141</v>
      </c>
      <c r="AU755" s="186" t="s">
        <v>82</v>
      </c>
      <c r="AV755" s="13" t="s">
        <v>80</v>
      </c>
      <c r="AW755" s="13" t="s">
        <v>33</v>
      </c>
      <c r="AX755" s="13" t="s">
        <v>72</v>
      </c>
      <c r="AY755" s="186" t="s">
        <v>129</v>
      </c>
    </row>
    <row r="756" s="14" customFormat="1">
      <c r="A756" s="14"/>
      <c r="B756" s="192"/>
      <c r="C756" s="14"/>
      <c r="D756" s="185" t="s">
        <v>141</v>
      </c>
      <c r="E756" s="193" t="s">
        <v>3</v>
      </c>
      <c r="F756" s="194" t="s">
        <v>1269</v>
      </c>
      <c r="G756" s="14"/>
      <c r="H756" s="195">
        <v>3.0670000000000002</v>
      </c>
      <c r="I756" s="196"/>
      <c r="J756" s="14"/>
      <c r="K756" s="14"/>
      <c r="L756" s="192"/>
      <c r="M756" s="197"/>
      <c r="N756" s="198"/>
      <c r="O756" s="198"/>
      <c r="P756" s="198"/>
      <c r="Q756" s="198"/>
      <c r="R756" s="198"/>
      <c r="S756" s="198"/>
      <c r="T756" s="19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193" t="s">
        <v>141</v>
      </c>
      <c r="AU756" s="193" t="s">
        <v>82</v>
      </c>
      <c r="AV756" s="14" t="s">
        <v>82</v>
      </c>
      <c r="AW756" s="14" t="s">
        <v>33</v>
      </c>
      <c r="AX756" s="14" t="s">
        <v>72</v>
      </c>
      <c r="AY756" s="193" t="s">
        <v>129</v>
      </c>
    </row>
    <row r="757" s="13" customFormat="1">
      <c r="A757" s="13"/>
      <c r="B757" s="184"/>
      <c r="C757" s="13"/>
      <c r="D757" s="185" t="s">
        <v>141</v>
      </c>
      <c r="E757" s="186" t="s">
        <v>3</v>
      </c>
      <c r="F757" s="187" t="s">
        <v>1240</v>
      </c>
      <c r="G757" s="13"/>
      <c r="H757" s="186" t="s">
        <v>3</v>
      </c>
      <c r="I757" s="188"/>
      <c r="J757" s="13"/>
      <c r="K757" s="13"/>
      <c r="L757" s="184"/>
      <c r="M757" s="189"/>
      <c r="N757" s="190"/>
      <c r="O757" s="190"/>
      <c r="P757" s="190"/>
      <c r="Q757" s="190"/>
      <c r="R757" s="190"/>
      <c r="S757" s="190"/>
      <c r="T757" s="19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186" t="s">
        <v>141</v>
      </c>
      <c r="AU757" s="186" t="s">
        <v>82</v>
      </c>
      <c r="AV757" s="13" t="s">
        <v>80</v>
      </c>
      <c r="AW757" s="13" t="s">
        <v>33</v>
      </c>
      <c r="AX757" s="13" t="s">
        <v>72</v>
      </c>
      <c r="AY757" s="186" t="s">
        <v>129</v>
      </c>
    </row>
    <row r="758" s="14" customFormat="1">
      <c r="A758" s="14"/>
      <c r="B758" s="192"/>
      <c r="C758" s="14"/>
      <c r="D758" s="185" t="s">
        <v>141</v>
      </c>
      <c r="E758" s="193" t="s">
        <v>3</v>
      </c>
      <c r="F758" s="194" t="s">
        <v>1270</v>
      </c>
      <c r="G758" s="14"/>
      <c r="H758" s="195">
        <v>3.4319999999999999</v>
      </c>
      <c r="I758" s="196"/>
      <c r="J758" s="14"/>
      <c r="K758" s="14"/>
      <c r="L758" s="192"/>
      <c r="M758" s="197"/>
      <c r="N758" s="198"/>
      <c r="O758" s="198"/>
      <c r="P758" s="198"/>
      <c r="Q758" s="198"/>
      <c r="R758" s="198"/>
      <c r="S758" s="198"/>
      <c r="T758" s="19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193" t="s">
        <v>141</v>
      </c>
      <c r="AU758" s="193" t="s">
        <v>82</v>
      </c>
      <c r="AV758" s="14" t="s">
        <v>82</v>
      </c>
      <c r="AW758" s="14" t="s">
        <v>33</v>
      </c>
      <c r="AX758" s="14" t="s">
        <v>72</v>
      </c>
      <c r="AY758" s="193" t="s">
        <v>129</v>
      </c>
    </row>
    <row r="759" s="15" customFormat="1">
      <c r="A759" s="15"/>
      <c r="B759" s="200"/>
      <c r="C759" s="15"/>
      <c r="D759" s="185" t="s">
        <v>141</v>
      </c>
      <c r="E759" s="201" t="s">
        <v>3</v>
      </c>
      <c r="F759" s="202" t="s">
        <v>210</v>
      </c>
      <c r="G759" s="15"/>
      <c r="H759" s="203">
        <v>23.814999999999998</v>
      </c>
      <c r="I759" s="204"/>
      <c r="J759" s="15"/>
      <c r="K759" s="15"/>
      <c r="L759" s="200"/>
      <c r="M759" s="205"/>
      <c r="N759" s="206"/>
      <c r="O759" s="206"/>
      <c r="P759" s="206"/>
      <c r="Q759" s="206"/>
      <c r="R759" s="206"/>
      <c r="S759" s="206"/>
      <c r="T759" s="207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01" t="s">
        <v>141</v>
      </c>
      <c r="AU759" s="201" t="s">
        <v>82</v>
      </c>
      <c r="AV759" s="15" t="s">
        <v>137</v>
      </c>
      <c r="AW759" s="15" t="s">
        <v>33</v>
      </c>
      <c r="AX759" s="15" t="s">
        <v>80</v>
      </c>
      <c r="AY759" s="201" t="s">
        <v>129</v>
      </c>
    </row>
    <row r="760" s="2" customFormat="1" ht="16.5" customHeight="1">
      <c r="A760" s="39"/>
      <c r="B760" s="165"/>
      <c r="C760" s="209" t="s">
        <v>1271</v>
      </c>
      <c r="D760" s="209" t="s">
        <v>506</v>
      </c>
      <c r="E760" s="210" t="s">
        <v>1272</v>
      </c>
      <c r="F760" s="211" t="s">
        <v>1273</v>
      </c>
      <c r="G760" s="212" t="s">
        <v>154</v>
      </c>
      <c r="H760" s="213">
        <v>73.677999999999997</v>
      </c>
      <c r="I760" s="214"/>
      <c r="J760" s="215">
        <f>ROUND(I760*H760,2)</f>
        <v>0</v>
      </c>
      <c r="K760" s="211" t="s">
        <v>3</v>
      </c>
      <c r="L760" s="216"/>
      <c r="M760" s="217" t="s">
        <v>3</v>
      </c>
      <c r="N760" s="218" t="s">
        <v>43</v>
      </c>
      <c r="O760" s="73"/>
      <c r="P760" s="175">
        <f>O760*H760</f>
        <v>0</v>
      </c>
      <c r="Q760" s="175">
        <v>0</v>
      </c>
      <c r="R760" s="175">
        <f>Q760*H760</f>
        <v>0</v>
      </c>
      <c r="S760" s="175">
        <v>0</v>
      </c>
      <c r="T760" s="176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177" t="s">
        <v>390</v>
      </c>
      <c r="AT760" s="177" t="s">
        <v>506</v>
      </c>
      <c r="AU760" s="177" t="s">
        <v>82</v>
      </c>
      <c r="AY760" s="20" t="s">
        <v>129</v>
      </c>
      <c r="BE760" s="178">
        <f>IF(N760="základní",J760,0)</f>
        <v>0</v>
      </c>
      <c r="BF760" s="178">
        <f>IF(N760="snížená",J760,0)</f>
        <v>0</v>
      </c>
      <c r="BG760" s="178">
        <f>IF(N760="zákl. přenesená",J760,0)</f>
        <v>0</v>
      </c>
      <c r="BH760" s="178">
        <f>IF(N760="sníž. přenesená",J760,0)</f>
        <v>0</v>
      </c>
      <c r="BI760" s="178">
        <f>IF(N760="nulová",J760,0)</f>
        <v>0</v>
      </c>
      <c r="BJ760" s="20" t="s">
        <v>80</v>
      </c>
      <c r="BK760" s="178">
        <f>ROUND(I760*H760,2)</f>
        <v>0</v>
      </c>
      <c r="BL760" s="20" t="s">
        <v>279</v>
      </c>
      <c r="BM760" s="177" t="s">
        <v>1274</v>
      </c>
    </row>
    <row r="761" s="14" customFormat="1">
      <c r="A761" s="14"/>
      <c r="B761" s="192"/>
      <c r="C761" s="14"/>
      <c r="D761" s="185" t="s">
        <v>141</v>
      </c>
      <c r="E761" s="193" t="s">
        <v>3</v>
      </c>
      <c r="F761" s="194" t="s">
        <v>1275</v>
      </c>
      <c r="G761" s="14"/>
      <c r="H761" s="195">
        <v>97.492999999999995</v>
      </c>
      <c r="I761" s="196"/>
      <c r="J761" s="14"/>
      <c r="K761" s="14"/>
      <c r="L761" s="192"/>
      <c r="M761" s="197"/>
      <c r="N761" s="198"/>
      <c r="O761" s="198"/>
      <c r="P761" s="198"/>
      <c r="Q761" s="198"/>
      <c r="R761" s="198"/>
      <c r="S761" s="198"/>
      <c r="T761" s="19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193" t="s">
        <v>141</v>
      </c>
      <c r="AU761" s="193" t="s">
        <v>82</v>
      </c>
      <c r="AV761" s="14" t="s">
        <v>82</v>
      </c>
      <c r="AW761" s="14" t="s">
        <v>33</v>
      </c>
      <c r="AX761" s="14" t="s">
        <v>72</v>
      </c>
      <c r="AY761" s="193" t="s">
        <v>129</v>
      </c>
    </row>
    <row r="762" s="13" customFormat="1">
      <c r="A762" s="13"/>
      <c r="B762" s="184"/>
      <c r="C762" s="13"/>
      <c r="D762" s="185" t="s">
        <v>141</v>
      </c>
      <c r="E762" s="186" t="s">
        <v>3</v>
      </c>
      <c r="F762" s="187" t="s">
        <v>1276</v>
      </c>
      <c r="G762" s="13"/>
      <c r="H762" s="186" t="s">
        <v>3</v>
      </c>
      <c r="I762" s="188"/>
      <c r="J762" s="13"/>
      <c r="K762" s="13"/>
      <c r="L762" s="184"/>
      <c r="M762" s="189"/>
      <c r="N762" s="190"/>
      <c r="O762" s="190"/>
      <c r="P762" s="190"/>
      <c r="Q762" s="190"/>
      <c r="R762" s="190"/>
      <c r="S762" s="190"/>
      <c r="T762" s="19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86" t="s">
        <v>141</v>
      </c>
      <c r="AU762" s="186" t="s">
        <v>82</v>
      </c>
      <c r="AV762" s="13" t="s">
        <v>80</v>
      </c>
      <c r="AW762" s="13" t="s">
        <v>33</v>
      </c>
      <c r="AX762" s="13" t="s">
        <v>72</v>
      </c>
      <c r="AY762" s="186" t="s">
        <v>129</v>
      </c>
    </row>
    <row r="763" s="14" customFormat="1">
      <c r="A763" s="14"/>
      <c r="B763" s="192"/>
      <c r="C763" s="14"/>
      <c r="D763" s="185" t="s">
        <v>141</v>
      </c>
      <c r="E763" s="193" t="s">
        <v>3</v>
      </c>
      <c r="F763" s="194" t="s">
        <v>1277</v>
      </c>
      <c r="G763" s="14"/>
      <c r="H763" s="195">
        <v>-23.815000000000001</v>
      </c>
      <c r="I763" s="196"/>
      <c r="J763" s="14"/>
      <c r="K763" s="14"/>
      <c r="L763" s="192"/>
      <c r="M763" s="197"/>
      <c r="N763" s="198"/>
      <c r="O763" s="198"/>
      <c r="P763" s="198"/>
      <c r="Q763" s="198"/>
      <c r="R763" s="198"/>
      <c r="S763" s="198"/>
      <c r="T763" s="19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193" t="s">
        <v>141</v>
      </c>
      <c r="AU763" s="193" t="s">
        <v>82</v>
      </c>
      <c r="AV763" s="14" t="s">
        <v>82</v>
      </c>
      <c r="AW763" s="14" t="s">
        <v>33</v>
      </c>
      <c r="AX763" s="14" t="s">
        <v>72</v>
      </c>
      <c r="AY763" s="193" t="s">
        <v>129</v>
      </c>
    </row>
    <row r="764" s="15" customFormat="1">
      <c r="A764" s="15"/>
      <c r="B764" s="200"/>
      <c r="C764" s="15"/>
      <c r="D764" s="185" t="s">
        <v>141</v>
      </c>
      <c r="E764" s="201" t="s">
        <v>3</v>
      </c>
      <c r="F764" s="202" t="s">
        <v>210</v>
      </c>
      <c r="G764" s="15"/>
      <c r="H764" s="203">
        <v>73.677999999999997</v>
      </c>
      <c r="I764" s="204"/>
      <c r="J764" s="15"/>
      <c r="K764" s="15"/>
      <c r="L764" s="200"/>
      <c r="M764" s="205"/>
      <c r="N764" s="206"/>
      <c r="O764" s="206"/>
      <c r="P764" s="206"/>
      <c r="Q764" s="206"/>
      <c r="R764" s="206"/>
      <c r="S764" s="206"/>
      <c r="T764" s="207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01" t="s">
        <v>141</v>
      </c>
      <c r="AU764" s="201" t="s">
        <v>82</v>
      </c>
      <c r="AV764" s="15" t="s">
        <v>137</v>
      </c>
      <c r="AW764" s="15" t="s">
        <v>33</v>
      </c>
      <c r="AX764" s="15" t="s">
        <v>80</v>
      </c>
      <c r="AY764" s="201" t="s">
        <v>129</v>
      </c>
    </row>
    <row r="765" s="2" customFormat="1" ht="24.15" customHeight="1">
      <c r="A765" s="39"/>
      <c r="B765" s="165"/>
      <c r="C765" s="166" t="s">
        <v>1278</v>
      </c>
      <c r="D765" s="166" t="s">
        <v>132</v>
      </c>
      <c r="E765" s="167" t="s">
        <v>1279</v>
      </c>
      <c r="F765" s="168" t="s">
        <v>1280</v>
      </c>
      <c r="G765" s="169" t="s">
        <v>385</v>
      </c>
      <c r="H765" s="208"/>
      <c r="I765" s="171"/>
      <c r="J765" s="172">
        <f>ROUND(I765*H765,2)</f>
        <v>0</v>
      </c>
      <c r="K765" s="168" t="s">
        <v>136</v>
      </c>
      <c r="L765" s="40"/>
      <c r="M765" s="173" t="s">
        <v>3</v>
      </c>
      <c r="N765" s="174" t="s">
        <v>43</v>
      </c>
      <c r="O765" s="73"/>
      <c r="P765" s="175">
        <f>O765*H765</f>
        <v>0</v>
      </c>
      <c r="Q765" s="175">
        <v>0</v>
      </c>
      <c r="R765" s="175">
        <f>Q765*H765</f>
        <v>0</v>
      </c>
      <c r="S765" s="175">
        <v>0</v>
      </c>
      <c r="T765" s="176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177" t="s">
        <v>279</v>
      </c>
      <c r="AT765" s="177" t="s">
        <v>132</v>
      </c>
      <c r="AU765" s="177" t="s">
        <v>82</v>
      </c>
      <c r="AY765" s="20" t="s">
        <v>129</v>
      </c>
      <c r="BE765" s="178">
        <f>IF(N765="základní",J765,0)</f>
        <v>0</v>
      </c>
      <c r="BF765" s="178">
        <f>IF(N765="snížená",J765,0)</f>
        <v>0</v>
      </c>
      <c r="BG765" s="178">
        <f>IF(N765="zákl. přenesená",J765,0)</f>
        <v>0</v>
      </c>
      <c r="BH765" s="178">
        <f>IF(N765="sníž. přenesená",J765,0)</f>
        <v>0</v>
      </c>
      <c r="BI765" s="178">
        <f>IF(N765="nulová",J765,0)</f>
        <v>0</v>
      </c>
      <c r="BJ765" s="20" t="s">
        <v>80</v>
      </c>
      <c r="BK765" s="178">
        <f>ROUND(I765*H765,2)</f>
        <v>0</v>
      </c>
      <c r="BL765" s="20" t="s">
        <v>279</v>
      </c>
      <c r="BM765" s="177" t="s">
        <v>1281</v>
      </c>
    </row>
    <row r="766" s="2" customFormat="1">
      <c r="A766" s="39"/>
      <c r="B766" s="40"/>
      <c r="C766" s="39"/>
      <c r="D766" s="179" t="s">
        <v>139</v>
      </c>
      <c r="E766" s="39"/>
      <c r="F766" s="180" t="s">
        <v>1282</v>
      </c>
      <c r="G766" s="39"/>
      <c r="H766" s="39"/>
      <c r="I766" s="181"/>
      <c r="J766" s="39"/>
      <c r="K766" s="39"/>
      <c r="L766" s="40"/>
      <c r="M766" s="182"/>
      <c r="N766" s="183"/>
      <c r="O766" s="73"/>
      <c r="P766" s="73"/>
      <c r="Q766" s="73"/>
      <c r="R766" s="73"/>
      <c r="S766" s="73"/>
      <c r="T766" s="74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20" t="s">
        <v>139</v>
      </c>
      <c r="AU766" s="20" t="s">
        <v>82</v>
      </c>
    </row>
    <row r="767" s="12" customFormat="1" ht="22.8" customHeight="1">
      <c r="A767" s="12"/>
      <c r="B767" s="152"/>
      <c r="C767" s="12"/>
      <c r="D767" s="153" t="s">
        <v>71</v>
      </c>
      <c r="E767" s="163" t="s">
        <v>1283</v>
      </c>
      <c r="F767" s="163" t="s">
        <v>1284</v>
      </c>
      <c r="G767" s="12"/>
      <c r="H767" s="12"/>
      <c r="I767" s="155"/>
      <c r="J767" s="164">
        <f>BK767</f>
        <v>0</v>
      </c>
      <c r="K767" s="12"/>
      <c r="L767" s="152"/>
      <c r="M767" s="157"/>
      <c r="N767" s="158"/>
      <c r="O767" s="158"/>
      <c r="P767" s="159">
        <f>SUM(P768:P774)</f>
        <v>0</v>
      </c>
      <c r="Q767" s="158"/>
      <c r="R767" s="159">
        <f>SUM(R768:R774)</f>
        <v>0.0054000000000000003</v>
      </c>
      <c r="S767" s="158"/>
      <c r="T767" s="160">
        <f>SUM(T768:T774)</f>
        <v>0</v>
      </c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R767" s="153" t="s">
        <v>82</v>
      </c>
      <c r="AT767" s="161" t="s">
        <v>71</v>
      </c>
      <c r="AU767" s="161" t="s">
        <v>80</v>
      </c>
      <c r="AY767" s="153" t="s">
        <v>129</v>
      </c>
      <c r="BK767" s="162">
        <f>SUM(BK768:BK774)</f>
        <v>0</v>
      </c>
    </row>
    <row r="768" s="2" customFormat="1" ht="24.15" customHeight="1">
      <c r="A768" s="39"/>
      <c r="B768" s="165"/>
      <c r="C768" s="166" t="s">
        <v>1285</v>
      </c>
      <c r="D768" s="166" t="s">
        <v>132</v>
      </c>
      <c r="E768" s="167" t="s">
        <v>1286</v>
      </c>
      <c r="F768" s="168" t="s">
        <v>1287</v>
      </c>
      <c r="G768" s="169" t="s">
        <v>311</v>
      </c>
      <c r="H768" s="170">
        <v>90</v>
      </c>
      <c r="I768" s="171"/>
      <c r="J768" s="172">
        <f>ROUND(I768*H768,2)</f>
        <v>0</v>
      </c>
      <c r="K768" s="168" t="s">
        <v>136</v>
      </c>
      <c r="L768" s="40"/>
      <c r="M768" s="173" t="s">
        <v>3</v>
      </c>
      <c r="N768" s="174" t="s">
        <v>43</v>
      </c>
      <c r="O768" s="73"/>
      <c r="P768" s="175">
        <f>O768*H768</f>
        <v>0</v>
      </c>
      <c r="Q768" s="175">
        <v>1.0000000000000001E-05</v>
      </c>
      <c r="R768" s="175">
        <f>Q768*H768</f>
        <v>0.00090000000000000008</v>
      </c>
      <c r="S768" s="175">
        <v>0</v>
      </c>
      <c r="T768" s="176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177" t="s">
        <v>279</v>
      </c>
      <c r="AT768" s="177" t="s">
        <v>132</v>
      </c>
      <c r="AU768" s="177" t="s">
        <v>82</v>
      </c>
      <c r="AY768" s="20" t="s">
        <v>129</v>
      </c>
      <c r="BE768" s="178">
        <f>IF(N768="základní",J768,0)</f>
        <v>0</v>
      </c>
      <c r="BF768" s="178">
        <f>IF(N768="snížená",J768,0)</f>
        <v>0</v>
      </c>
      <c r="BG768" s="178">
        <f>IF(N768="zákl. přenesená",J768,0)</f>
        <v>0</v>
      </c>
      <c r="BH768" s="178">
        <f>IF(N768="sníž. přenesená",J768,0)</f>
        <v>0</v>
      </c>
      <c r="BI768" s="178">
        <f>IF(N768="nulová",J768,0)</f>
        <v>0</v>
      </c>
      <c r="BJ768" s="20" t="s">
        <v>80</v>
      </c>
      <c r="BK768" s="178">
        <f>ROUND(I768*H768,2)</f>
        <v>0</v>
      </c>
      <c r="BL768" s="20" t="s">
        <v>279</v>
      </c>
      <c r="BM768" s="177" t="s">
        <v>1288</v>
      </c>
    </row>
    <row r="769" s="2" customFormat="1">
      <c r="A769" s="39"/>
      <c r="B769" s="40"/>
      <c r="C769" s="39"/>
      <c r="D769" s="179" t="s">
        <v>139</v>
      </c>
      <c r="E769" s="39"/>
      <c r="F769" s="180" t="s">
        <v>1289</v>
      </c>
      <c r="G769" s="39"/>
      <c r="H769" s="39"/>
      <c r="I769" s="181"/>
      <c r="J769" s="39"/>
      <c r="K769" s="39"/>
      <c r="L769" s="40"/>
      <c r="M769" s="182"/>
      <c r="N769" s="183"/>
      <c r="O769" s="73"/>
      <c r="P769" s="73"/>
      <c r="Q769" s="73"/>
      <c r="R769" s="73"/>
      <c r="S769" s="73"/>
      <c r="T769" s="74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20" t="s">
        <v>139</v>
      </c>
      <c r="AU769" s="20" t="s">
        <v>82</v>
      </c>
    </row>
    <row r="770" s="2" customFormat="1" ht="24.15" customHeight="1">
      <c r="A770" s="39"/>
      <c r="B770" s="165"/>
      <c r="C770" s="166" t="s">
        <v>1290</v>
      </c>
      <c r="D770" s="166" t="s">
        <v>132</v>
      </c>
      <c r="E770" s="167" t="s">
        <v>1291</v>
      </c>
      <c r="F770" s="168" t="s">
        <v>1292</v>
      </c>
      <c r="G770" s="169" t="s">
        <v>311</v>
      </c>
      <c r="H770" s="170">
        <v>90</v>
      </c>
      <c r="I770" s="171"/>
      <c r="J770" s="172">
        <f>ROUND(I770*H770,2)</f>
        <v>0</v>
      </c>
      <c r="K770" s="168" t="s">
        <v>136</v>
      </c>
      <c r="L770" s="40"/>
      <c r="M770" s="173" t="s">
        <v>3</v>
      </c>
      <c r="N770" s="174" t="s">
        <v>43</v>
      </c>
      <c r="O770" s="73"/>
      <c r="P770" s="175">
        <f>O770*H770</f>
        <v>0</v>
      </c>
      <c r="Q770" s="175">
        <v>2.0000000000000002E-05</v>
      </c>
      <c r="R770" s="175">
        <f>Q770*H770</f>
        <v>0.0018000000000000002</v>
      </c>
      <c r="S770" s="175">
        <v>0</v>
      </c>
      <c r="T770" s="176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177" t="s">
        <v>279</v>
      </c>
      <c r="AT770" s="177" t="s">
        <v>132</v>
      </c>
      <c r="AU770" s="177" t="s">
        <v>82</v>
      </c>
      <c r="AY770" s="20" t="s">
        <v>129</v>
      </c>
      <c r="BE770" s="178">
        <f>IF(N770="základní",J770,0)</f>
        <v>0</v>
      </c>
      <c r="BF770" s="178">
        <f>IF(N770="snížená",J770,0)</f>
        <v>0</v>
      </c>
      <c r="BG770" s="178">
        <f>IF(N770="zákl. přenesená",J770,0)</f>
        <v>0</v>
      </c>
      <c r="BH770" s="178">
        <f>IF(N770="sníž. přenesená",J770,0)</f>
        <v>0</v>
      </c>
      <c r="BI770" s="178">
        <f>IF(N770="nulová",J770,0)</f>
        <v>0</v>
      </c>
      <c r="BJ770" s="20" t="s">
        <v>80</v>
      </c>
      <c r="BK770" s="178">
        <f>ROUND(I770*H770,2)</f>
        <v>0</v>
      </c>
      <c r="BL770" s="20" t="s">
        <v>279</v>
      </c>
      <c r="BM770" s="177" t="s">
        <v>1293</v>
      </c>
    </row>
    <row r="771" s="2" customFormat="1">
      <c r="A771" s="39"/>
      <c r="B771" s="40"/>
      <c r="C771" s="39"/>
      <c r="D771" s="179" t="s">
        <v>139</v>
      </c>
      <c r="E771" s="39"/>
      <c r="F771" s="180" t="s">
        <v>1294</v>
      </c>
      <c r="G771" s="39"/>
      <c r="H771" s="39"/>
      <c r="I771" s="181"/>
      <c r="J771" s="39"/>
      <c r="K771" s="39"/>
      <c r="L771" s="40"/>
      <c r="M771" s="182"/>
      <c r="N771" s="183"/>
      <c r="O771" s="73"/>
      <c r="P771" s="73"/>
      <c r="Q771" s="73"/>
      <c r="R771" s="73"/>
      <c r="S771" s="73"/>
      <c r="T771" s="74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20" t="s">
        <v>139</v>
      </c>
      <c r="AU771" s="20" t="s">
        <v>82</v>
      </c>
    </row>
    <row r="772" s="2" customFormat="1" ht="21.75" customHeight="1">
      <c r="A772" s="39"/>
      <c r="B772" s="165"/>
      <c r="C772" s="166" t="s">
        <v>1295</v>
      </c>
      <c r="D772" s="166" t="s">
        <v>132</v>
      </c>
      <c r="E772" s="167" t="s">
        <v>1296</v>
      </c>
      <c r="F772" s="168" t="s">
        <v>1297</v>
      </c>
      <c r="G772" s="169" t="s">
        <v>311</v>
      </c>
      <c r="H772" s="170">
        <v>90</v>
      </c>
      <c r="I772" s="171"/>
      <c r="J772" s="172">
        <f>ROUND(I772*H772,2)</f>
        <v>0</v>
      </c>
      <c r="K772" s="168" t="s">
        <v>136</v>
      </c>
      <c r="L772" s="40"/>
      <c r="M772" s="173" t="s">
        <v>3</v>
      </c>
      <c r="N772" s="174" t="s">
        <v>43</v>
      </c>
      <c r="O772" s="73"/>
      <c r="P772" s="175">
        <f>O772*H772</f>
        <v>0</v>
      </c>
      <c r="Q772" s="175">
        <v>3.0000000000000001E-05</v>
      </c>
      <c r="R772" s="175">
        <f>Q772*H772</f>
        <v>0.0027000000000000001</v>
      </c>
      <c r="S772" s="175">
        <v>0</v>
      </c>
      <c r="T772" s="176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177" t="s">
        <v>279</v>
      </c>
      <c r="AT772" s="177" t="s">
        <v>132</v>
      </c>
      <c r="AU772" s="177" t="s">
        <v>82</v>
      </c>
      <c r="AY772" s="20" t="s">
        <v>129</v>
      </c>
      <c r="BE772" s="178">
        <f>IF(N772="základní",J772,0)</f>
        <v>0</v>
      </c>
      <c r="BF772" s="178">
        <f>IF(N772="snížená",J772,0)</f>
        <v>0</v>
      </c>
      <c r="BG772" s="178">
        <f>IF(N772="zákl. přenesená",J772,0)</f>
        <v>0</v>
      </c>
      <c r="BH772" s="178">
        <f>IF(N772="sníž. přenesená",J772,0)</f>
        <v>0</v>
      </c>
      <c r="BI772" s="178">
        <f>IF(N772="nulová",J772,0)</f>
        <v>0</v>
      </c>
      <c r="BJ772" s="20" t="s">
        <v>80</v>
      </c>
      <c r="BK772" s="178">
        <f>ROUND(I772*H772,2)</f>
        <v>0</v>
      </c>
      <c r="BL772" s="20" t="s">
        <v>279</v>
      </c>
      <c r="BM772" s="177" t="s">
        <v>1298</v>
      </c>
    </row>
    <row r="773" s="2" customFormat="1">
      <c r="A773" s="39"/>
      <c r="B773" s="40"/>
      <c r="C773" s="39"/>
      <c r="D773" s="179" t="s">
        <v>139</v>
      </c>
      <c r="E773" s="39"/>
      <c r="F773" s="180" t="s">
        <v>1299</v>
      </c>
      <c r="G773" s="39"/>
      <c r="H773" s="39"/>
      <c r="I773" s="181"/>
      <c r="J773" s="39"/>
      <c r="K773" s="39"/>
      <c r="L773" s="40"/>
      <c r="M773" s="182"/>
      <c r="N773" s="183"/>
      <c r="O773" s="73"/>
      <c r="P773" s="73"/>
      <c r="Q773" s="73"/>
      <c r="R773" s="73"/>
      <c r="S773" s="73"/>
      <c r="T773" s="74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20" t="s">
        <v>139</v>
      </c>
      <c r="AU773" s="20" t="s">
        <v>82</v>
      </c>
    </row>
    <row r="774" s="2" customFormat="1" ht="16.5" customHeight="1">
      <c r="A774" s="39"/>
      <c r="B774" s="165"/>
      <c r="C774" s="166" t="s">
        <v>1300</v>
      </c>
      <c r="D774" s="166" t="s">
        <v>132</v>
      </c>
      <c r="E774" s="167" t="s">
        <v>1301</v>
      </c>
      <c r="F774" s="168" t="s">
        <v>1302</v>
      </c>
      <c r="G774" s="169" t="s">
        <v>227</v>
      </c>
      <c r="H774" s="170">
        <v>7</v>
      </c>
      <c r="I774" s="171"/>
      <c r="J774" s="172">
        <f>ROUND(I774*H774,2)</f>
        <v>0</v>
      </c>
      <c r="K774" s="168" t="s">
        <v>3</v>
      </c>
      <c r="L774" s="40"/>
      <c r="M774" s="173" t="s">
        <v>3</v>
      </c>
      <c r="N774" s="174" t="s">
        <v>43</v>
      </c>
      <c r="O774" s="73"/>
      <c r="P774" s="175">
        <f>O774*H774</f>
        <v>0</v>
      </c>
      <c r="Q774" s="175">
        <v>0</v>
      </c>
      <c r="R774" s="175">
        <f>Q774*H774</f>
        <v>0</v>
      </c>
      <c r="S774" s="175">
        <v>0</v>
      </c>
      <c r="T774" s="176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177" t="s">
        <v>279</v>
      </c>
      <c r="AT774" s="177" t="s">
        <v>132</v>
      </c>
      <c r="AU774" s="177" t="s">
        <v>82</v>
      </c>
      <c r="AY774" s="20" t="s">
        <v>129</v>
      </c>
      <c r="BE774" s="178">
        <f>IF(N774="základní",J774,0)</f>
        <v>0</v>
      </c>
      <c r="BF774" s="178">
        <f>IF(N774="snížená",J774,0)</f>
        <v>0</v>
      </c>
      <c r="BG774" s="178">
        <f>IF(N774="zákl. přenesená",J774,0)</f>
        <v>0</v>
      </c>
      <c r="BH774" s="178">
        <f>IF(N774="sníž. přenesená",J774,0)</f>
        <v>0</v>
      </c>
      <c r="BI774" s="178">
        <f>IF(N774="nulová",J774,0)</f>
        <v>0</v>
      </c>
      <c r="BJ774" s="20" t="s">
        <v>80</v>
      </c>
      <c r="BK774" s="178">
        <f>ROUND(I774*H774,2)</f>
        <v>0</v>
      </c>
      <c r="BL774" s="20" t="s">
        <v>279</v>
      </c>
      <c r="BM774" s="177" t="s">
        <v>1303</v>
      </c>
    </row>
    <row r="775" s="12" customFormat="1" ht="22.8" customHeight="1">
      <c r="A775" s="12"/>
      <c r="B775" s="152"/>
      <c r="C775" s="12"/>
      <c r="D775" s="153" t="s">
        <v>71</v>
      </c>
      <c r="E775" s="163" t="s">
        <v>1304</v>
      </c>
      <c r="F775" s="163" t="s">
        <v>1305</v>
      </c>
      <c r="G775" s="12"/>
      <c r="H775" s="12"/>
      <c r="I775" s="155"/>
      <c r="J775" s="164">
        <f>BK775</f>
        <v>0</v>
      </c>
      <c r="K775" s="12"/>
      <c r="L775" s="152"/>
      <c r="M775" s="157"/>
      <c r="N775" s="158"/>
      <c r="O775" s="158"/>
      <c r="P775" s="159">
        <f>SUM(P776:P841)</f>
        <v>0</v>
      </c>
      <c r="Q775" s="158"/>
      <c r="R775" s="159">
        <f>SUM(R776:R841)</f>
        <v>1.0921365199999999</v>
      </c>
      <c r="S775" s="158"/>
      <c r="T775" s="160">
        <f>SUM(T776:T841)</f>
        <v>0.22361632999999997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153" t="s">
        <v>82</v>
      </c>
      <c r="AT775" s="161" t="s">
        <v>71</v>
      </c>
      <c r="AU775" s="161" t="s">
        <v>80</v>
      </c>
      <c r="AY775" s="153" t="s">
        <v>129</v>
      </c>
      <c r="BK775" s="162">
        <f>SUM(BK776:BK841)</f>
        <v>0</v>
      </c>
    </row>
    <row r="776" s="2" customFormat="1" ht="16.5" customHeight="1">
      <c r="A776" s="39"/>
      <c r="B776" s="165"/>
      <c r="C776" s="166" t="s">
        <v>1306</v>
      </c>
      <c r="D776" s="166" t="s">
        <v>132</v>
      </c>
      <c r="E776" s="167" t="s">
        <v>1307</v>
      </c>
      <c r="F776" s="168" t="s">
        <v>1308</v>
      </c>
      <c r="G776" s="169" t="s">
        <v>154</v>
      </c>
      <c r="H776" s="170">
        <v>721.34299999999996</v>
      </c>
      <c r="I776" s="171"/>
      <c r="J776" s="172">
        <f>ROUND(I776*H776,2)</f>
        <v>0</v>
      </c>
      <c r="K776" s="168" t="s">
        <v>136</v>
      </c>
      <c r="L776" s="40"/>
      <c r="M776" s="173" t="s">
        <v>3</v>
      </c>
      <c r="N776" s="174" t="s">
        <v>43</v>
      </c>
      <c r="O776" s="73"/>
      <c r="P776" s="175">
        <f>O776*H776</f>
        <v>0</v>
      </c>
      <c r="Q776" s="175">
        <v>0.001</v>
      </c>
      <c r="R776" s="175">
        <f>Q776*H776</f>
        <v>0.72134299999999996</v>
      </c>
      <c r="S776" s="175">
        <v>0.00031</v>
      </c>
      <c r="T776" s="176">
        <f>S776*H776</f>
        <v>0.22361632999999997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177" t="s">
        <v>279</v>
      </c>
      <c r="AT776" s="177" t="s">
        <v>132</v>
      </c>
      <c r="AU776" s="177" t="s">
        <v>82</v>
      </c>
      <c r="AY776" s="20" t="s">
        <v>129</v>
      </c>
      <c r="BE776" s="178">
        <f>IF(N776="základní",J776,0)</f>
        <v>0</v>
      </c>
      <c r="BF776" s="178">
        <f>IF(N776="snížená",J776,0)</f>
        <v>0</v>
      </c>
      <c r="BG776" s="178">
        <f>IF(N776="zákl. přenesená",J776,0)</f>
        <v>0</v>
      </c>
      <c r="BH776" s="178">
        <f>IF(N776="sníž. přenesená",J776,0)</f>
        <v>0</v>
      </c>
      <c r="BI776" s="178">
        <f>IF(N776="nulová",J776,0)</f>
        <v>0</v>
      </c>
      <c r="BJ776" s="20" t="s">
        <v>80</v>
      </c>
      <c r="BK776" s="178">
        <f>ROUND(I776*H776,2)</f>
        <v>0</v>
      </c>
      <c r="BL776" s="20" t="s">
        <v>279</v>
      </c>
      <c r="BM776" s="177" t="s">
        <v>1309</v>
      </c>
    </row>
    <row r="777" s="2" customFormat="1">
      <c r="A777" s="39"/>
      <c r="B777" s="40"/>
      <c r="C777" s="39"/>
      <c r="D777" s="179" t="s">
        <v>139</v>
      </c>
      <c r="E777" s="39"/>
      <c r="F777" s="180" t="s">
        <v>1310</v>
      </c>
      <c r="G777" s="39"/>
      <c r="H777" s="39"/>
      <c r="I777" s="181"/>
      <c r="J777" s="39"/>
      <c r="K777" s="39"/>
      <c r="L777" s="40"/>
      <c r="M777" s="182"/>
      <c r="N777" s="183"/>
      <c r="O777" s="73"/>
      <c r="P777" s="73"/>
      <c r="Q777" s="73"/>
      <c r="R777" s="73"/>
      <c r="S777" s="73"/>
      <c r="T777" s="74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20" t="s">
        <v>139</v>
      </c>
      <c r="AU777" s="20" t="s">
        <v>82</v>
      </c>
    </row>
    <row r="778" s="13" customFormat="1">
      <c r="A778" s="13"/>
      <c r="B778" s="184"/>
      <c r="C778" s="13"/>
      <c r="D778" s="185" t="s">
        <v>141</v>
      </c>
      <c r="E778" s="186" t="s">
        <v>3</v>
      </c>
      <c r="F778" s="187" t="s">
        <v>1311</v>
      </c>
      <c r="G778" s="13"/>
      <c r="H778" s="186" t="s">
        <v>3</v>
      </c>
      <c r="I778" s="188"/>
      <c r="J778" s="13"/>
      <c r="K778" s="13"/>
      <c r="L778" s="184"/>
      <c r="M778" s="189"/>
      <c r="N778" s="190"/>
      <c r="O778" s="190"/>
      <c r="P778" s="190"/>
      <c r="Q778" s="190"/>
      <c r="R778" s="190"/>
      <c r="S778" s="190"/>
      <c r="T778" s="19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186" t="s">
        <v>141</v>
      </c>
      <c r="AU778" s="186" t="s">
        <v>82</v>
      </c>
      <c r="AV778" s="13" t="s">
        <v>80</v>
      </c>
      <c r="AW778" s="13" t="s">
        <v>33</v>
      </c>
      <c r="AX778" s="13" t="s">
        <v>72</v>
      </c>
      <c r="AY778" s="186" t="s">
        <v>129</v>
      </c>
    </row>
    <row r="779" s="14" customFormat="1">
      <c r="A779" s="14"/>
      <c r="B779" s="192"/>
      <c r="C779" s="14"/>
      <c r="D779" s="185" t="s">
        <v>141</v>
      </c>
      <c r="E779" s="193" t="s">
        <v>3</v>
      </c>
      <c r="F779" s="194" t="s">
        <v>1188</v>
      </c>
      <c r="G779" s="14"/>
      <c r="H779" s="195">
        <v>179</v>
      </c>
      <c r="I779" s="196"/>
      <c r="J779" s="14"/>
      <c r="K779" s="14"/>
      <c r="L779" s="192"/>
      <c r="M779" s="197"/>
      <c r="N779" s="198"/>
      <c r="O779" s="198"/>
      <c r="P779" s="198"/>
      <c r="Q779" s="198"/>
      <c r="R779" s="198"/>
      <c r="S779" s="198"/>
      <c r="T779" s="19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193" t="s">
        <v>141</v>
      </c>
      <c r="AU779" s="193" t="s">
        <v>82</v>
      </c>
      <c r="AV779" s="14" t="s">
        <v>82</v>
      </c>
      <c r="AW779" s="14" t="s">
        <v>33</v>
      </c>
      <c r="AX779" s="14" t="s">
        <v>72</v>
      </c>
      <c r="AY779" s="193" t="s">
        <v>129</v>
      </c>
    </row>
    <row r="780" s="13" customFormat="1">
      <c r="A780" s="13"/>
      <c r="B780" s="184"/>
      <c r="C780" s="13"/>
      <c r="D780" s="185" t="s">
        <v>141</v>
      </c>
      <c r="E780" s="186" t="s">
        <v>3</v>
      </c>
      <c r="F780" s="187" t="s">
        <v>176</v>
      </c>
      <c r="G780" s="13"/>
      <c r="H780" s="186" t="s">
        <v>3</v>
      </c>
      <c r="I780" s="188"/>
      <c r="J780" s="13"/>
      <c r="K780" s="13"/>
      <c r="L780" s="184"/>
      <c r="M780" s="189"/>
      <c r="N780" s="190"/>
      <c r="O780" s="190"/>
      <c r="P780" s="190"/>
      <c r="Q780" s="190"/>
      <c r="R780" s="190"/>
      <c r="S780" s="190"/>
      <c r="T780" s="191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86" t="s">
        <v>141</v>
      </c>
      <c r="AU780" s="186" t="s">
        <v>82</v>
      </c>
      <c r="AV780" s="13" t="s">
        <v>80</v>
      </c>
      <c r="AW780" s="13" t="s">
        <v>33</v>
      </c>
      <c r="AX780" s="13" t="s">
        <v>72</v>
      </c>
      <c r="AY780" s="186" t="s">
        <v>129</v>
      </c>
    </row>
    <row r="781" s="13" customFormat="1">
      <c r="A781" s="13"/>
      <c r="B781" s="184"/>
      <c r="C781" s="13"/>
      <c r="D781" s="185" t="s">
        <v>141</v>
      </c>
      <c r="E781" s="186" t="s">
        <v>3</v>
      </c>
      <c r="F781" s="187" t="s">
        <v>177</v>
      </c>
      <c r="G781" s="13"/>
      <c r="H781" s="186" t="s">
        <v>3</v>
      </c>
      <c r="I781" s="188"/>
      <c r="J781" s="13"/>
      <c r="K781" s="13"/>
      <c r="L781" s="184"/>
      <c r="M781" s="189"/>
      <c r="N781" s="190"/>
      <c r="O781" s="190"/>
      <c r="P781" s="190"/>
      <c r="Q781" s="190"/>
      <c r="R781" s="190"/>
      <c r="S781" s="190"/>
      <c r="T781" s="191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186" t="s">
        <v>141</v>
      </c>
      <c r="AU781" s="186" t="s">
        <v>82</v>
      </c>
      <c r="AV781" s="13" t="s">
        <v>80</v>
      </c>
      <c r="AW781" s="13" t="s">
        <v>33</v>
      </c>
      <c r="AX781" s="13" t="s">
        <v>72</v>
      </c>
      <c r="AY781" s="186" t="s">
        <v>129</v>
      </c>
    </row>
    <row r="782" s="14" customFormat="1">
      <c r="A782" s="14"/>
      <c r="B782" s="192"/>
      <c r="C782" s="14"/>
      <c r="D782" s="185" t="s">
        <v>141</v>
      </c>
      <c r="E782" s="193" t="s">
        <v>3</v>
      </c>
      <c r="F782" s="194" t="s">
        <v>178</v>
      </c>
      <c r="G782" s="14"/>
      <c r="H782" s="195">
        <v>29.274000000000001</v>
      </c>
      <c r="I782" s="196"/>
      <c r="J782" s="14"/>
      <c r="K782" s="14"/>
      <c r="L782" s="192"/>
      <c r="M782" s="197"/>
      <c r="N782" s="198"/>
      <c r="O782" s="198"/>
      <c r="P782" s="198"/>
      <c r="Q782" s="198"/>
      <c r="R782" s="198"/>
      <c r="S782" s="198"/>
      <c r="T782" s="19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193" t="s">
        <v>141</v>
      </c>
      <c r="AU782" s="193" t="s">
        <v>82</v>
      </c>
      <c r="AV782" s="14" t="s">
        <v>82</v>
      </c>
      <c r="AW782" s="14" t="s">
        <v>33</v>
      </c>
      <c r="AX782" s="14" t="s">
        <v>72</v>
      </c>
      <c r="AY782" s="193" t="s">
        <v>129</v>
      </c>
    </row>
    <row r="783" s="13" customFormat="1">
      <c r="A783" s="13"/>
      <c r="B783" s="184"/>
      <c r="C783" s="13"/>
      <c r="D783" s="185" t="s">
        <v>141</v>
      </c>
      <c r="E783" s="186" t="s">
        <v>3</v>
      </c>
      <c r="F783" s="187" t="s">
        <v>181</v>
      </c>
      <c r="G783" s="13"/>
      <c r="H783" s="186" t="s">
        <v>3</v>
      </c>
      <c r="I783" s="188"/>
      <c r="J783" s="13"/>
      <c r="K783" s="13"/>
      <c r="L783" s="184"/>
      <c r="M783" s="189"/>
      <c r="N783" s="190"/>
      <c r="O783" s="190"/>
      <c r="P783" s="190"/>
      <c r="Q783" s="190"/>
      <c r="R783" s="190"/>
      <c r="S783" s="190"/>
      <c r="T783" s="19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186" t="s">
        <v>141</v>
      </c>
      <c r="AU783" s="186" t="s">
        <v>82</v>
      </c>
      <c r="AV783" s="13" t="s">
        <v>80</v>
      </c>
      <c r="AW783" s="13" t="s">
        <v>33</v>
      </c>
      <c r="AX783" s="13" t="s">
        <v>72</v>
      </c>
      <c r="AY783" s="186" t="s">
        <v>129</v>
      </c>
    </row>
    <row r="784" s="14" customFormat="1">
      <c r="A784" s="14"/>
      <c r="B784" s="192"/>
      <c r="C784" s="14"/>
      <c r="D784" s="185" t="s">
        <v>141</v>
      </c>
      <c r="E784" s="193" t="s">
        <v>3</v>
      </c>
      <c r="F784" s="194" t="s">
        <v>182</v>
      </c>
      <c r="G784" s="14"/>
      <c r="H784" s="195">
        <v>76</v>
      </c>
      <c r="I784" s="196"/>
      <c r="J784" s="14"/>
      <c r="K784" s="14"/>
      <c r="L784" s="192"/>
      <c r="M784" s="197"/>
      <c r="N784" s="198"/>
      <c r="O784" s="198"/>
      <c r="P784" s="198"/>
      <c r="Q784" s="198"/>
      <c r="R784" s="198"/>
      <c r="S784" s="198"/>
      <c r="T784" s="19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193" t="s">
        <v>141</v>
      </c>
      <c r="AU784" s="193" t="s">
        <v>82</v>
      </c>
      <c r="AV784" s="14" t="s">
        <v>82</v>
      </c>
      <c r="AW784" s="14" t="s">
        <v>33</v>
      </c>
      <c r="AX784" s="14" t="s">
        <v>72</v>
      </c>
      <c r="AY784" s="193" t="s">
        <v>129</v>
      </c>
    </row>
    <row r="785" s="14" customFormat="1">
      <c r="A785" s="14"/>
      <c r="B785" s="192"/>
      <c r="C785" s="14"/>
      <c r="D785" s="185" t="s">
        <v>141</v>
      </c>
      <c r="E785" s="193" t="s">
        <v>3</v>
      </c>
      <c r="F785" s="194" t="s">
        <v>185</v>
      </c>
      <c r="G785" s="14"/>
      <c r="H785" s="195">
        <v>0.97199999999999998</v>
      </c>
      <c r="I785" s="196"/>
      <c r="J785" s="14"/>
      <c r="K785" s="14"/>
      <c r="L785" s="192"/>
      <c r="M785" s="197"/>
      <c r="N785" s="198"/>
      <c r="O785" s="198"/>
      <c r="P785" s="198"/>
      <c r="Q785" s="198"/>
      <c r="R785" s="198"/>
      <c r="S785" s="198"/>
      <c r="T785" s="19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193" t="s">
        <v>141</v>
      </c>
      <c r="AU785" s="193" t="s">
        <v>82</v>
      </c>
      <c r="AV785" s="14" t="s">
        <v>82</v>
      </c>
      <c r="AW785" s="14" t="s">
        <v>33</v>
      </c>
      <c r="AX785" s="14" t="s">
        <v>72</v>
      </c>
      <c r="AY785" s="193" t="s">
        <v>129</v>
      </c>
    </row>
    <row r="786" s="13" customFormat="1">
      <c r="A786" s="13"/>
      <c r="B786" s="184"/>
      <c r="C786" s="13"/>
      <c r="D786" s="185" t="s">
        <v>141</v>
      </c>
      <c r="E786" s="186" t="s">
        <v>3</v>
      </c>
      <c r="F786" s="187" t="s">
        <v>186</v>
      </c>
      <c r="G786" s="13"/>
      <c r="H786" s="186" t="s">
        <v>3</v>
      </c>
      <c r="I786" s="188"/>
      <c r="J786" s="13"/>
      <c r="K786" s="13"/>
      <c r="L786" s="184"/>
      <c r="M786" s="189"/>
      <c r="N786" s="190"/>
      <c r="O786" s="190"/>
      <c r="P786" s="190"/>
      <c r="Q786" s="190"/>
      <c r="R786" s="190"/>
      <c r="S786" s="190"/>
      <c r="T786" s="19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186" t="s">
        <v>141</v>
      </c>
      <c r="AU786" s="186" t="s">
        <v>82</v>
      </c>
      <c r="AV786" s="13" t="s">
        <v>80</v>
      </c>
      <c r="AW786" s="13" t="s">
        <v>33</v>
      </c>
      <c r="AX786" s="13" t="s">
        <v>72</v>
      </c>
      <c r="AY786" s="186" t="s">
        <v>129</v>
      </c>
    </row>
    <row r="787" s="14" customFormat="1">
      <c r="A787" s="14"/>
      <c r="B787" s="192"/>
      <c r="C787" s="14"/>
      <c r="D787" s="185" t="s">
        <v>141</v>
      </c>
      <c r="E787" s="193" t="s">
        <v>3</v>
      </c>
      <c r="F787" s="194" t="s">
        <v>187</v>
      </c>
      <c r="G787" s="14"/>
      <c r="H787" s="195">
        <v>52.073</v>
      </c>
      <c r="I787" s="196"/>
      <c r="J787" s="14"/>
      <c r="K787" s="14"/>
      <c r="L787" s="192"/>
      <c r="M787" s="197"/>
      <c r="N787" s="198"/>
      <c r="O787" s="198"/>
      <c r="P787" s="198"/>
      <c r="Q787" s="198"/>
      <c r="R787" s="198"/>
      <c r="S787" s="198"/>
      <c r="T787" s="19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193" t="s">
        <v>141</v>
      </c>
      <c r="AU787" s="193" t="s">
        <v>82</v>
      </c>
      <c r="AV787" s="14" t="s">
        <v>82</v>
      </c>
      <c r="AW787" s="14" t="s">
        <v>33</v>
      </c>
      <c r="AX787" s="14" t="s">
        <v>72</v>
      </c>
      <c r="AY787" s="193" t="s">
        <v>129</v>
      </c>
    </row>
    <row r="788" s="13" customFormat="1">
      <c r="A788" s="13"/>
      <c r="B788" s="184"/>
      <c r="C788" s="13"/>
      <c r="D788" s="185" t="s">
        <v>141</v>
      </c>
      <c r="E788" s="186" t="s">
        <v>3</v>
      </c>
      <c r="F788" s="187" t="s">
        <v>189</v>
      </c>
      <c r="G788" s="13"/>
      <c r="H788" s="186" t="s">
        <v>3</v>
      </c>
      <c r="I788" s="188"/>
      <c r="J788" s="13"/>
      <c r="K788" s="13"/>
      <c r="L788" s="184"/>
      <c r="M788" s="189"/>
      <c r="N788" s="190"/>
      <c r="O788" s="190"/>
      <c r="P788" s="190"/>
      <c r="Q788" s="190"/>
      <c r="R788" s="190"/>
      <c r="S788" s="190"/>
      <c r="T788" s="19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186" t="s">
        <v>141</v>
      </c>
      <c r="AU788" s="186" t="s">
        <v>82</v>
      </c>
      <c r="AV788" s="13" t="s">
        <v>80</v>
      </c>
      <c r="AW788" s="13" t="s">
        <v>33</v>
      </c>
      <c r="AX788" s="13" t="s">
        <v>72</v>
      </c>
      <c r="AY788" s="186" t="s">
        <v>129</v>
      </c>
    </row>
    <row r="789" s="14" customFormat="1">
      <c r="A789" s="14"/>
      <c r="B789" s="192"/>
      <c r="C789" s="14"/>
      <c r="D789" s="185" t="s">
        <v>141</v>
      </c>
      <c r="E789" s="193" t="s">
        <v>3</v>
      </c>
      <c r="F789" s="194" t="s">
        <v>1312</v>
      </c>
      <c r="G789" s="14"/>
      <c r="H789" s="195">
        <v>10.560000000000001</v>
      </c>
      <c r="I789" s="196"/>
      <c r="J789" s="14"/>
      <c r="K789" s="14"/>
      <c r="L789" s="192"/>
      <c r="M789" s="197"/>
      <c r="N789" s="198"/>
      <c r="O789" s="198"/>
      <c r="P789" s="198"/>
      <c r="Q789" s="198"/>
      <c r="R789" s="198"/>
      <c r="S789" s="198"/>
      <c r="T789" s="19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193" t="s">
        <v>141</v>
      </c>
      <c r="AU789" s="193" t="s">
        <v>82</v>
      </c>
      <c r="AV789" s="14" t="s">
        <v>82</v>
      </c>
      <c r="AW789" s="14" t="s">
        <v>33</v>
      </c>
      <c r="AX789" s="14" t="s">
        <v>72</v>
      </c>
      <c r="AY789" s="193" t="s">
        <v>129</v>
      </c>
    </row>
    <row r="790" s="13" customFormat="1">
      <c r="A790" s="13"/>
      <c r="B790" s="184"/>
      <c r="C790" s="13"/>
      <c r="D790" s="185" t="s">
        <v>141</v>
      </c>
      <c r="E790" s="186" t="s">
        <v>3</v>
      </c>
      <c r="F790" s="187" t="s">
        <v>192</v>
      </c>
      <c r="G790" s="13"/>
      <c r="H790" s="186" t="s">
        <v>3</v>
      </c>
      <c r="I790" s="188"/>
      <c r="J790" s="13"/>
      <c r="K790" s="13"/>
      <c r="L790" s="184"/>
      <c r="M790" s="189"/>
      <c r="N790" s="190"/>
      <c r="O790" s="190"/>
      <c r="P790" s="190"/>
      <c r="Q790" s="190"/>
      <c r="R790" s="190"/>
      <c r="S790" s="190"/>
      <c r="T790" s="191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186" t="s">
        <v>141</v>
      </c>
      <c r="AU790" s="186" t="s">
        <v>82</v>
      </c>
      <c r="AV790" s="13" t="s">
        <v>80</v>
      </c>
      <c r="AW790" s="13" t="s">
        <v>33</v>
      </c>
      <c r="AX790" s="13" t="s">
        <v>72</v>
      </c>
      <c r="AY790" s="186" t="s">
        <v>129</v>
      </c>
    </row>
    <row r="791" s="14" customFormat="1">
      <c r="A791" s="14"/>
      <c r="B791" s="192"/>
      <c r="C791" s="14"/>
      <c r="D791" s="185" t="s">
        <v>141</v>
      </c>
      <c r="E791" s="193" t="s">
        <v>3</v>
      </c>
      <c r="F791" s="194" t="s">
        <v>1313</v>
      </c>
      <c r="G791" s="14"/>
      <c r="H791" s="195">
        <v>17.131</v>
      </c>
      <c r="I791" s="196"/>
      <c r="J791" s="14"/>
      <c r="K791" s="14"/>
      <c r="L791" s="192"/>
      <c r="M791" s="197"/>
      <c r="N791" s="198"/>
      <c r="O791" s="198"/>
      <c r="P791" s="198"/>
      <c r="Q791" s="198"/>
      <c r="R791" s="198"/>
      <c r="S791" s="198"/>
      <c r="T791" s="19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193" t="s">
        <v>141</v>
      </c>
      <c r="AU791" s="193" t="s">
        <v>82</v>
      </c>
      <c r="AV791" s="14" t="s">
        <v>82</v>
      </c>
      <c r="AW791" s="14" t="s">
        <v>33</v>
      </c>
      <c r="AX791" s="14" t="s">
        <v>72</v>
      </c>
      <c r="AY791" s="193" t="s">
        <v>129</v>
      </c>
    </row>
    <row r="792" s="13" customFormat="1">
      <c r="A792" s="13"/>
      <c r="B792" s="184"/>
      <c r="C792" s="13"/>
      <c r="D792" s="185" t="s">
        <v>141</v>
      </c>
      <c r="E792" s="186" t="s">
        <v>3</v>
      </c>
      <c r="F792" s="187" t="s">
        <v>194</v>
      </c>
      <c r="G792" s="13"/>
      <c r="H792" s="186" t="s">
        <v>3</v>
      </c>
      <c r="I792" s="188"/>
      <c r="J792" s="13"/>
      <c r="K792" s="13"/>
      <c r="L792" s="184"/>
      <c r="M792" s="189"/>
      <c r="N792" s="190"/>
      <c r="O792" s="190"/>
      <c r="P792" s="190"/>
      <c r="Q792" s="190"/>
      <c r="R792" s="190"/>
      <c r="S792" s="190"/>
      <c r="T792" s="19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186" t="s">
        <v>141</v>
      </c>
      <c r="AU792" s="186" t="s">
        <v>82</v>
      </c>
      <c r="AV792" s="13" t="s">
        <v>80</v>
      </c>
      <c r="AW792" s="13" t="s">
        <v>33</v>
      </c>
      <c r="AX792" s="13" t="s">
        <v>72</v>
      </c>
      <c r="AY792" s="186" t="s">
        <v>129</v>
      </c>
    </row>
    <row r="793" s="14" customFormat="1">
      <c r="A793" s="14"/>
      <c r="B793" s="192"/>
      <c r="C793" s="14"/>
      <c r="D793" s="185" t="s">
        <v>141</v>
      </c>
      <c r="E793" s="193" t="s">
        <v>3</v>
      </c>
      <c r="F793" s="194" t="s">
        <v>195</v>
      </c>
      <c r="G793" s="14"/>
      <c r="H793" s="195">
        <v>92.495000000000005</v>
      </c>
      <c r="I793" s="196"/>
      <c r="J793" s="14"/>
      <c r="K793" s="14"/>
      <c r="L793" s="192"/>
      <c r="M793" s="197"/>
      <c r="N793" s="198"/>
      <c r="O793" s="198"/>
      <c r="P793" s="198"/>
      <c r="Q793" s="198"/>
      <c r="R793" s="198"/>
      <c r="S793" s="198"/>
      <c r="T793" s="19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193" t="s">
        <v>141</v>
      </c>
      <c r="AU793" s="193" t="s">
        <v>82</v>
      </c>
      <c r="AV793" s="14" t="s">
        <v>82</v>
      </c>
      <c r="AW793" s="14" t="s">
        <v>33</v>
      </c>
      <c r="AX793" s="14" t="s">
        <v>72</v>
      </c>
      <c r="AY793" s="193" t="s">
        <v>129</v>
      </c>
    </row>
    <row r="794" s="13" customFormat="1">
      <c r="A794" s="13"/>
      <c r="B794" s="184"/>
      <c r="C794" s="13"/>
      <c r="D794" s="185" t="s">
        <v>141</v>
      </c>
      <c r="E794" s="186" t="s">
        <v>3</v>
      </c>
      <c r="F794" s="187" t="s">
        <v>196</v>
      </c>
      <c r="G794" s="13"/>
      <c r="H794" s="186" t="s">
        <v>3</v>
      </c>
      <c r="I794" s="188"/>
      <c r="J794" s="13"/>
      <c r="K794" s="13"/>
      <c r="L794" s="184"/>
      <c r="M794" s="189"/>
      <c r="N794" s="190"/>
      <c r="O794" s="190"/>
      <c r="P794" s="190"/>
      <c r="Q794" s="190"/>
      <c r="R794" s="190"/>
      <c r="S794" s="190"/>
      <c r="T794" s="191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186" t="s">
        <v>141</v>
      </c>
      <c r="AU794" s="186" t="s">
        <v>82</v>
      </c>
      <c r="AV794" s="13" t="s">
        <v>80</v>
      </c>
      <c r="AW794" s="13" t="s">
        <v>33</v>
      </c>
      <c r="AX794" s="13" t="s">
        <v>72</v>
      </c>
      <c r="AY794" s="186" t="s">
        <v>129</v>
      </c>
    </row>
    <row r="795" s="14" customFormat="1">
      <c r="A795" s="14"/>
      <c r="B795" s="192"/>
      <c r="C795" s="14"/>
      <c r="D795" s="185" t="s">
        <v>141</v>
      </c>
      <c r="E795" s="193" t="s">
        <v>3</v>
      </c>
      <c r="F795" s="194" t="s">
        <v>197</v>
      </c>
      <c r="G795" s="14"/>
      <c r="H795" s="195">
        <v>28.652000000000001</v>
      </c>
      <c r="I795" s="196"/>
      <c r="J795" s="14"/>
      <c r="K795" s="14"/>
      <c r="L795" s="192"/>
      <c r="M795" s="197"/>
      <c r="N795" s="198"/>
      <c r="O795" s="198"/>
      <c r="P795" s="198"/>
      <c r="Q795" s="198"/>
      <c r="R795" s="198"/>
      <c r="S795" s="198"/>
      <c r="T795" s="19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193" t="s">
        <v>141</v>
      </c>
      <c r="AU795" s="193" t="s">
        <v>82</v>
      </c>
      <c r="AV795" s="14" t="s">
        <v>82</v>
      </c>
      <c r="AW795" s="14" t="s">
        <v>33</v>
      </c>
      <c r="AX795" s="14" t="s">
        <v>72</v>
      </c>
      <c r="AY795" s="193" t="s">
        <v>129</v>
      </c>
    </row>
    <row r="796" s="13" customFormat="1">
      <c r="A796" s="13"/>
      <c r="B796" s="184"/>
      <c r="C796" s="13"/>
      <c r="D796" s="185" t="s">
        <v>141</v>
      </c>
      <c r="E796" s="186" t="s">
        <v>3</v>
      </c>
      <c r="F796" s="187" t="s">
        <v>198</v>
      </c>
      <c r="G796" s="13"/>
      <c r="H796" s="186" t="s">
        <v>3</v>
      </c>
      <c r="I796" s="188"/>
      <c r="J796" s="13"/>
      <c r="K796" s="13"/>
      <c r="L796" s="184"/>
      <c r="M796" s="189"/>
      <c r="N796" s="190"/>
      <c r="O796" s="190"/>
      <c r="P796" s="190"/>
      <c r="Q796" s="190"/>
      <c r="R796" s="190"/>
      <c r="S796" s="190"/>
      <c r="T796" s="191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186" t="s">
        <v>141</v>
      </c>
      <c r="AU796" s="186" t="s">
        <v>82</v>
      </c>
      <c r="AV796" s="13" t="s">
        <v>80</v>
      </c>
      <c r="AW796" s="13" t="s">
        <v>33</v>
      </c>
      <c r="AX796" s="13" t="s">
        <v>72</v>
      </c>
      <c r="AY796" s="186" t="s">
        <v>129</v>
      </c>
    </row>
    <row r="797" s="14" customFormat="1">
      <c r="A797" s="14"/>
      <c r="B797" s="192"/>
      <c r="C797" s="14"/>
      <c r="D797" s="185" t="s">
        <v>141</v>
      </c>
      <c r="E797" s="193" t="s">
        <v>3</v>
      </c>
      <c r="F797" s="194" t="s">
        <v>199</v>
      </c>
      <c r="G797" s="14"/>
      <c r="H797" s="195">
        <v>50.795999999999999</v>
      </c>
      <c r="I797" s="196"/>
      <c r="J797" s="14"/>
      <c r="K797" s="14"/>
      <c r="L797" s="192"/>
      <c r="M797" s="197"/>
      <c r="N797" s="198"/>
      <c r="O797" s="198"/>
      <c r="P797" s="198"/>
      <c r="Q797" s="198"/>
      <c r="R797" s="198"/>
      <c r="S797" s="198"/>
      <c r="T797" s="19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193" t="s">
        <v>141</v>
      </c>
      <c r="AU797" s="193" t="s">
        <v>82</v>
      </c>
      <c r="AV797" s="14" t="s">
        <v>82</v>
      </c>
      <c r="AW797" s="14" t="s">
        <v>33</v>
      </c>
      <c r="AX797" s="14" t="s">
        <v>72</v>
      </c>
      <c r="AY797" s="193" t="s">
        <v>129</v>
      </c>
    </row>
    <row r="798" s="13" customFormat="1">
      <c r="A798" s="13"/>
      <c r="B798" s="184"/>
      <c r="C798" s="13"/>
      <c r="D798" s="185" t="s">
        <v>141</v>
      </c>
      <c r="E798" s="186" t="s">
        <v>3</v>
      </c>
      <c r="F798" s="187" t="s">
        <v>202</v>
      </c>
      <c r="G798" s="13"/>
      <c r="H798" s="186" t="s">
        <v>3</v>
      </c>
      <c r="I798" s="188"/>
      <c r="J798" s="13"/>
      <c r="K798" s="13"/>
      <c r="L798" s="184"/>
      <c r="M798" s="189"/>
      <c r="N798" s="190"/>
      <c r="O798" s="190"/>
      <c r="P798" s="190"/>
      <c r="Q798" s="190"/>
      <c r="R798" s="190"/>
      <c r="S798" s="190"/>
      <c r="T798" s="191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186" t="s">
        <v>141</v>
      </c>
      <c r="AU798" s="186" t="s">
        <v>82</v>
      </c>
      <c r="AV798" s="13" t="s">
        <v>80</v>
      </c>
      <c r="AW798" s="13" t="s">
        <v>33</v>
      </c>
      <c r="AX798" s="13" t="s">
        <v>72</v>
      </c>
      <c r="AY798" s="186" t="s">
        <v>129</v>
      </c>
    </row>
    <row r="799" s="14" customFormat="1">
      <c r="A799" s="14"/>
      <c r="B799" s="192"/>
      <c r="C799" s="14"/>
      <c r="D799" s="185" t="s">
        <v>141</v>
      </c>
      <c r="E799" s="193" t="s">
        <v>3</v>
      </c>
      <c r="F799" s="194" t="s">
        <v>1314</v>
      </c>
      <c r="G799" s="14"/>
      <c r="H799" s="195">
        <v>42.886000000000003</v>
      </c>
      <c r="I799" s="196"/>
      <c r="J799" s="14"/>
      <c r="K799" s="14"/>
      <c r="L799" s="192"/>
      <c r="M799" s="197"/>
      <c r="N799" s="198"/>
      <c r="O799" s="198"/>
      <c r="P799" s="198"/>
      <c r="Q799" s="198"/>
      <c r="R799" s="198"/>
      <c r="S799" s="198"/>
      <c r="T799" s="19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193" t="s">
        <v>141</v>
      </c>
      <c r="AU799" s="193" t="s">
        <v>82</v>
      </c>
      <c r="AV799" s="14" t="s">
        <v>82</v>
      </c>
      <c r="AW799" s="14" t="s">
        <v>33</v>
      </c>
      <c r="AX799" s="14" t="s">
        <v>72</v>
      </c>
      <c r="AY799" s="193" t="s">
        <v>129</v>
      </c>
    </row>
    <row r="800" s="13" customFormat="1">
      <c r="A800" s="13"/>
      <c r="B800" s="184"/>
      <c r="C800" s="13"/>
      <c r="D800" s="185" t="s">
        <v>141</v>
      </c>
      <c r="E800" s="186" t="s">
        <v>3</v>
      </c>
      <c r="F800" s="187" t="s">
        <v>204</v>
      </c>
      <c r="G800" s="13"/>
      <c r="H800" s="186" t="s">
        <v>3</v>
      </c>
      <c r="I800" s="188"/>
      <c r="J800" s="13"/>
      <c r="K800" s="13"/>
      <c r="L800" s="184"/>
      <c r="M800" s="189"/>
      <c r="N800" s="190"/>
      <c r="O800" s="190"/>
      <c r="P800" s="190"/>
      <c r="Q800" s="190"/>
      <c r="R800" s="190"/>
      <c r="S800" s="190"/>
      <c r="T800" s="19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86" t="s">
        <v>141</v>
      </c>
      <c r="AU800" s="186" t="s">
        <v>82</v>
      </c>
      <c r="AV800" s="13" t="s">
        <v>80</v>
      </c>
      <c r="AW800" s="13" t="s">
        <v>33</v>
      </c>
      <c r="AX800" s="13" t="s">
        <v>72</v>
      </c>
      <c r="AY800" s="186" t="s">
        <v>129</v>
      </c>
    </row>
    <row r="801" s="14" customFormat="1">
      <c r="A801" s="14"/>
      <c r="B801" s="192"/>
      <c r="C801" s="14"/>
      <c r="D801" s="185" t="s">
        <v>141</v>
      </c>
      <c r="E801" s="193" t="s">
        <v>3</v>
      </c>
      <c r="F801" s="194" t="s">
        <v>205</v>
      </c>
      <c r="G801" s="14"/>
      <c r="H801" s="195">
        <v>31.556999999999999</v>
      </c>
      <c r="I801" s="196"/>
      <c r="J801" s="14"/>
      <c r="K801" s="14"/>
      <c r="L801" s="192"/>
      <c r="M801" s="197"/>
      <c r="N801" s="198"/>
      <c r="O801" s="198"/>
      <c r="P801" s="198"/>
      <c r="Q801" s="198"/>
      <c r="R801" s="198"/>
      <c r="S801" s="198"/>
      <c r="T801" s="19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193" t="s">
        <v>141</v>
      </c>
      <c r="AU801" s="193" t="s">
        <v>82</v>
      </c>
      <c r="AV801" s="14" t="s">
        <v>82</v>
      </c>
      <c r="AW801" s="14" t="s">
        <v>33</v>
      </c>
      <c r="AX801" s="14" t="s">
        <v>72</v>
      </c>
      <c r="AY801" s="193" t="s">
        <v>129</v>
      </c>
    </row>
    <row r="802" s="13" customFormat="1">
      <c r="A802" s="13"/>
      <c r="B802" s="184"/>
      <c r="C802" s="13"/>
      <c r="D802" s="185" t="s">
        <v>141</v>
      </c>
      <c r="E802" s="186" t="s">
        <v>3</v>
      </c>
      <c r="F802" s="187" t="s">
        <v>207</v>
      </c>
      <c r="G802" s="13"/>
      <c r="H802" s="186" t="s">
        <v>3</v>
      </c>
      <c r="I802" s="188"/>
      <c r="J802" s="13"/>
      <c r="K802" s="13"/>
      <c r="L802" s="184"/>
      <c r="M802" s="189"/>
      <c r="N802" s="190"/>
      <c r="O802" s="190"/>
      <c r="P802" s="190"/>
      <c r="Q802" s="190"/>
      <c r="R802" s="190"/>
      <c r="S802" s="190"/>
      <c r="T802" s="19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86" t="s">
        <v>141</v>
      </c>
      <c r="AU802" s="186" t="s">
        <v>82</v>
      </c>
      <c r="AV802" s="13" t="s">
        <v>80</v>
      </c>
      <c r="AW802" s="13" t="s">
        <v>33</v>
      </c>
      <c r="AX802" s="13" t="s">
        <v>72</v>
      </c>
      <c r="AY802" s="186" t="s">
        <v>129</v>
      </c>
    </row>
    <row r="803" s="14" customFormat="1">
      <c r="A803" s="14"/>
      <c r="B803" s="192"/>
      <c r="C803" s="14"/>
      <c r="D803" s="185" t="s">
        <v>141</v>
      </c>
      <c r="E803" s="193" t="s">
        <v>3</v>
      </c>
      <c r="F803" s="194" t="s">
        <v>208</v>
      </c>
      <c r="G803" s="14"/>
      <c r="H803" s="195">
        <v>31.891999999999999</v>
      </c>
      <c r="I803" s="196"/>
      <c r="J803" s="14"/>
      <c r="K803" s="14"/>
      <c r="L803" s="192"/>
      <c r="M803" s="197"/>
      <c r="N803" s="198"/>
      <c r="O803" s="198"/>
      <c r="P803" s="198"/>
      <c r="Q803" s="198"/>
      <c r="R803" s="198"/>
      <c r="S803" s="198"/>
      <c r="T803" s="19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193" t="s">
        <v>141</v>
      </c>
      <c r="AU803" s="193" t="s">
        <v>82</v>
      </c>
      <c r="AV803" s="14" t="s">
        <v>82</v>
      </c>
      <c r="AW803" s="14" t="s">
        <v>33</v>
      </c>
      <c r="AX803" s="14" t="s">
        <v>72</v>
      </c>
      <c r="AY803" s="193" t="s">
        <v>129</v>
      </c>
    </row>
    <row r="804" s="13" customFormat="1">
      <c r="A804" s="13"/>
      <c r="B804" s="184"/>
      <c r="C804" s="13"/>
      <c r="D804" s="185" t="s">
        <v>141</v>
      </c>
      <c r="E804" s="186" t="s">
        <v>3</v>
      </c>
      <c r="F804" s="187" t="s">
        <v>1315</v>
      </c>
      <c r="G804" s="13"/>
      <c r="H804" s="186" t="s">
        <v>3</v>
      </c>
      <c r="I804" s="188"/>
      <c r="J804" s="13"/>
      <c r="K804" s="13"/>
      <c r="L804" s="184"/>
      <c r="M804" s="189"/>
      <c r="N804" s="190"/>
      <c r="O804" s="190"/>
      <c r="P804" s="190"/>
      <c r="Q804" s="190"/>
      <c r="R804" s="190"/>
      <c r="S804" s="190"/>
      <c r="T804" s="191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186" t="s">
        <v>141</v>
      </c>
      <c r="AU804" s="186" t="s">
        <v>82</v>
      </c>
      <c r="AV804" s="13" t="s">
        <v>80</v>
      </c>
      <c r="AW804" s="13" t="s">
        <v>33</v>
      </c>
      <c r="AX804" s="13" t="s">
        <v>72</v>
      </c>
      <c r="AY804" s="186" t="s">
        <v>129</v>
      </c>
    </row>
    <row r="805" s="14" customFormat="1">
      <c r="A805" s="14"/>
      <c r="B805" s="192"/>
      <c r="C805" s="14"/>
      <c r="D805" s="185" t="s">
        <v>141</v>
      </c>
      <c r="E805" s="193" t="s">
        <v>3</v>
      </c>
      <c r="F805" s="194" t="s">
        <v>1316</v>
      </c>
      <c r="G805" s="14"/>
      <c r="H805" s="195">
        <v>78.055000000000007</v>
      </c>
      <c r="I805" s="196"/>
      <c r="J805" s="14"/>
      <c r="K805" s="14"/>
      <c r="L805" s="192"/>
      <c r="M805" s="197"/>
      <c r="N805" s="198"/>
      <c r="O805" s="198"/>
      <c r="P805" s="198"/>
      <c r="Q805" s="198"/>
      <c r="R805" s="198"/>
      <c r="S805" s="198"/>
      <c r="T805" s="19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193" t="s">
        <v>141</v>
      </c>
      <c r="AU805" s="193" t="s">
        <v>82</v>
      </c>
      <c r="AV805" s="14" t="s">
        <v>82</v>
      </c>
      <c r="AW805" s="14" t="s">
        <v>33</v>
      </c>
      <c r="AX805" s="14" t="s">
        <v>72</v>
      </c>
      <c r="AY805" s="193" t="s">
        <v>129</v>
      </c>
    </row>
    <row r="806" s="15" customFormat="1">
      <c r="A806" s="15"/>
      <c r="B806" s="200"/>
      <c r="C806" s="15"/>
      <c r="D806" s="185" t="s">
        <v>141</v>
      </c>
      <c r="E806" s="201" t="s">
        <v>3</v>
      </c>
      <c r="F806" s="202" t="s">
        <v>210</v>
      </c>
      <c r="G806" s="15"/>
      <c r="H806" s="203">
        <v>721.34300000000007</v>
      </c>
      <c r="I806" s="204"/>
      <c r="J806" s="15"/>
      <c r="K806" s="15"/>
      <c r="L806" s="200"/>
      <c r="M806" s="205"/>
      <c r="N806" s="206"/>
      <c r="O806" s="206"/>
      <c r="P806" s="206"/>
      <c r="Q806" s="206"/>
      <c r="R806" s="206"/>
      <c r="S806" s="206"/>
      <c r="T806" s="207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01" t="s">
        <v>141</v>
      </c>
      <c r="AU806" s="201" t="s">
        <v>82</v>
      </c>
      <c r="AV806" s="15" t="s">
        <v>137</v>
      </c>
      <c r="AW806" s="15" t="s">
        <v>33</v>
      </c>
      <c r="AX806" s="15" t="s">
        <v>80</v>
      </c>
      <c r="AY806" s="201" t="s">
        <v>129</v>
      </c>
    </row>
    <row r="807" s="2" customFormat="1" ht="16.5" customHeight="1">
      <c r="A807" s="39"/>
      <c r="B807" s="165"/>
      <c r="C807" s="166" t="s">
        <v>1317</v>
      </c>
      <c r="D807" s="166" t="s">
        <v>132</v>
      </c>
      <c r="E807" s="167" t="s">
        <v>1318</v>
      </c>
      <c r="F807" s="168" t="s">
        <v>1319</v>
      </c>
      <c r="G807" s="169" t="s">
        <v>154</v>
      </c>
      <c r="H807" s="170">
        <v>700</v>
      </c>
      <c r="I807" s="171"/>
      <c r="J807" s="172">
        <f>ROUND(I807*H807,2)</f>
        <v>0</v>
      </c>
      <c r="K807" s="168" t="s">
        <v>136</v>
      </c>
      <c r="L807" s="40"/>
      <c r="M807" s="173" t="s">
        <v>3</v>
      </c>
      <c r="N807" s="174" t="s">
        <v>43</v>
      </c>
      <c r="O807" s="73"/>
      <c r="P807" s="175">
        <f>O807*H807</f>
        <v>0</v>
      </c>
      <c r="Q807" s="175">
        <v>0.00021000000000000001</v>
      </c>
      <c r="R807" s="175">
        <f>Q807*H807</f>
        <v>0.14700000000000002</v>
      </c>
      <c r="S807" s="175">
        <v>0</v>
      </c>
      <c r="T807" s="176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177" t="s">
        <v>279</v>
      </c>
      <c r="AT807" s="177" t="s">
        <v>132</v>
      </c>
      <c r="AU807" s="177" t="s">
        <v>82</v>
      </c>
      <c r="AY807" s="20" t="s">
        <v>129</v>
      </c>
      <c r="BE807" s="178">
        <f>IF(N807="základní",J807,0)</f>
        <v>0</v>
      </c>
      <c r="BF807" s="178">
        <f>IF(N807="snížená",J807,0)</f>
        <v>0</v>
      </c>
      <c r="BG807" s="178">
        <f>IF(N807="zákl. přenesená",J807,0)</f>
        <v>0</v>
      </c>
      <c r="BH807" s="178">
        <f>IF(N807="sníž. přenesená",J807,0)</f>
        <v>0</v>
      </c>
      <c r="BI807" s="178">
        <f>IF(N807="nulová",J807,0)</f>
        <v>0</v>
      </c>
      <c r="BJ807" s="20" t="s">
        <v>80</v>
      </c>
      <c r="BK807" s="178">
        <f>ROUND(I807*H807,2)</f>
        <v>0</v>
      </c>
      <c r="BL807" s="20" t="s">
        <v>279</v>
      </c>
      <c r="BM807" s="177" t="s">
        <v>1320</v>
      </c>
    </row>
    <row r="808" s="2" customFormat="1">
      <c r="A808" s="39"/>
      <c r="B808" s="40"/>
      <c r="C808" s="39"/>
      <c r="D808" s="179" t="s">
        <v>139</v>
      </c>
      <c r="E808" s="39"/>
      <c r="F808" s="180" t="s">
        <v>1321</v>
      </c>
      <c r="G808" s="39"/>
      <c r="H808" s="39"/>
      <c r="I808" s="181"/>
      <c r="J808" s="39"/>
      <c r="K808" s="39"/>
      <c r="L808" s="40"/>
      <c r="M808" s="182"/>
      <c r="N808" s="183"/>
      <c r="O808" s="73"/>
      <c r="P808" s="73"/>
      <c r="Q808" s="73"/>
      <c r="R808" s="73"/>
      <c r="S808" s="73"/>
      <c r="T808" s="74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20" t="s">
        <v>139</v>
      </c>
      <c r="AU808" s="20" t="s">
        <v>82</v>
      </c>
    </row>
    <row r="809" s="2" customFormat="1" ht="24.15" customHeight="1">
      <c r="A809" s="39"/>
      <c r="B809" s="165"/>
      <c r="C809" s="166" t="s">
        <v>1322</v>
      </c>
      <c r="D809" s="166" t="s">
        <v>132</v>
      </c>
      <c r="E809" s="167" t="s">
        <v>1323</v>
      </c>
      <c r="F809" s="168" t="s">
        <v>1324</v>
      </c>
      <c r="G809" s="169" t="s">
        <v>154</v>
      </c>
      <c r="H809" s="170">
        <v>699.28800000000001</v>
      </c>
      <c r="I809" s="171"/>
      <c r="J809" s="172">
        <f>ROUND(I809*H809,2)</f>
        <v>0</v>
      </c>
      <c r="K809" s="168" t="s">
        <v>136</v>
      </c>
      <c r="L809" s="40"/>
      <c r="M809" s="173" t="s">
        <v>3</v>
      </c>
      <c r="N809" s="174" t="s">
        <v>43</v>
      </c>
      <c r="O809" s="73"/>
      <c r="P809" s="175">
        <f>O809*H809</f>
        <v>0</v>
      </c>
      <c r="Q809" s="175">
        <v>0.00029</v>
      </c>
      <c r="R809" s="175">
        <f>Q809*H809</f>
        <v>0.20279352000000001</v>
      </c>
      <c r="S809" s="175">
        <v>0</v>
      </c>
      <c r="T809" s="176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177" t="s">
        <v>279</v>
      </c>
      <c r="AT809" s="177" t="s">
        <v>132</v>
      </c>
      <c r="AU809" s="177" t="s">
        <v>82</v>
      </c>
      <c r="AY809" s="20" t="s">
        <v>129</v>
      </c>
      <c r="BE809" s="178">
        <f>IF(N809="základní",J809,0)</f>
        <v>0</v>
      </c>
      <c r="BF809" s="178">
        <f>IF(N809="snížená",J809,0)</f>
        <v>0</v>
      </c>
      <c r="BG809" s="178">
        <f>IF(N809="zákl. přenesená",J809,0)</f>
        <v>0</v>
      </c>
      <c r="BH809" s="178">
        <f>IF(N809="sníž. přenesená",J809,0)</f>
        <v>0</v>
      </c>
      <c r="BI809" s="178">
        <f>IF(N809="nulová",J809,0)</f>
        <v>0</v>
      </c>
      <c r="BJ809" s="20" t="s">
        <v>80</v>
      </c>
      <c r="BK809" s="178">
        <f>ROUND(I809*H809,2)</f>
        <v>0</v>
      </c>
      <c r="BL809" s="20" t="s">
        <v>279</v>
      </c>
      <c r="BM809" s="177" t="s">
        <v>1325</v>
      </c>
    </row>
    <row r="810" s="2" customFormat="1">
      <c r="A810" s="39"/>
      <c r="B810" s="40"/>
      <c r="C810" s="39"/>
      <c r="D810" s="179" t="s">
        <v>139</v>
      </c>
      <c r="E810" s="39"/>
      <c r="F810" s="180" t="s">
        <v>1326</v>
      </c>
      <c r="G810" s="39"/>
      <c r="H810" s="39"/>
      <c r="I810" s="181"/>
      <c r="J810" s="39"/>
      <c r="K810" s="39"/>
      <c r="L810" s="40"/>
      <c r="M810" s="182"/>
      <c r="N810" s="183"/>
      <c r="O810" s="73"/>
      <c r="P810" s="73"/>
      <c r="Q810" s="73"/>
      <c r="R810" s="73"/>
      <c r="S810" s="73"/>
      <c r="T810" s="74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20" t="s">
        <v>139</v>
      </c>
      <c r="AU810" s="20" t="s">
        <v>82</v>
      </c>
    </row>
    <row r="811" s="13" customFormat="1">
      <c r="A811" s="13"/>
      <c r="B811" s="184"/>
      <c r="C811" s="13"/>
      <c r="D811" s="185" t="s">
        <v>141</v>
      </c>
      <c r="E811" s="186" t="s">
        <v>3</v>
      </c>
      <c r="F811" s="187" t="s">
        <v>1311</v>
      </c>
      <c r="G811" s="13"/>
      <c r="H811" s="186" t="s">
        <v>3</v>
      </c>
      <c r="I811" s="188"/>
      <c r="J811" s="13"/>
      <c r="K811" s="13"/>
      <c r="L811" s="184"/>
      <c r="M811" s="189"/>
      <c r="N811" s="190"/>
      <c r="O811" s="190"/>
      <c r="P811" s="190"/>
      <c r="Q811" s="190"/>
      <c r="R811" s="190"/>
      <c r="S811" s="190"/>
      <c r="T811" s="191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186" t="s">
        <v>141</v>
      </c>
      <c r="AU811" s="186" t="s">
        <v>82</v>
      </c>
      <c r="AV811" s="13" t="s">
        <v>80</v>
      </c>
      <c r="AW811" s="13" t="s">
        <v>33</v>
      </c>
      <c r="AX811" s="13" t="s">
        <v>72</v>
      </c>
      <c r="AY811" s="186" t="s">
        <v>129</v>
      </c>
    </row>
    <row r="812" s="14" customFormat="1">
      <c r="A812" s="14"/>
      <c r="B812" s="192"/>
      <c r="C812" s="14"/>
      <c r="D812" s="185" t="s">
        <v>141</v>
      </c>
      <c r="E812" s="193" t="s">
        <v>3</v>
      </c>
      <c r="F812" s="194" t="s">
        <v>1188</v>
      </c>
      <c r="G812" s="14"/>
      <c r="H812" s="195">
        <v>179</v>
      </c>
      <c r="I812" s="196"/>
      <c r="J812" s="14"/>
      <c r="K812" s="14"/>
      <c r="L812" s="192"/>
      <c r="M812" s="197"/>
      <c r="N812" s="198"/>
      <c r="O812" s="198"/>
      <c r="P812" s="198"/>
      <c r="Q812" s="198"/>
      <c r="R812" s="198"/>
      <c r="S812" s="198"/>
      <c r="T812" s="19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193" t="s">
        <v>141</v>
      </c>
      <c r="AU812" s="193" t="s">
        <v>82</v>
      </c>
      <c r="AV812" s="14" t="s">
        <v>82</v>
      </c>
      <c r="AW812" s="14" t="s">
        <v>33</v>
      </c>
      <c r="AX812" s="14" t="s">
        <v>72</v>
      </c>
      <c r="AY812" s="193" t="s">
        <v>129</v>
      </c>
    </row>
    <row r="813" s="13" customFormat="1">
      <c r="A813" s="13"/>
      <c r="B813" s="184"/>
      <c r="C813" s="13"/>
      <c r="D813" s="185" t="s">
        <v>141</v>
      </c>
      <c r="E813" s="186" t="s">
        <v>3</v>
      </c>
      <c r="F813" s="187" t="s">
        <v>176</v>
      </c>
      <c r="G813" s="13"/>
      <c r="H813" s="186" t="s">
        <v>3</v>
      </c>
      <c r="I813" s="188"/>
      <c r="J813" s="13"/>
      <c r="K813" s="13"/>
      <c r="L813" s="184"/>
      <c r="M813" s="189"/>
      <c r="N813" s="190"/>
      <c r="O813" s="190"/>
      <c r="P813" s="190"/>
      <c r="Q813" s="190"/>
      <c r="R813" s="190"/>
      <c r="S813" s="190"/>
      <c r="T813" s="19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186" t="s">
        <v>141</v>
      </c>
      <c r="AU813" s="186" t="s">
        <v>82</v>
      </c>
      <c r="AV813" s="13" t="s">
        <v>80</v>
      </c>
      <c r="AW813" s="13" t="s">
        <v>33</v>
      </c>
      <c r="AX813" s="13" t="s">
        <v>72</v>
      </c>
      <c r="AY813" s="186" t="s">
        <v>129</v>
      </c>
    </row>
    <row r="814" s="13" customFormat="1">
      <c r="A814" s="13"/>
      <c r="B814" s="184"/>
      <c r="C814" s="13"/>
      <c r="D814" s="185" t="s">
        <v>141</v>
      </c>
      <c r="E814" s="186" t="s">
        <v>3</v>
      </c>
      <c r="F814" s="187" t="s">
        <v>177</v>
      </c>
      <c r="G814" s="13"/>
      <c r="H814" s="186" t="s">
        <v>3</v>
      </c>
      <c r="I814" s="188"/>
      <c r="J814" s="13"/>
      <c r="K814" s="13"/>
      <c r="L814" s="184"/>
      <c r="M814" s="189"/>
      <c r="N814" s="190"/>
      <c r="O814" s="190"/>
      <c r="P814" s="190"/>
      <c r="Q814" s="190"/>
      <c r="R814" s="190"/>
      <c r="S814" s="190"/>
      <c r="T814" s="191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186" t="s">
        <v>141</v>
      </c>
      <c r="AU814" s="186" t="s">
        <v>82</v>
      </c>
      <c r="AV814" s="13" t="s">
        <v>80</v>
      </c>
      <c r="AW814" s="13" t="s">
        <v>33</v>
      </c>
      <c r="AX814" s="13" t="s">
        <v>72</v>
      </c>
      <c r="AY814" s="186" t="s">
        <v>129</v>
      </c>
    </row>
    <row r="815" s="14" customFormat="1">
      <c r="A815" s="14"/>
      <c r="B815" s="192"/>
      <c r="C815" s="14"/>
      <c r="D815" s="185" t="s">
        <v>141</v>
      </c>
      <c r="E815" s="193" t="s">
        <v>3</v>
      </c>
      <c r="F815" s="194" t="s">
        <v>178</v>
      </c>
      <c r="G815" s="14"/>
      <c r="H815" s="195">
        <v>29.274000000000001</v>
      </c>
      <c r="I815" s="196"/>
      <c r="J815" s="14"/>
      <c r="K815" s="14"/>
      <c r="L815" s="192"/>
      <c r="M815" s="197"/>
      <c r="N815" s="198"/>
      <c r="O815" s="198"/>
      <c r="P815" s="198"/>
      <c r="Q815" s="198"/>
      <c r="R815" s="198"/>
      <c r="S815" s="198"/>
      <c r="T815" s="19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193" t="s">
        <v>141</v>
      </c>
      <c r="AU815" s="193" t="s">
        <v>82</v>
      </c>
      <c r="AV815" s="14" t="s">
        <v>82</v>
      </c>
      <c r="AW815" s="14" t="s">
        <v>33</v>
      </c>
      <c r="AX815" s="14" t="s">
        <v>72</v>
      </c>
      <c r="AY815" s="193" t="s">
        <v>129</v>
      </c>
    </row>
    <row r="816" s="13" customFormat="1">
      <c r="A816" s="13"/>
      <c r="B816" s="184"/>
      <c r="C816" s="13"/>
      <c r="D816" s="185" t="s">
        <v>141</v>
      </c>
      <c r="E816" s="186" t="s">
        <v>3</v>
      </c>
      <c r="F816" s="187" t="s">
        <v>181</v>
      </c>
      <c r="G816" s="13"/>
      <c r="H816" s="186" t="s">
        <v>3</v>
      </c>
      <c r="I816" s="188"/>
      <c r="J816" s="13"/>
      <c r="K816" s="13"/>
      <c r="L816" s="184"/>
      <c r="M816" s="189"/>
      <c r="N816" s="190"/>
      <c r="O816" s="190"/>
      <c r="P816" s="190"/>
      <c r="Q816" s="190"/>
      <c r="R816" s="190"/>
      <c r="S816" s="190"/>
      <c r="T816" s="191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186" t="s">
        <v>141</v>
      </c>
      <c r="AU816" s="186" t="s">
        <v>82</v>
      </c>
      <c r="AV816" s="13" t="s">
        <v>80</v>
      </c>
      <c r="AW816" s="13" t="s">
        <v>33</v>
      </c>
      <c r="AX816" s="13" t="s">
        <v>72</v>
      </c>
      <c r="AY816" s="186" t="s">
        <v>129</v>
      </c>
    </row>
    <row r="817" s="14" customFormat="1">
      <c r="A817" s="14"/>
      <c r="B817" s="192"/>
      <c r="C817" s="14"/>
      <c r="D817" s="185" t="s">
        <v>141</v>
      </c>
      <c r="E817" s="193" t="s">
        <v>3</v>
      </c>
      <c r="F817" s="194" t="s">
        <v>182</v>
      </c>
      <c r="G817" s="14"/>
      <c r="H817" s="195">
        <v>76</v>
      </c>
      <c r="I817" s="196"/>
      <c r="J817" s="14"/>
      <c r="K817" s="14"/>
      <c r="L817" s="192"/>
      <c r="M817" s="197"/>
      <c r="N817" s="198"/>
      <c r="O817" s="198"/>
      <c r="P817" s="198"/>
      <c r="Q817" s="198"/>
      <c r="R817" s="198"/>
      <c r="S817" s="198"/>
      <c r="T817" s="19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193" t="s">
        <v>141</v>
      </c>
      <c r="AU817" s="193" t="s">
        <v>82</v>
      </c>
      <c r="AV817" s="14" t="s">
        <v>82</v>
      </c>
      <c r="AW817" s="14" t="s">
        <v>33</v>
      </c>
      <c r="AX817" s="14" t="s">
        <v>72</v>
      </c>
      <c r="AY817" s="193" t="s">
        <v>129</v>
      </c>
    </row>
    <row r="818" s="14" customFormat="1">
      <c r="A818" s="14"/>
      <c r="B818" s="192"/>
      <c r="C818" s="14"/>
      <c r="D818" s="185" t="s">
        <v>141</v>
      </c>
      <c r="E818" s="193" t="s">
        <v>3</v>
      </c>
      <c r="F818" s="194" t="s">
        <v>185</v>
      </c>
      <c r="G818" s="14"/>
      <c r="H818" s="195">
        <v>0.97199999999999998</v>
      </c>
      <c r="I818" s="196"/>
      <c r="J818" s="14"/>
      <c r="K818" s="14"/>
      <c r="L818" s="192"/>
      <c r="M818" s="197"/>
      <c r="N818" s="198"/>
      <c r="O818" s="198"/>
      <c r="P818" s="198"/>
      <c r="Q818" s="198"/>
      <c r="R818" s="198"/>
      <c r="S818" s="198"/>
      <c r="T818" s="19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193" t="s">
        <v>141</v>
      </c>
      <c r="AU818" s="193" t="s">
        <v>82</v>
      </c>
      <c r="AV818" s="14" t="s">
        <v>82</v>
      </c>
      <c r="AW818" s="14" t="s">
        <v>33</v>
      </c>
      <c r="AX818" s="14" t="s">
        <v>72</v>
      </c>
      <c r="AY818" s="193" t="s">
        <v>129</v>
      </c>
    </row>
    <row r="819" s="13" customFormat="1">
      <c r="A819" s="13"/>
      <c r="B819" s="184"/>
      <c r="C819" s="13"/>
      <c r="D819" s="185" t="s">
        <v>141</v>
      </c>
      <c r="E819" s="186" t="s">
        <v>3</v>
      </c>
      <c r="F819" s="187" t="s">
        <v>186</v>
      </c>
      <c r="G819" s="13"/>
      <c r="H819" s="186" t="s">
        <v>3</v>
      </c>
      <c r="I819" s="188"/>
      <c r="J819" s="13"/>
      <c r="K819" s="13"/>
      <c r="L819" s="184"/>
      <c r="M819" s="189"/>
      <c r="N819" s="190"/>
      <c r="O819" s="190"/>
      <c r="P819" s="190"/>
      <c r="Q819" s="190"/>
      <c r="R819" s="190"/>
      <c r="S819" s="190"/>
      <c r="T819" s="191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186" t="s">
        <v>141</v>
      </c>
      <c r="AU819" s="186" t="s">
        <v>82</v>
      </c>
      <c r="AV819" s="13" t="s">
        <v>80</v>
      </c>
      <c r="AW819" s="13" t="s">
        <v>33</v>
      </c>
      <c r="AX819" s="13" t="s">
        <v>72</v>
      </c>
      <c r="AY819" s="186" t="s">
        <v>129</v>
      </c>
    </row>
    <row r="820" s="14" customFormat="1">
      <c r="A820" s="14"/>
      <c r="B820" s="192"/>
      <c r="C820" s="14"/>
      <c r="D820" s="185" t="s">
        <v>141</v>
      </c>
      <c r="E820" s="193" t="s">
        <v>3</v>
      </c>
      <c r="F820" s="194" t="s">
        <v>187</v>
      </c>
      <c r="G820" s="14"/>
      <c r="H820" s="195">
        <v>52.073</v>
      </c>
      <c r="I820" s="196"/>
      <c r="J820" s="14"/>
      <c r="K820" s="14"/>
      <c r="L820" s="192"/>
      <c r="M820" s="197"/>
      <c r="N820" s="198"/>
      <c r="O820" s="198"/>
      <c r="P820" s="198"/>
      <c r="Q820" s="198"/>
      <c r="R820" s="198"/>
      <c r="S820" s="198"/>
      <c r="T820" s="19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193" t="s">
        <v>141</v>
      </c>
      <c r="AU820" s="193" t="s">
        <v>82</v>
      </c>
      <c r="AV820" s="14" t="s">
        <v>82</v>
      </c>
      <c r="AW820" s="14" t="s">
        <v>33</v>
      </c>
      <c r="AX820" s="14" t="s">
        <v>72</v>
      </c>
      <c r="AY820" s="193" t="s">
        <v>129</v>
      </c>
    </row>
    <row r="821" s="13" customFormat="1">
      <c r="A821" s="13"/>
      <c r="B821" s="184"/>
      <c r="C821" s="13"/>
      <c r="D821" s="185" t="s">
        <v>141</v>
      </c>
      <c r="E821" s="186" t="s">
        <v>3</v>
      </c>
      <c r="F821" s="187" t="s">
        <v>189</v>
      </c>
      <c r="G821" s="13"/>
      <c r="H821" s="186" t="s">
        <v>3</v>
      </c>
      <c r="I821" s="188"/>
      <c r="J821" s="13"/>
      <c r="K821" s="13"/>
      <c r="L821" s="184"/>
      <c r="M821" s="189"/>
      <c r="N821" s="190"/>
      <c r="O821" s="190"/>
      <c r="P821" s="190"/>
      <c r="Q821" s="190"/>
      <c r="R821" s="190"/>
      <c r="S821" s="190"/>
      <c r="T821" s="191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186" t="s">
        <v>141</v>
      </c>
      <c r="AU821" s="186" t="s">
        <v>82</v>
      </c>
      <c r="AV821" s="13" t="s">
        <v>80</v>
      </c>
      <c r="AW821" s="13" t="s">
        <v>33</v>
      </c>
      <c r="AX821" s="13" t="s">
        <v>72</v>
      </c>
      <c r="AY821" s="186" t="s">
        <v>129</v>
      </c>
    </row>
    <row r="822" s="14" customFormat="1">
      <c r="A822" s="14"/>
      <c r="B822" s="192"/>
      <c r="C822" s="14"/>
      <c r="D822" s="185" t="s">
        <v>141</v>
      </c>
      <c r="E822" s="193" t="s">
        <v>3</v>
      </c>
      <c r="F822" s="194" t="s">
        <v>1312</v>
      </c>
      <c r="G822" s="14"/>
      <c r="H822" s="195">
        <v>10.560000000000001</v>
      </c>
      <c r="I822" s="196"/>
      <c r="J822" s="14"/>
      <c r="K822" s="14"/>
      <c r="L822" s="192"/>
      <c r="M822" s="197"/>
      <c r="N822" s="198"/>
      <c r="O822" s="198"/>
      <c r="P822" s="198"/>
      <c r="Q822" s="198"/>
      <c r="R822" s="198"/>
      <c r="S822" s="198"/>
      <c r="T822" s="19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193" t="s">
        <v>141</v>
      </c>
      <c r="AU822" s="193" t="s">
        <v>82</v>
      </c>
      <c r="AV822" s="14" t="s">
        <v>82</v>
      </c>
      <c r="AW822" s="14" t="s">
        <v>33</v>
      </c>
      <c r="AX822" s="14" t="s">
        <v>72</v>
      </c>
      <c r="AY822" s="193" t="s">
        <v>129</v>
      </c>
    </row>
    <row r="823" s="13" customFormat="1">
      <c r="A823" s="13"/>
      <c r="B823" s="184"/>
      <c r="C823" s="13"/>
      <c r="D823" s="185" t="s">
        <v>141</v>
      </c>
      <c r="E823" s="186" t="s">
        <v>3</v>
      </c>
      <c r="F823" s="187" t="s">
        <v>192</v>
      </c>
      <c r="G823" s="13"/>
      <c r="H823" s="186" t="s">
        <v>3</v>
      </c>
      <c r="I823" s="188"/>
      <c r="J823" s="13"/>
      <c r="K823" s="13"/>
      <c r="L823" s="184"/>
      <c r="M823" s="189"/>
      <c r="N823" s="190"/>
      <c r="O823" s="190"/>
      <c r="P823" s="190"/>
      <c r="Q823" s="190"/>
      <c r="R823" s="190"/>
      <c r="S823" s="190"/>
      <c r="T823" s="19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186" t="s">
        <v>141</v>
      </c>
      <c r="AU823" s="186" t="s">
        <v>82</v>
      </c>
      <c r="AV823" s="13" t="s">
        <v>80</v>
      </c>
      <c r="AW823" s="13" t="s">
        <v>33</v>
      </c>
      <c r="AX823" s="13" t="s">
        <v>72</v>
      </c>
      <c r="AY823" s="186" t="s">
        <v>129</v>
      </c>
    </row>
    <row r="824" s="14" customFormat="1">
      <c r="A824" s="14"/>
      <c r="B824" s="192"/>
      <c r="C824" s="14"/>
      <c r="D824" s="185" t="s">
        <v>141</v>
      </c>
      <c r="E824" s="193" t="s">
        <v>3</v>
      </c>
      <c r="F824" s="194" t="s">
        <v>1313</v>
      </c>
      <c r="G824" s="14"/>
      <c r="H824" s="195">
        <v>17.131</v>
      </c>
      <c r="I824" s="196"/>
      <c r="J824" s="14"/>
      <c r="K824" s="14"/>
      <c r="L824" s="192"/>
      <c r="M824" s="197"/>
      <c r="N824" s="198"/>
      <c r="O824" s="198"/>
      <c r="P824" s="198"/>
      <c r="Q824" s="198"/>
      <c r="R824" s="198"/>
      <c r="S824" s="198"/>
      <c r="T824" s="19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193" t="s">
        <v>141</v>
      </c>
      <c r="AU824" s="193" t="s">
        <v>82</v>
      </c>
      <c r="AV824" s="14" t="s">
        <v>82</v>
      </c>
      <c r="AW824" s="14" t="s">
        <v>33</v>
      </c>
      <c r="AX824" s="14" t="s">
        <v>72</v>
      </c>
      <c r="AY824" s="193" t="s">
        <v>129</v>
      </c>
    </row>
    <row r="825" s="13" customFormat="1">
      <c r="A825" s="13"/>
      <c r="B825" s="184"/>
      <c r="C825" s="13"/>
      <c r="D825" s="185" t="s">
        <v>141</v>
      </c>
      <c r="E825" s="186" t="s">
        <v>3</v>
      </c>
      <c r="F825" s="187" t="s">
        <v>194</v>
      </c>
      <c r="G825" s="13"/>
      <c r="H825" s="186" t="s">
        <v>3</v>
      </c>
      <c r="I825" s="188"/>
      <c r="J825" s="13"/>
      <c r="K825" s="13"/>
      <c r="L825" s="184"/>
      <c r="M825" s="189"/>
      <c r="N825" s="190"/>
      <c r="O825" s="190"/>
      <c r="P825" s="190"/>
      <c r="Q825" s="190"/>
      <c r="R825" s="190"/>
      <c r="S825" s="190"/>
      <c r="T825" s="191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186" t="s">
        <v>141</v>
      </c>
      <c r="AU825" s="186" t="s">
        <v>82</v>
      </c>
      <c r="AV825" s="13" t="s">
        <v>80</v>
      </c>
      <c r="AW825" s="13" t="s">
        <v>33</v>
      </c>
      <c r="AX825" s="13" t="s">
        <v>72</v>
      </c>
      <c r="AY825" s="186" t="s">
        <v>129</v>
      </c>
    </row>
    <row r="826" s="14" customFormat="1">
      <c r="A826" s="14"/>
      <c r="B826" s="192"/>
      <c r="C826" s="14"/>
      <c r="D826" s="185" t="s">
        <v>141</v>
      </c>
      <c r="E826" s="193" t="s">
        <v>3</v>
      </c>
      <c r="F826" s="194" t="s">
        <v>195</v>
      </c>
      <c r="G826" s="14"/>
      <c r="H826" s="195">
        <v>92.495000000000005</v>
      </c>
      <c r="I826" s="196"/>
      <c r="J826" s="14"/>
      <c r="K826" s="14"/>
      <c r="L826" s="192"/>
      <c r="M826" s="197"/>
      <c r="N826" s="198"/>
      <c r="O826" s="198"/>
      <c r="P826" s="198"/>
      <c r="Q826" s="198"/>
      <c r="R826" s="198"/>
      <c r="S826" s="198"/>
      <c r="T826" s="19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193" t="s">
        <v>141</v>
      </c>
      <c r="AU826" s="193" t="s">
        <v>82</v>
      </c>
      <c r="AV826" s="14" t="s">
        <v>82</v>
      </c>
      <c r="AW826" s="14" t="s">
        <v>33</v>
      </c>
      <c r="AX826" s="14" t="s">
        <v>72</v>
      </c>
      <c r="AY826" s="193" t="s">
        <v>129</v>
      </c>
    </row>
    <row r="827" s="13" customFormat="1">
      <c r="A827" s="13"/>
      <c r="B827" s="184"/>
      <c r="C827" s="13"/>
      <c r="D827" s="185" t="s">
        <v>141</v>
      </c>
      <c r="E827" s="186" t="s">
        <v>3</v>
      </c>
      <c r="F827" s="187" t="s">
        <v>196</v>
      </c>
      <c r="G827" s="13"/>
      <c r="H827" s="186" t="s">
        <v>3</v>
      </c>
      <c r="I827" s="188"/>
      <c r="J827" s="13"/>
      <c r="K827" s="13"/>
      <c r="L827" s="184"/>
      <c r="M827" s="189"/>
      <c r="N827" s="190"/>
      <c r="O827" s="190"/>
      <c r="P827" s="190"/>
      <c r="Q827" s="190"/>
      <c r="R827" s="190"/>
      <c r="S827" s="190"/>
      <c r="T827" s="19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186" t="s">
        <v>141</v>
      </c>
      <c r="AU827" s="186" t="s">
        <v>82</v>
      </c>
      <c r="AV827" s="13" t="s">
        <v>80</v>
      </c>
      <c r="AW827" s="13" t="s">
        <v>33</v>
      </c>
      <c r="AX827" s="13" t="s">
        <v>72</v>
      </c>
      <c r="AY827" s="186" t="s">
        <v>129</v>
      </c>
    </row>
    <row r="828" s="14" customFormat="1">
      <c r="A828" s="14"/>
      <c r="B828" s="192"/>
      <c r="C828" s="14"/>
      <c r="D828" s="185" t="s">
        <v>141</v>
      </c>
      <c r="E828" s="193" t="s">
        <v>3</v>
      </c>
      <c r="F828" s="194" t="s">
        <v>197</v>
      </c>
      <c r="G828" s="14"/>
      <c r="H828" s="195">
        <v>28.652000000000001</v>
      </c>
      <c r="I828" s="196"/>
      <c r="J828" s="14"/>
      <c r="K828" s="14"/>
      <c r="L828" s="192"/>
      <c r="M828" s="197"/>
      <c r="N828" s="198"/>
      <c r="O828" s="198"/>
      <c r="P828" s="198"/>
      <c r="Q828" s="198"/>
      <c r="R828" s="198"/>
      <c r="S828" s="198"/>
      <c r="T828" s="19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193" t="s">
        <v>141</v>
      </c>
      <c r="AU828" s="193" t="s">
        <v>82</v>
      </c>
      <c r="AV828" s="14" t="s">
        <v>82</v>
      </c>
      <c r="AW828" s="14" t="s">
        <v>33</v>
      </c>
      <c r="AX828" s="14" t="s">
        <v>72</v>
      </c>
      <c r="AY828" s="193" t="s">
        <v>129</v>
      </c>
    </row>
    <row r="829" s="13" customFormat="1">
      <c r="A829" s="13"/>
      <c r="B829" s="184"/>
      <c r="C829" s="13"/>
      <c r="D829" s="185" t="s">
        <v>141</v>
      </c>
      <c r="E829" s="186" t="s">
        <v>3</v>
      </c>
      <c r="F829" s="187" t="s">
        <v>198</v>
      </c>
      <c r="G829" s="13"/>
      <c r="H829" s="186" t="s">
        <v>3</v>
      </c>
      <c r="I829" s="188"/>
      <c r="J829" s="13"/>
      <c r="K829" s="13"/>
      <c r="L829" s="184"/>
      <c r="M829" s="189"/>
      <c r="N829" s="190"/>
      <c r="O829" s="190"/>
      <c r="P829" s="190"/>
      <c r="Q829" s="190"/>
      <c r="R829" s="190"/>
      <c r="S829" s="190"/>
      <c r="T829" s="191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186" t="s">
        <v>141</v>
      </c>
      <c r="AU829" s="186" t="s">
        <v>82</v>
      </c>
      <c r="AV829" s="13" t="s">
        <v>80</v>
      </c>
      <c r="AW829" s="13" t="s">
        <v>33</v>
      </c>
      <c r="AX829" s="13" t="s">
        <v>72</v>
      </c>
      <c r="AY829" s="186" t="s">
        <v>129</v>
      </c>
    </row>
    <row r="830" s="14" customFormat="1">
      <c r="A830" s="14"/>
      <c r="B830" s="192"/>
      <c r="C830" s="14"/>
      <c r="D830" s="185" t="s">
        <v>141</v>
      </c>
      <c r="E830" s="193" t="s">
        <v>3</v>
      </c>
      <c r="F830" s="194" t="s">
        <v>199</v>
      </c>
      <c r="G830" s="14"/>
      <c r="H830" s="195">
        <v>50.795999999999999</v>
      </c>
      <c r="I830" s="196"/>
      <c r="J830" s="14"/>
      <c r="K830" s="14"/>
      <c r="L830" s="192"/>
      <c r="M830" s="197"/>
      <c r="N830" s="198"/>
      <c r="O830" s="198"/>
      <c r="P830" s="198"/>
      <c r="Q830" s="198"/>
      <c r="R830" s="198"/>
      <c r="S830" s="198"/>
      <c r="T830" s="19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193" t="s">
        <v>141</v>
      </c>
      <c r="AU830" s="193" t="s">
        <v>82</v>
      </c>
      <c r="AV830" s="14" t="s">
        <v>82</v>
      </c>
      <c r="AW830" s="14" t="s">
        <v>33</v>
      </c>
      <c r="AX830" s="14" t="s">
        <v>72</v>
      </c>
      <c r="AY830" s="193" t="s">
        <v>129</v>
      </c>
    </row>
    <row r="831" s="13" customFormat="1">
      <c r="A831" s="13"/>
      <c r="B831" s="184"/>
      <c r="C831" s="13"/>
      <c r="D831" s="185" t="s">
        <v>141</v>
      </c>
      <c r="E831" s="186" t="s">
        <v>3</v>
      </c>
      <c r="F831" s="187" t="s">
        <v>202</v>
      </c>
      <c r="G831" s="13"/>
      <c r="H831" s="186" t="s">
        <v>3</v>
      </c>
      <c r="I831" s="188"/>
      <c r="J831" s="13"/>
      <c r="K831" s="13"/>
      <c r="L831" s="184"/>
      <c r="M831" s="189"/>
      <c r="N831" s="190"/>
      <c r="O831" s="190"/>
      <c r="P831" s="190"/>
      <c r="Q831" s="190"/>
      <c r="R831" s="190"/>
      <c r="S831" s="190"/>
      <c r="T831" s="191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186" t="s">
        <v>141</v>
      </c>
      <c r="AU831" s="186" t="s">
        <v>82</v>
      </c>
      <c r="AV831" s="13" t="s">
        <v>80</v>
      </c>
      <c r="AW831" s="13" t="s">
        <v>33</v>
      </c>
      <c r="AX831" s="13" t="s">
        <v>72</v>
      </c>
      <c r="AY831" s="186" t="s">
        <v>129</v>
      </c>
    </row>
    <row r="832" s="14" customFormat="1">
      <c r="A832" s="14"/>
      <c r="B832" s="192"/>
      <c r="C832" s="14"/>
      <c r="D832" s="185" t="s">
        <v>141</v>
      </c>
      <c r="E832" s="193" t="s">
        <v>3</v>
      </c>
      <c r="F832" s="194" t="s">
        <v>1314</v>
      </c>
      <c r="G832" s="14"/>
      <c r="H832" s="195">
        <v>42.886000000000003</v>
      </c>
      <c r="I832" s="196"/>
      <c r="J832" s="14"/>
      <c r="K832" s="14"/>
      <c r="L832" s="192"/>
      <c r="M832" s="197"/>
      <c r="N832" s="198"/>
      <c r="O832" s="198"/>
      <c r="P832" s="198"/>
      <c r="Q832" s="198"/>
      <c r="R832" s="198"/>
      <c r="S832" s="198"/>
      <c r="T832" s="19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193" t="s">
        <v>141</v>
      </c>
      <c r="AU832" s="193" t="s">
        <v>82</v>
      </c>
      <c r="AV832" s="14" t="s">
        <v>82</v>
      </c>
      <c r="AW832" s="14" t="s">
        <v>33</v>
      </c>
      <c r="AX832" s="14" t="s">
        <v>72</v>
      </c>
      <c r="AY832" s="193" t="s">
        <v>129</v>
      </c>
    </row>
    <row r="833" s="13" customFormat="1">
      <c r="A833" s="13"/>
      <c r="B833" s="184"/>
      <c r="C833" s="13"/>
      <c r="D833" s="185" t="s">
        <v>141</v>
      </c>
      <c r="E833" s="186" t="s">
        <v>3</v>
      </c>
      <c r="F833" s="187" t="s">
        <v>204</v>
      </c>
      <c r="G833" s="13"/>
      <c r="H833" s="186" t="s">
        <v>3</v>
      </c>
      <c r="I833" s="188"/>
      <c r="J833" s="13"/>
      <c r="K833" s="13"/>
      <c r="L833" s="184"/>
      <c r="M833" s="189"/>
      <c r="N833" s="190"/>
      <c r="O833" s="190"/>
      <c r="P833" s="190"/>
      <c r="Q833" s="190"/>
      <c r="R833" s="190"/>
      <c r="S833" s="190"/>
      <c r="T833" s="19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186" t="s">
        <v>141</v>
      </c>
      <c r="AU833" s="186" t="s">
        <v>82</v>
      </c>
      <c r="AV833" s="13" t="s">
        <v>80</v>
      </c>
      <c r="AW833" s="13" t="s">
        <v>33</v>
      </c>
      <c r="AX833" s="13" t="s">
        <v>72</v>
      </c>
      <c r="AY833" s="186" t="s">
        <v>129</v>
      </c>
    </row>
    <row r="834" s="14" customFormat="1">
      <c r="A834" s="14"/>
      <c r="B834" s="192"/>
      <c r="C834" s="14"/>
      <c r="D834" s="185" t="s">
        <v>141</v>
      </c>
      <c r="E834" s="193" t="s">
        <v>3</v>
      </c>
      <c r="F834" s="194" t="s">
        <v>205</v>
      </c>
      <c r="G834" s="14"/>
      <c r="H834" s="195">
        <v>31.556999999999999</v>
      </c>
      <c r="I834" s="196"/>
      <c r="J834" s="14"/>
      <c r="K834" s="14"/>
      <c r="L834" s="192"/>
      <c r="M834" s="197"/>
      <c r="N834" s="198"/>
      <c r="O834" s="198"/>
      <c r="P834" s="198"/>
      <c r="Q834" s="198"/>
      <c r="R834" s="198"/>
      <c r="S834" s="198"/>
      <c r="T834" s="19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193" t="s">
        <v>141</v>
      </c>
      <c r="AU834" s="193" t="s">
        <v>82</v>
      </c>
      <c r="AV834" s="14" t="s">
        <v>82</v>
      </c>
      <c r="AW834" s="14" t="s">
        <v>33</v>
      </c>
      <c r="AX834" s="14" t="s">
        <v>72</v>
      </c>
      <c r="AY834" s="193" t="s">
        <v>129</v>
      </c>
    </row>
    <row r="835" s="13" customFormat="1">
      <c r="A835" s="13"/>
      <c r="B835" s="184"/>
      <c r="C835" s="13"/>
      <c r="D835" s="185" t="s">
        <v>141</v>
      </c>
      <c r="E835" s="186" t="s">
        <v>3</v>
      </c>
      <c r="F835" s="187" t="s">
        <v>207</v>
      </c>
      <c r="G835" s="13"/>
      <c r="H835" s="186" t="s">
        <v>3</v>
      </c>
      <c r="I835" s="188"/>
      <c r="J835" s="13"/>
      <c r="K835" s="13"/>
      <c r="L835" s="184"/>
      <c r="M835" s="189"/>
      <c r="N835" s="190"/>
      <c r="O835" s="190"/>
      <c r="P835" s="190"/>
      <c r="Q835" s="190"/>
      <c r="R835" s="190"/>
      <c r="S835" s="190"/>
      <c r="T835" s="191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186" t="s">
        <v>141</v>
      </c>
      <c r="AU835" s="186" t="s">
        <v>82</v>
      </c>
      <c r="AV835" s="13" t="s">
        <v>80</v>
      </c>
      <c r="AW835" s="13" t="s">
        <v>33</v>
      </c>
      <c r="AX835" s="13" t="s">
        <v>72</v>
      </c>
      <c r="AY835" s="186" t="s">
        <v>129</v>
      </c>
    </row>
    <row r="836" s="14" customFormat="1">
      <c r="A836" s="14"/>
      <c r="B836" s="192"/>
      <c r="C836" s="14"/>
      <c r="D836" s="185" t="s">
        <v>141</v>
      </c>
      <c r="E836" s="193" t="s">
        <v>3</v>
      </c>
      <c r="F836" s="194" t="s">
        <v>208</v>
      </c>
      <c r="G836" s="14"/>
      <c r="H836" s="195">
        <v>31.891999999999999</v>
      </c>
      <c r="I836" s="196"/>
      <c r="J836" s="14"/>
      <c r="K836" s="14"/>
      <c r="L836" s="192"/>
      <c r="M836" s="197"/>
      <c r="N836" s="198"/>
      <c r="O836" s="198"/>
      <c r="P836" s="198"/>
      <c r="Q836" s="198"/>
      <c r="R836" s="198"/>
      <c r="S836" s="198"/>
      <c r="T836" s="19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193" t="s">
        <v>141</v>
      </c>
      <c r="AU836" s="193" t="s">
        <v>82</v>
      </c>
      <c r="AV836" s="14" t="s">
        <v>82</v>
      </c>
      <c r="AW836" s="14" t="s">
        <v>33</v>
      </c>
      <c r="AX836" s="14" t="s">
        <v>72</v>
      </c>
      <c r="AY836" s="193" t="s">
        <v>129</v>
      </c>
    </row>
    <row r="837" s="13" customFormat="1">
      <c r="A837" s="13"/>
      <c r="B837" s="184"/>
      <c r="C837" s="13"/>
      <c r="D837" s="185" t="s">
        <v>141</v>
      </c>
      <c r="E837" s="186" t="s">
        <v>3</v>
      </c>
      <c r="F837" s="187" t="s">
        <v>1327</v>
      </c>
      <c r="G837" s="13"/>
      <c r="H837" s="186" t="s">
        <v>3</v>
      </c>
      <c r="I837" s="188"/>
      <c r="J837" s="13"/>
      <c r="K837" s="13"/>
      <c r="L837" s="184"/>
      <c r="M837" s="189"/>
      <c r="N837" s="190"/>
      <c r="O837" s="190"/>
      <c r="P837" s="190"/>
      <c r="Q837" s="190"/>
      <c r="R837" s="190"/>
      <c r="S837" s="190"/>
      <c r="T837" s="19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186" t="s">
        <v>141</v>
      </c>
      <c r="AU837" s="186" t="s">
        <v>82</v>
      </c>
      <c r="AV837" s="13" t="s">
        <v>80</v>
      </c>
      <c r="AW837" s="13" t="s">
        <v>33</v>
      </c>
      <c r="AX837" s="13" t="s">
        <v>72</v>
      </c>
      <c r="AY837" s="186" t="s">
        <v>129</v>
      </c>
    </row>
    <row r="838" s="14" customFormat="1">
      <c r="A838" s="14"/>
      <c r="B838" s="192"/>
      <c r="C838" s="14"/>
      <c r="D838" s="185" t="s">
        <v>141</v>
      </c>
      <c r="E838" s="193" t="s">
        <v>3</v>
      </c>
      <c r="F838" s="194" t="s">
        <v>1328</v>
      </c>
      <c r="G838" s="14"/>
      <c r="H838" s="195">
        <v>56</v>
      </c>
      <c r="I838" s="196"/>
      <c r="J838" s="14"/>
      <c r="K838" s="14"/>
      <c r="L838" s="192"/>
      <c r="M838" s="197"/>
      <c r="N838" s="198"/>
      <c r="O838" s="198"/>
      <c r="P838" s="198"/>
      <c r="Q838" s="198"/>
      <c r="R838" s="198"/>
      <c r="S838" s="198"/>
      <c r="T838" s="19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193" t="s">
        <v>141</v>
      </c>
      <c r="AU838" s="193" t="s">
        <v>82</v>
      </c>
      <c r="AV838" s="14" t="s">
        <v>82</v>
      </c>
      <c r="AW838" s="14" t="s">
        <v>33</v>
      </c>
      <c r="AX838" s="14" t="s">
        <v>72</v>
      </c>
      <c r="AY838" s="193" t="s">
        <v>129</v>
      </c>
    </row>
    <row r="839" s="15" customFormat="1">
      <c r="A839" s="15"/>
      <c r="B839" s="200"/>
      <c r="C839" s="15"/>
      <c r="D839" s="185" t="s">
        <v>141</v>
      </c>
      <c r="E839" s="201" t="s">
        <v>3</v>
      </c>
      <c r="F839" s="202" t="s">
        <v>210</v>
      </c>
      <c r="G839" s="15"/>
      <c r="H839" s="203">
        <v>699.28800000000001</v>
      </c>
      <c r="I839" s="204"/>
      <c r="J839" s="15"/>
      <c r="K839" s="15"/>
      <c r="L839" s="200"/>
      <c r="M839" s="205"/>
      <c r="N839" s="206"/>
      <c r="O839" s="206"/>
      <c r="P839" s="206"/>
      <c r="Q839" s="206"/>
      <c r="R839" s="206"/>
      <c r="S839" s="206"/>
      <c r="T839" s="207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01" t="s">
        <v>141</v>
      </c>
      <c r="AU839" s="201" t="s">
        <v>82</v>
      </c>
      <c r="AV839" s="15" t="s">
        <v>137</v>
      </c>
      <c r="AW839" s="15" t="s">
        <v>33</v>
      </c>
      <c r="AX839" s="15" t="s">
        <v>80</v>
      </c>
      <c r="AY839" s="201" t="s">
        <v>129</v>
      </c>
    </row>
    <row r="840" s="2" customFormat="1" ht="24.15" customHeight="1">
      <c r="A840" s="39"/>
      <c r="B840" s="165"/>
      <c r="C840" s="166" t="s">
        <v>1329</v>
      </c>
      <c r="D840" s="166" t="s">
        <v>132</v>
      </c>
      <c r="E840" s="167" t="s">
        <v>1330</v>
      </c>
      <c r="F840" s="168" t="s">
        <v>1331</v>
      </c>
      <c r="G840" s="169" t="s">
        <v>154</v>
      </c>
      <c r="H840" s="170">
        <v>700</v>
      </c>
      <c r="I840" s="171"/>
      <c r="J840" s="172">
        <f>ROUND(I840*H840,2)</f>
        <v>0</v>
      </c>
      <c r="K840" s="168" t="s">
        <v>136</v>
      </c>
      <c r="L840" s="40"/>
      <c r="M840" s="173" t="s">
        <v>3</v>
      </c>
      <c r="N840" s="174" t="s">
        <v>43</v>
      </c>
      <c r="O840" s="73"/>
      <c r="P840" s="175">
        <f>O840*H840</f>
        <v>0</v>
      </c>
      <c r="Q840" s="175">
        <v>3.0000000000000001E-05</v>
      </c>
      <c r="R840" s="175">
        <f>Q840*H840</f>
        <v>0.021000000000000001</v>
      </c>
      <c r="S840" s="175">
        <v>0</v>
      </c>
      <c r="T840" s="176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177" t="s">
        <v>279</v>
      </c>
      <c r="AT840" s="177" t="s">
        <v>132</v>
      </c>
      <c r="AU840" s="177" t="s">
        <v>82</v>
      </c>
      <c r="AY840" s="20" t="s">
        <v>129</v>
      </c>
      <c r="BE840" s="178">
        <f>IF(N840="základní",J840,0)</f>
        <v>0</v>
      </c>
      <c r="BF840" s="178">
        <f>IF(N840="snížená",J840,0)</f>
        <v>0</v>
      </c>
      <c r="BG840" s="178">
        <f>IF(N840="zákl. přenesená",J840,0)</f>
        <v>0</v>
      </c>
      <c r="BH840" s="178">
        <f>IF(N840="sníž. přenesená",J840,0)</f>
        <v>0</v>
      </c>
      <c r="BI840" s="178">
        <f>IF(N840="nulová",J840,0)</f>
        <v>0</v>
      </c>
      <c r="BJ840" s="20" t="s">
        <v>80</v>
      </c>
      <c r="BK840" s="178">
        <f>ROUND(I840*H840,2)</f>
        <v>0</v>
      </c>
      <c r="BL840" s="20" t="s">
        <v>279</v>
      </c>
      <c r="BM840" s="177" t="s">
        <v>1332</v>
      </c>
    </row>
    <row r="841" s="2" customFormat="1">
      <c r="A841" s="39"/>
      <c r="B841" s="40"/>
      <c r="C841" s="39"/>
      <c r="D841" s="179" t="s">
        <v>139</v>
      </c>
      <c r="E841" s="39"/>
      <c r="F841" s="180" t="s">
        <v>1333</v>
      </c>
      <c r="G841" s="39"/>
      <c r="H841" s="39"/>
      <c r="I841" s="181"/>
      <c r="J841" s="39"/>
      <c r="K841" s="39"/>
      <c r="L841" s="40"/>
      <c r="M841" s="219"/>
      <c r="N841" s="220"/>
      <c r="O841" s="221"/>
      <c r="P841" s="221"/>
      <c r="Q841" s="221"/>
      <c r="R841" s="221"/>
      <c r="S841" s="221"/>
      <c r="T841" s="222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20" t="s">
        <v>139</v>
      </c>
      <c r="AU841" s="20" t="s">
        <v>82</v>
      </c>
    </row>
    <row r="842" s="2" customFormat="1" ht="6.96" customHeight="1">
      <c r="A842" s="39"/>
      <c r="B842" s="56"/>
      <c r="C842" s="57"/>
      <c r="D842" s="57"/>
      <c r="E842" s="57"/>
      <c r="F842" s="57"/>
      <c r="G842" s="57"/>
      <c r="H842" s="57"/>
      <c r="I842" s="57"/>
      <c r="J842" s="57"/>
      <c r="K842" s="57"/>
      <c r="L842" s="40"/>
      <c r="M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</row>
  </sheetData>
  <autoFilter ref="C99:K841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4_02/310238211"/>
    <hyperlink ref="F108" r:id="rId2" display="https://podminky.urs.cz/item/CS_URS_2024_02/317168052"/>
    <hyperlink ref="F113" r:id="rId3" display="https://podminky.urs.cz/item/CS_URS_2024_02/611325417"/>
    <hyperlink ref="F117" r:id="rId4" display="https://podminky.urs.cz/item/CS_URS_2024_02/612131101"/>
    <hyperlink ref="F121" r:id="rId5" display="https://podminky.urs.cz/item/CS_URS_2024_02/612135101"/>
    <hyperlink ref="F125" r:id="rId6" display="https://podminky.urs.cz/item/CS_URS_2024_02/612325419"/>
    <hyperlink ref="F162" r:id="rId7" display="https://podminky.urs.cz/item/CS_URS_2024_02/612331111"/>
    <hyperlink ref="F166" r:id="rId8" display="https://podminky.urs.cz/item/CS_URS_2024_02/631311121"/>
    <hyperlink ref="F172" r:id="rId9" display="https://podminky.urs.cz/item/CS_URS_2024_02/949101111"/>
    <hyperlink ref="F174" r:id="rId10" display="https://podminky.urs.cz/item/CS_URS_2024_02/962031132"/>
    <hyperlink ref="F181" r:id="rId11" display="https://podminky.urs.cz/item/CS_URS_2024_02/962031133"/>
    <hyperlink ref="F194" r:id="rId12" display="https://podminky.urs.cz/item/CS_URS_2024_02/965046111"/>
    <hyperlink ref="F201" r:id="rId13" display="https://podminky.urs.cz/item/CS_URS_2024_02/965046119"/>
    <hyperlink ref="F204" r:id="rId14" display="https://podminky.urs.cz/item/CS_URS_2024_02/967031732"/>
    <hyperlink ref="F208" r:id="rId15" display="https://podminky.urs.cz/item/CS_URS_2024_02/968062244"/>
    <hyperlink ref="F212" r:id="rId16" display="https://podminky.urs.cz/item/CS_URS_2024_02/968062245"/>
    <hyperlink ref="F216" r:id="rId17" display="https://podminky.urs.cz/item/CS_URS_2024_02/968072455"/>
    <hyperlink ref="F223" r:id="rId18" display="https://podminky.urs.cz/item/CS_URS_2024_02/968072456"/>
    <hyperlink ref="F227" r:id="rId19" display="https://podminky.urs.cz/item/CS_URS_2024_02/974031153"/>
    <hyperlink ref="F229" r:id="rId20" display="https://podminky.urs.cz/item/CS_URS_2024_02/974031666"/>
    <hyperlink ref="F233" r:id="rId21" display="https://podminky.urs.cz/item/CS_URS_2024_02/974042545"/>
    <hyperlink ref="F237" r:id="rId22" display="https://podminky.urs.cz/item/CS_URS_2024_02/978059541"/>
    <hyperlink ref="F248" r:id="rId23" display="https://podminky.urs.cz/item/CS_URS_2024_02/997013212"/>
    <hyperlink ref="F250" r:id="rId24" display="https://podminky.urs.cz/item/CS_URS_2024_02/997013501"/>
    <hyperlink ref="F252" r:id="rId25" display="https://podminky.urs.cz/item/CS_URS_2024_02/997013509"/>
    <hyperlink ref="F255" r:id="rId26" display="https://podminky.urs.cz/item/CS_URS_2024_02/997013631"/>
    <hyperlink ref="F258" r:id="rId27" display="https://podminky.urs.cz/item/CS_URS_2024_02/998018001"/>
    <hyperlink ref="F262" r:id="rId28" display="https://podminky.urs.cz/item/CS_URS_2024_02/721174043"/>
    <hyperlink ref="F266" r:id="rId29" display="https://podminky.urs.cz/item/CS_URS_2024_02/721174045"/>
    <hyperlink ref="F268" r:id="rId30" display="https://podminky.urs.cz/item/CS_URS_2024_02/998721311"/>
    <hyperlink ref="F271" r:id="rId31" display="https://podminky.urs.cz/item/CS_URS_2024_02/722174001"/>
    <hyperlink ref="F278" r:id="rId32" display="https://podminky.urs.cz/item/CS_URS_2024_02/722290234"/>
    <hyperlink ref="F280" r:id="rId33" display="https://podminky.urs.cz/item/CS_URS_2024_02/722290246"/>
    <hyperlink ref="F282" r:id="rId34" display="https://podminky.urs.cz/item/CS_URS_2024_02/998722311"/>
    <hyperlink ref="F285" r:id="rId35" display="https://podminky.urs.cz/item/CS_URS_2024_02/725110811"/>
    <hyperlink ref="F287" r:id="rId36" display="https://podminky.urs.cz/item/CS_URS_2024_02/725119125"/>
    <hyperlink ref="F289" r:id="rId37" display="https://podminky.urs.cz/item/CS_URS_2024_02/725119131"/>
    <hyperlink ref="F291" r:id="rId38" display="https://podminky.urs.cz/item/CS_URS_2024_02/725122813"/>
    <hyperlink ref="F293" r:id="rId39" display="https://podminky.urs.cz/item/CS_URS_2024_02/725129101"/>
    <hyperlink ref="F295" r:id="rId40" display="https://podminky.urs.cz/item/CS_URS_2024_02/725210821"/>
    <hyperlink ref="F298" r:id="rId41" display="https://podminky.urs.cz/item/CS_URS_2024_02/725291668"/>
    <hyperlink ref="F300" r:id="rId42" display="https://podminky.urs.cz/item/CS_URS_2024_02/725291670"/>
    <hyperlink ref="F302" r:id="rId43" display="https://podminky.urs.cz/item/CS_URS_2024_02/725319111"/>
    <hyperlink ref="F304" r:id="rId44" display="https://podminky.urs.cz/item/CS_URS_2024_02/725330820"/>
    <hyperlink ref="F306" r:id="rId45" display="https://podminky.urs.cz/item/CS_URS_2024_02/725339111"/>
    <hyperlink ref="F308" r:id="rId46" display="https://podminky.urs.cz/item/CS_URS_2024_02/725813111"/>
    <hyperlink ref="F310" r:id="rId47" display="https://podminky.urs.cz/item/CS_URS_2024_02/725820801"/>
    <hyperlink ref="F312" r:id="rId48" display="https://podminky.urs.cz/item/CS_URS_2024_02/725829111"/>
    <hyperlink ref="F314" r:id="rId49" display="https://podminky.urs.cz/item/CS_URS_2024_02/725829121"/>
    <hyperlink ref="F316" r:id="rId50" display="https://podminky.urs.cz/item/CS_URS_2024_02/725829131"/>
    <hyperlink ref="F375" r:id="rId51" display="https://podminky.urs.cz/item/CS_URS_2024_02/998725311"/>
    <hyperlink ref="F382" r:id="rId52" display="https://podminky.urs.cz/item/CS_URS_2024_02/998735311"/>
    <hyperlink ref="F442" r:id="rId53" display="https://podminky.urs.cz/item/CS_URS_2024_02/751398041"/>
    <hyperlink ref="F446" r:id="rId54" display="https://podminky.urs.cz/item/CS_URS_2024_02/751510870"/>
    <hyperlink ref="F450" r:id="rId55" display="https://podminky.urs.cz/item/CS_URS_2024_02/998751311"/>
    <hyperlink ref="F453" r:id="rId56" display="https://podminky.urs.cz/item/CS_URS_2024_02/763111313"/>
    <hyperlink ref="F468" r:id="rId57" display="https://podminky.urs.cz/item/CS_URS_2024_02/763111361"/>
    <hyperlink ref="F473" r:id="rId58" display="https://podminky.urs.cz/item/CS_URS_2024_02/763111717"/>
    <hyperlink ref="F476" r:id="rId59" display="https://podminky.urs.cz/item/CS_URS_2024_02/763111751"/>
    <hyperlink ref="F479" r:id="rId60" display="https://podminky.urs.cz/item/CS_URS_2024_02/763111771"/>
    <hyperlink ref="F482" r:id="rId61" display="https://podminky.urs.cz/item/CS_URS_2024_02/763111812"/>
    <hyperlink ref="F489" r:id="rId62" display="https://podminky.urs.cz/item/CS_URS_2024_02/763113319"/>
    <hyperlink ref="F493" r:id="rId63" display="https://podminky.urs.cz/item/CS_URS_2024_02/763121714"/>
    <hyperlink ref="F497" r:id="rId64" display="https://podminky.urs.cz/item/CS_URS_2024_02/763121751"/>
    <hyperlink ref="F499" r:id="rId65" display="https://podminky.urs.cz/item/CS_URS_2024_02/763121761"/>
    <hyperlink ref="F501" r:id="rId66" display="https://podminky.urs.cz/item/CS_URS_2024_02/763131414"/>
    <hyperlink ref="F517" r:id="rId67" display="https://podminky.urs.cz/item/CS_URS_2024_02/763131714"/>
    <hyperlink ref="F528" r:id="rId68" display="https://podminky.urs.cz/item/CS_URS_2024_02/763131771"/>
    <hyperlink ref="F539" r:id="rId69" display="https://podminky.urs.cz/item/CS_URS_2024_02/763164512"/>
    <hyperlink ref="F543" r:id="rId70" display="https://podminky.urs.cz/item/CS_URS_2024_02/763164532"/>
    <hyperlink ref="F550" r:id="rId71" display="https://podminky.urs.cz/item/CS_URS_2024_02/763164632"/>
    <hyperlink ref="F554" r:id="rId72" display="https://podminky.urs.cz/item/CS_URS_2024_02/763173112"/>
    <hyperlink ref="F557" r:id="rId73" display="https://podminky.urs.cz/item/CS_URS_2024_02/763173113"/>
    <hyperlink ref="F560" r:id="rId74" display="https://podminky.urs.cz/item/CS_URS_2024_02/998763511"/>
    <hyperlink ref="F565" r:id="rId75" display="https://podminky.urs.cz/item/CS_URS_2024_02/766660171"/>
    <hyperlink ref="F578" r:id="rId76" display="https://podminky.urs.cz/item/CS_URS_2024_02/766660181"/>
    <hyperlink ref="F583" r:id="rId77" display="https://podminky.urs.cz/item/CS_URS_2024_02/766660716"/>
    <hyperlink ref="F586" r:id="rId78" display="https://podminky.urs.cz/item/CS_URS_2024_02/766660728"/>
    <hyperlink ref="F592" r:id="rId79" display="https://podminky.urs.cz/item/CS_URS_2024_02/766660729"/>
    <hyperlink ref="F597" r:id="rId80" display="https://podminky.urs.cz/item/CS_URS_2024_02/766682111"/>
    <hyperlink ref="F602" r:id="rId81" display="https://podminky.urs.cz/item/CS_URS_2024_02/766682211"/>
    <hyperlink ref="F607" r:id="rId82" display="https://podminky.urs.cz/item/CS_URS_2024_02/766691914"/>
    <hyperlink ref="F611" r:id="rId83" display="https://podminky.urs.cz/item/CS_URS_2024_02/766691915"/>
    <hyperlink ref="F619" r:id="rId84" display="https://podminky.urs.cz/item/CS_URS_2024_02/998766311"/>
    <hyperlink ref="F624" r:id="rId85" display="https://podminky.urs.cz/item/CS_URS_2024_02/998767311"/>
    <hyperlink ref="F627" r:id="rId86" display="https://podminky.urs.cz/item/CS_URS_2024_02/771111011"/>
    <hyperlink ref="F631" r:id="rId87" display="https://podminky.urs.cz/item/CS_URS_2024_02/771121011"/>
    <hyperlink ref="F633" r:id="rId88" display="https://podminky.urs.cz/item/CS_URS_2024_02/771161021"/>
    <hyperlink ref="F639" r:id="rId89" display="https://podminky.urs.cz/item/CS_URS_2024_02/771471810"/>
    <hyperlink ref="F643" r:id="rId90" display="https://podminky.urs.cz/item/CS_URS_2024_02/771474212"/>
    <hyperlink ref="F659" r:id="rId91" display="https://podminky.urs.cz/item/CS_URS_2024_02/771571810"/>
    <hyperlink ref="F666" r:id="rId92" display="https://podminky.urs.cz/item/CS_URS_2024_02/771574479"/>
    <hyperlink ref="F670" r:id="rId93" display="https://podminky.urs.cz/item/CS_URS_2024_02/998771311"/>
    <hyperlink ref="F673" r:id="rId94" display="https://podminky.urs.cz/item/CS_URS_2024_02/776111311"/>
    <hyperlink ref="F680" r:id="rId95" display="https://podminky.urs.cz/item/CS_URS_2024_02/776121321"/>
    <hyperlink ref="F682" r:id="rId96" display="https://podminky.urs.cz/item/CS_URS_2024_02/776141121"/>
    <hyperlink ref="F684" r:id="rId97" display="https://podminky.urs.cz/item/CS_URS_2024_02/776201812"/>
    <hyperlink ref="F691" r:id="rId98" display="https://podminky.urs.cz/item/CS_URS_2024_02/776211111"/>
    <hyperlink ref="F696" r:id="rId99" display="https://podminky.urs.cz/item/CS_URS_2024_02/776410811"/>
    <hyperlink ref="F700" r:id="rId100" display="https://podminky.urs.cz/item/CS_URS_2024_02/776421111"/>
    <hyperlink ref="F706" r:id="rId101" display="https://podminky.urs.cz/item/CS_URS_2024_02/776421711"/>
    <hyperlink ref="F712" r:id="rId102" display="https://podminky.urs.cz/item/CS_URS_2024_02/998776311"/>
    <hyperlink ref="F715" r:id="rId103" display="https://podminky.urs.cz/item/CS_URS_2024_02/781121011"/>
    <hyperlink ref="F730" r:id="rId104" display="https://podminky.urs.cz/item/CS_URS_2024_02/781472312"/>
    <hyperlink ref="F740" r:id="rId105" display="https://podminky.urs.cz/item/CS_URS_2024_02/781472314"/>
    <hyperlink ref="F766" r:id="rId106" display="https://podminky.urs.cz/item/CS_URS_2024_02/998781311"/>
    <hyperlink ref="F769" r:id="rId107" display="https://podminky.urs.cz/item/CS_URS_2024_02/783601715"/>
    <hyperlink ref="F771" r:id="rId108" display="https://podminky.urs.cz/item/CS_URS_2024_02/783614651"/>
    <hyperlink ref="F773" r:id="rId109" display="https://podminky.urs.cz/item/CS_URS_2024_02/783617611"/>
    <hyperlink ref="F777" r:id="rId110" display="https://podminky.urs.cz/item/CS_URS_2024_02/784121001"/>
    <hyperlink ref="F808" r:id="rId111" display="https://podminky.urs.cz/item/CS_URS_2024_02/784181101"/>
    <hyperlink ref="F810" r:id="rId112" display="https://podminky.urs.cz/item/CS_URS_2024_02/784211101"/>
    <hyperlink ref="F841" r:id="rId113" display="https://podminky.urs.cz/item/CS_URS_2024_02/784211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86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COWORK Šumperk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87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1334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9. 11. 2024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35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38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42</v>
      </c>
      <c r="E33" s="33" t="s">
        <v>43</v>
      </c>
      <c r="F33" s="123">
        <f>ROUND((SUM(BE81:BE84)),  2)</f>
        <v>0</v>
      </c>
      <c r="G33" s="39"/>
      <c r="H33" s="39"/>
      <c r="I33" s="124">
        <v>0.20999999999999999</v>
      </c>
      <c r="J33" s="123">
        <f>ROUND(((SUM(BE81:BE84))*I33),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23">
        <f>ROUND((SUM(BF81:BF84)),  2)</f>
        <v>0</v>
      </c>
      <c r="G34" s="39"/>
      <c r="H34" s="39"/>
      <c r="I34" s="124">
        <v>0.12</v>
      </c>
      <c r="J34" s="123">
        <f>ROUND(((SUM(BF81:BF84))*I34),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23">
        <f>ROUND((SUM(BG81:BG84)),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23">
        <f>ROUND((SUM(BH81:BH84)),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23">
        <f>ROUND((SUM(BI81:BI84)),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48</v>
      </c>
      <c r="E39" s="77"/>
      <c r="F39" s="77"/>
      <c r="G39" s="127" t="s">
        <v>49</v>
      </c>
      <c r="H39" s="128" t="s">
        <v>50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COWORK Šumperk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OMG082 - Elektroinstalace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 xml:space="preserve"> </v>
      </c>
      <c r="G52" s="39"/>
      <c r="H52" s="39"/>
      <c r="I52" s="33" t="s">
        <v>23</v>
      </c>
      <c r="J52" s="65" t="str">
        <f>IF(J12="","",J12)</f>
        <v>9. 11. 2024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39"/>
      <c r="E54" s="39"/>
      <c r="F54" s="28" t="str">
        <f>E15</f>
        <v>Město Šumperk</v>
      </c>
      <c r="G54" s="39"/>
      <c r="H54" s="39"/>
      <c r="I54" s="33" t="s">
        <v>31</v>
      </c>
      <c r="J54" s="37" t="str">
        <f>E21</f>
        <v>OMG architekti Olomouc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Puhačová Marie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90</v>
      </c>
      <c r="D57" s="125"/>
      <c r="E57" s="125"/>
      <c r="F57" s="125"/>
      <c r="G57" s="125"/>
      <c r="H57" s="125"/>
      <c r="I57" s="125"/>
      <c r="J57" s="132" t="s">
        <v>91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70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92</v>
      </c>
    </row>
    <row r="60" s="9" customFormat="1" ht="24.96" customHeight="1">
      <c r="A60" s="9"/>
      <c r="B60" s="134"/>
      <c r="C60" s="9"/>
      <c r="D60" s="135" t="s">
        <v>99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1335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COWORK Šumperk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87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63" t="str">
        <f>E9</f>
        <v>OMG082 - Elektroinstalace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 xml:space="preserve"> </v>
      </c>
      <c r="G75" s="39"/>
      <c r="H75" s="39"/>
      <c r="I75" s="33" t="s">
        <v>23</v>
      </c>
      <c r="J75" s="65" t="str">
        <f>IF(J12="","",J12)</f>
        <v>9. 11. 2024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25</v>
      </c>
      <c r="D77" s="39"/>
      <c r="E77" s="39"/>
      <c r="F77" s="28" t="str">
        <f>E15</f>
        <v>Město Šumperk</v>
      </c>
      <c r="G77" s="39"/>
      <c r="H77" s="39"/>
      <c r="I77" s="33" t="s">
        <v>31</v>
      </c>
      <c r="J77" s="37" t="str">
        <f>E21</f>
        <v>OMG architekti Olomouc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Puhačová Marie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115</v>
      </c>
      <c r="D80" s="145" t="s">
        <v>57</v>
      </c>
      <c r="E80" s="145" t="s">
        <v>53</v>
      </c>
      <c r="F80" s="145" t="s">
        <v>54</v>
      </c>
      <c r="G80" s="145" t="s">
        <v>116</v>
      </c>
      <c r="H80" s="145" t="s">
        <v>117</v>
      </c>
      <c r="I80" s="145" t="s">
        <v>118</v>
      </c>
      <c r="J80" s="145" t="s">
        <v>91</v>
      </c>
      <c r="K80" s="146" t="s">
        <v>119</v>
      </c>
      <c r="L80" s="147"/>
      <c r="M80" s="81" t="s">
        <v>3</v>
      </c>
      <c r="N80" s="82" t="s">
        <v>42</v>
      </c>
      <c r="O80" s="82" t="s">
        <v>120</v>
      </c>
      <c r="P80" s="82" t="s">
        <v>121</v>
      </c>
      <c r="Q80" s="82" t="s">
        <v>122</v>
      </c>
      <c r="R80" s="82" t="s">
        <v>123</v>
      </c>
      <c r="S80" s="82" t="s">
        <v>124</v>
      </c>
      <c r="T80" s="83" t="s">
        <v>125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126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71</v>
      </c>
      <c r="AU81" s="20" t="s">
        <v>92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71</v>
      </c>
      <c r="E82" s="154" t="s">
        <v>367</v>
      </c>
      <c r="F82" s="154" t="s">
        <v>368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82</v>
      </c>
      <c r="AT82" s="161" t="s">
        <v>71</v>
      </c>
      <c r="AU82" s="161" t="s">
        <v>72</v>
      </c>
      <c r="AY82" s="153" t="s">
        <v>129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71</v>
      </c>
      <c r="E83" s="163" t="s">
        <v>1336</v>
      </c>
      <c r="F83" s="163" t="s">
        <v>1337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P84</f>
        <v>0</v>
      </c>
      <c r="Q83" s="158"/>
      <c r="R83" s="159">
        <f>R84</f>
        <v>0</v>
      </c>
      <c r="S83" s="158"/>
      <c r="T83" s="16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82</v>
      </c>
      <c r="AT83" s="161" t="s">
        <v>71</v>
      </c>
      <c r="AU83" s="161" t="s">
        <v>80</v>
      </c>
      <c r="AY83" s="153" t="s">
        <v>129</v>
      </c>
      <c r="BK83" s="162">
        <f>BK84</f>
        <v>0</v>
      </c>
    </row>
    <row r="84" s="2" customFormat="1" ht="16.5" customHeight="1">
      <c r="A84" s="39"/>
      <c r="B84" s="165"/>
      <c r="C84" s="166" t="s">
        <v>80</v>
      </c>
      <c r="D84" s="166" t="s">
        <v>132</v>
      </c>
      <c r="E84" s="167" t="s">
        <v>1338</v>
      </c>
      <c r="F84" s="168" t="s">
        <v>1339</v>
      </c>
      <c r="G84" s="169" t="s">
        <v>1340</v>
      </c>
      <c r="H84" s="170">
        <v>1</v>
      </c>
      <c r="I84" s="171"/>
      <c r="J84" s="172">
        <f>ROUND(I84*H84,2)</f>
        <v>0</v>
      </c>
      <c r="K84" s="168" t="s">
        <v>3</v>
      </c>
      <c r="L84" s="40"/>
      <c r="M84" s="223" t="s">
        <v>3</v>
      </c>
      <c r="N84" s="224" t="s">
        <v>43</v>
      </c>
      <c r="O84" s="221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279</v>
      </c>
      <c r="AT84" s="177" t="s">
        <v>132</v>
      </c>
      <c r="AU84" s="177" t="s">
        <v>82</v>
      </c>
      <c r="AY84" s="20" t="s">
        <v>129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80</v>
      </c>
      <c r="BK84" s="178">
        <f>ROUND(I84*H84,2)</f>
        <v>0</v>
      </c>
      <c r="BL84" s="20" t="s">
        <v>279</v>
      </c>
      <c r="BM84" s="177" t="s">
        <v>1341</v>
      </c>
    </row>
    <row r="85" s="2" customFormat="1" ht="6.96" customHeight="1">
      <c r="A85" s="39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40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7" customWidth="1"/>
    <col min="2" max="2" width="1.667969" style="227" customWidth="1"/>
    <col min="3" max="4" width="5" style="227" customWidth="1"/>
    <col min="5" max="5" width="11.66016" style="227" customWidth="1"/>
    <col min="6" max="6" width="9.160156" style="227" customWidth="1"/>
    <col min="7" max="7" width="5" style="227" customWidth="1"/>
    <col min="8" max="8" width="77.83203" style="227" customWidth="1"/>
    <col min="9" max="10" width="20" style="227" customWidth="1"/>
    <col min="11" max="11" width="1.667969" style="227" customWidth="1"/>
  </cols>
  <sheetData>
    <row r="1" s="1" customFormat="1" ht="37.5" customHeight="1"/>
    <row r="2" s="1" customFormat="1" ht="7.5" customHeight="1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="16" customFormat="1" ht="45" customHeight="1">
      <c r="B3" s="231"/>
      <c r="C3" s="232" t="s">
        <v>1342</v>
      </c>
      <c r="D3" s="232"/>
      <c r="E3" s="232"/>
      <c r="F3" s="232"/>
      <c r="G3" s="232"/>
      <c r="H3" s="232"/>
      <c r="I3" s="232"/>
      <c r="J3" s="232"/>
      <c r="K3" s="233"/>
    </row>
    <row r="4" s="1" customFormat="1" ht="25.5" customHeight="1">
      <c r="B4" s="234"/>
      <c r="C4" s="235" t="s">
        <v>1343</v>
      </c>
      <c r="D4" s="235"/>
      <c r="E4" s="235"/>
      <c r="F4" s="235"/>
      <c r="G4" s="235"/>
      <c r="H4" s="235"/>
      <c r="I4" s="235"/>
      <c r="J4" s="235"/>
      <c r="K4" s="236"/>
    </row>
    <row r="5" s="1" customFormat="1" ht="5.25" customHeight="1">
      <c r="B5" s="234"/>
      <c r="C5" s="237"/>
      <c r="D5" s="237"/>
      <c r="E5" s="237"/>
      <c r="F5" s="237"/>
      <c r="G5" s="237"/>
      <c r="H5" s="237"/>
      <c r="I5" s="237"/>
      <c r="J5" s="237"/>
      <c r="K5" s="236"/>
    </row>
    <row r="6" s="1" customFormat="1" ht="15" customHeight="1">
      <c r="B6" s="234"/>
      <c r="C6" s="238" t="s">
        <v>1344</v>
      </c>
      <c r="D6" s="238"/>
      <c r="E6" s="238"/>
      <c r="F6" s="238"/>
      <c r="G6" s="238"/>
      <c r="H6" s="238"/>
      <c r="I6" s="238"/>
      <c r="J6" s="238"/>
      <c r="K6" s="236"/>
    </row>
    <row r="7" s="1" customFormat="1" ht="15" customHeight="1">
      <c r="B7" s="239"/>
      <c r="C7" s="238" t="s">
        <v>1345</v>
      </c>
      <c r="D7" s="238"/>
      <c r="E7" s="238"/>
      <c r="F7" s="238"/>
      <c r="G7" s="238"/>
      <c r="H7" s="238"/>
      <c r="I7" s="238"/>
      <c r="J7" s="238"/>
      <c r="K7" s="236"/>
    </row>
    <row r="8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="1" customFormat="1" ht="15" customHeight="1">
      <c r="B9" s="239"/>
      <c r="C9" s="238" t="s">
        <v>1346</v>
      </c>
      <c r="D9" s="238"/>
      <c r="E9" s="238"/>
      <c r="F9" s="238"/>
      <c r="G9" s="238"/>
      <c r="H9" s="238"/>
      <c r="I9" s="238"/>
      <c r="J9" s="238"/>
      <c r="K9" s="236"/>
    </row>
    <row r="10" s="1" customFormat="1" ht="15" customHeight="1">
      <c r="B10" s="239"/>
      <c r="C10" s="238"/>
      <c r="D10" s="238" t="s">
        <v>1347</v>
      </c>
      <c r="E10" s="238"/>
      <c r="F10" s="238"/>
      <c r="G10" s="238"/>
      <c r="H10" s="238"/>
      <c r="I10" s="238"/>
      <c r="J10" s="238"/>
      <c r="K10" s="236"/>
    </row>
    <row r="11" s="1" customFormat="1" ht="15" customHeight="1">
      <c r="B11" s="239"/>
      <c r="C11" s="240"/>
      <c r="D11" s="238" t="s">
        <v>1348</v>
      </c>
      <c r="E11" s="238"/>
      <c r="F11" s="238"/>
      <c r="G11" s="238"/>
      <c r="H11" s="238"/>
      <c r="I11" s="238"/>
      <c r="J11" s="238"/>
      <c r="K11" s="236"/>
    </row>
    <row r="12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="1" customFormat="1" ht="15" customHeight="1">
      <c r="B13" s="239"/>
      <c r="C13" s="240"/>
      <c r="D13" s="241" t="s">
        <v>1349</v>
      </c>
      <c r="E13" s="238"/>
      <c r="F13" s="238"/>
      <c r="G13" s="238"/>
      <c r="H13" s="238"/>
      <c r="I13" s="238"/>
      <c r="J13" s="238"/>
      <c r="K13" s="236"/>
    </row>
    <row r="14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="1" customFormat="1" ht="15" customHeight="1">
      <c r="B15" s="239"/>
      <c r="C15" s="240"/>
      <c r="D15" s="238" t="s">
        <v>1350</v>
      </c>
      <c r="E15" s="238"/>
      <c r="F15" s="238"/>
      <c r="G15" s="238"/>
      <c r="H15" s="238"/>
      <c r="I15" s="238"/>
      <c r="J15" s="238"/>
      <c r="K15" s="236"/>
    </row>
    <row r="16" s="1" customFormat="1" ht="15" customHeight="1">
      <c r="B16" s="239"/>
      <c r="C16" s="240"/>
      <c r="D16" s="238" t="s">
        <v>1351</v>
      </c>
      <c r="E16" s="238"/>
      <c r="F16" s="238"/>
      <c r="G16" s="238"/>
      <c r="H16" s="238"/>
      <c r="I16" s="238"/>
      <c r="J16" s="238"/>
      <c r="K16" s="236"/>
    </row>
    <row r="17" s="1" customFormat="1" ht="15" customHeight="1">
      <c r="B17" s="239"/>
      <c r="C17" s="240"/>
      <c r="D17" s="238" t="s">
        <v>1352</v>
      </c>
      <c r="E17" s="238"/>
      <c r="F17" s="238"/>
      <c r="G17" s="238"/>
      <c r="H17" s="238"/>
      <c r="I17" s="238"/>
      <c r="J17" s="238"/>
      <c r="K17" s="236"/>
    </row>
    <row r="18" s="1" customFormat="1" ht="15" customHeight="1">
      <c r="B18" s="239"/>
      <c r="C18" s="240"/>
      <c r="D18" s="240"/>
      <c r="E18" s="242" t="s">
        <v>79</v>
      </c>
      <c r="F18" s="238" t="s">
        <v>1353</v>
      </c>
      <c r="G18" s="238"/>
      <c r="H18" s="238"/>
      <c r="I18" s="238"/>
      <c r="J18" s="238"/>
      <c r="K18" s="236"/>
    </row>
    <row r="19" s="1" customFormat="1" ht="15" customHeight="1">
      <c r="B19" s="239"/>
      <c r="C19" s="240"/>
      <c r="D19" s="240"/>
      <c r="E19" s="242" t="s">
        <v>1354</v>
      </c>
      <c r="F19" s="238" t="s">
        <v>1355</v>
      </c>
      <c r="G19" s="238"/>
      <c r="H19" s="238"/>
      <c r="I19" s="238"/>
      <c r="J19" s="238"/>
      <c r="K19" s="236"/>
    </row>
    <row r="20" s="1" customFormat="1" ht="15" customHeight="1">
      <c r="B20" s="239"/>
      <c r="C20" s="240"/>
      <c r="D20" s="240"/>
      <c r="E20" s="242" t="s">
        <v>1356</v>
      </c>
      <c r="F20" s="238" t="s">
        <v>1357</v>
      </c>
      <c r="G20" s="238"/>
      <c r="H20" s="238"/>
      <c r="I20" s="238"/>
      <c r="J20" s="238"/>
      <c r="K20" s="236"/>
    </row>
    <row r="21" s="1" customFormat="1" ht="15" customHeight="1">
      <c r="B21" s="239"/>
      <c r="C21" s="240"/>
      <c r="D21" s="240"/>
      <c r="E21" s="242" t="s">
        <v>1358</v>
      </c>
      <c r="F21" s="238" t="s">
        <v>1359</v>
      </c>
      <c r="G21" s="238"/>
      <c r="H21" s="238"/>
      <c r="I21" s="238"/>
      <c r="J21" s="238"/>
      <c r="K21" s="236"/>
    </row>
    <row r="22" s="1" customFormat="1" ht="15" customHeight="1">
      <c r="B22" s="239"/>
      <c r="C22" s="240"/>
      <c r="D22" s="240"/>
      <c r="E22" s="242" t="s">
        <v>1360</v>
      </c>
      <c r="F22" s="238" t="s">
        <v>1361</v>
      </c>
      <c r="G22" s="238"/>
      <c r="H22" s="238"/>
      <c r="I22" s="238"/>
      <c r="J22" s="238"/>
      <c r="K22" s="236"/>
    </row>
    <row r="23" s="1" customFormat="1" ht="15" customHeight="1">
      <c r="B23" s="239"/>
      <c r="C23" s="240"/>
      <c r="D23" s="240"/>
      <c r="E23" s="242" t="s">
        <v>1362</v>
      </c>
      <c r="F23" s="238" t="s">
        <v>1363</v>
      </c>
      <c r="G23" s="238"/>
      <c r="H23" s="238"/>
      <c r="I23" s="238"/>
      <c r="J23" s="238"/>
      <c r="K23" s="236"/>
    </row>
    <row r="24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="1" customFormat="1" ht="15" customHeight="1">
      <c r="B25" s="239"/>
      <c r="C25" s="238" t="s">
        <v>1364</v>
      </c>
      <c r="D25" s="238"/>
      <c r="E25" s="238"/>
      <c r="F25" s="238"/>
      <c r="G25" s="238"/>
      <c r="H25" s="238"/>
      <c r="I25" s="238"/>
      <c r="J25" s="238"/>
      <c r="K25" s="236"/>
    </row>
    <row r="26" s="1" customFormat="1" ht="15" customHeight="1">
      <c r="B26" s="239"/>
      <c r="C26" s="238" t="s">
        <v>1365</v>
      </c>
      <c r="D26" s="238"/>
      <c r="E26" s="238"/>
      <c r="F26" s="238"/>
      <c r="G26" s="238"/>
      <c r="H26" s="238"/>
      <c r="I26" s="238"/>
      <c r="J26" s="238"/>
      <c r="K26" s="236"/>
    </row>
    <row r="27" s="1" customFormat="1" ht="15" customHeight="1">
      <c r="B27" s="239"/>
      <c r="C27" s="238"/>
      <c r="D27" s="238" t="s">
        <v>1366</v>
      </c>
      <c r="E27" s="238"/>
      <c r="F27" s="238"/>
      <c r="G27" s="238"/>
      <c r="H27" s="238"/>
      <c r="I27" s="238"/>
      <c r="J27" s="238"/>
      <c r="K27" s="236"/>
    </row>
    <row r="28" s="1" customFormat="1" ht="15" customHeight="1">
      <c r="B28" s="239"/>
      <c r="C28" s="240"/>
      <c r="D28" s="238" t="s">
        <v>1367</v>
      </c>
      <c r="E28" s="238"/>
      <c r="F28" s="238"/>
      <c r="G28" s="238"/>
      <c r="H28" s="238"/>
      <c r="I28" s="238"/>
      <c r="J28" s="238"/>
      <c r="K28" s="236"/>
    </row>
    <row r="29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="1" customFormat="1" ht="15" customHeight="1">
      <c r="B30" s="239"/>
      <c r="C30" s="240"/>
      <c r="D30" s="238" t="s">
        <v>1368</v>
      </c>
      <c r="E30" s="238"/>
      <c r="F30" s="238"/>
      <c r="G30" s="238"/>
      <c r="H30" s="238"/>
      <c r="I30" s="238"/>
      <c r="J30" s="238"/>
      <c r="K30" s="236"/>
    </row>
    <row r="31" s="1" customFormat="1" ht="15" customHeight="1">
      <c r="B31" s="239"/>
      <c r="C31" s="240"/>
      <c r="D31" s="238" t="s">
        <v>1369</v>
      </c>
      <c r="E31" s="238"/>
      <c r="F31" s="238"/>
      <c r="G31" s="238"/>
      <c r="H31" s="238"/>
      <c r="I31" s="238"/>
      <c r="J31" s="238"/>
      <c r="K31" s="236"/>
    </row>
    <row r="32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="1" customFormat="1" ht="15" customHeight="1">
      <c r="B33" s="239"/>
      <c r="C33" s="240"/>
      <c r="D33" s="238" t="s">
        <v>1370</v>
      </c>
      <c r="E33" s="238"/>
      <c r="F33" s="238"/>
      <c r="G33" s="238"/>
      <c r="H33" s="238"/>
      <c r="I33" s="238"/>
      <c r="J33" s="238"/>
      <c r="K33" s="236"/>
    </row>
    <row r="34" s="1" customFormat="1" ht="15" customHeight="1">
      <c r="B34" s="239"/>
      <c r="C34" s="240"/>
      <c r="D34" s="238" t="s">
        <v>1371</v>
      </c>
      <c r="E34" s="238"/>
      <c r="F34" s="238"/>
      <c r="G34" s="238"/>
      <c r="H34" s="238"/>
      <c r="I34" s="238"/>
      <c r="J34" s="238"/>
      <c r="K34" s="236"/>
    </row>
    <row r="35" s="1" customFormat="1" ht="15" customHeight="1">
      <c r="B35" s="239"/>
      <c r="C35" s="240"/>
      <c r="D35" s="238" t="s">
        <v>1372</v>
      </c>
      <c r="E35" s="238"/>
      <c r="F35" s="238"/>
      <c r="G35" s="238"/>
      <c r="H35" s="238"/>
      <c r="I35" s="238"/>
      <c r="J35" s="238"/>
      <c r="K35" s="236"/>
    </row>
    <row r="36" s="1" customFormat="1" ht="15" customHeight="1">
      <c r="B36" s="239"/>
      <c r="C36" s="240"/>
      <c r="D36" s="238"/>
      <c r="E36" s="241" t="s">
        <v>115</v>
      </c>
      <c r="F36" s="238"/>
      <c r="G36" s="238" t="s">
        <v>1373</v>
      </c>
      <c r="H36" s="238"/>
      <c r="I36" s="238"/>
      <c r="J36" s="238"/>
      <c r="K36" s="236"/>
    </row>
    <row r="37" s="1" customFormat="1" ht="30.75" customHeight="1">
      <c r="B37" s="239"/>
      <c r="C37" s="240"/>
      <c r="D37" s="238"/>
      <c r="E37" s="241" t="s">
        <v>1374</v>
      </c>
      <c r="F37" s="238"/>
      <c r="G37" s="238" t="s">
        <v>1375</v>
      </c>
      <c r="H37" s="238"/>
      <c r="I37" s="238"/>
      <c r="J37" s="238"/>
      <c r="K37" s="236"/>
    </row>
    <row r="38" s="1" customFormat="1" ht="15" customHeight="1">
      <c r="B38" s="239"/>
      <c r="C38" s="240"/>
      <c r="D38" s="238"/>
      <c r="E38" s="241" t="s">
        <v>53</v>
      </c>
      <c r="F38" s="238"/>
      <c r="G38" s="238" t="s">
        <v>1376</v>
      </c>
      <c r="H38" s="238"/>
      <c r="I38" s="238"/>
      <c r="J38" s="238"/>
      <c r="K38" s="236"/>
    </row>
    <row r="39" s="1" customFormat="1" ht="15" customHeight="1">
      <c r="B39" s="239"/>
      <c r="C39" s="240"/>
      <c r="D39" s="238"/>
      <c r="E39" s="241" t="s">
        <v>54</v>
      </c>
      <c r="F39" s="238"/>
      <c r="G39" s="238" t="s">
        <v>1377</v>
      </c>
      <c r="H39" s="238"/>
      <c r="I39" s="238"/>
      <c r="J39" s="238"/>
      <c r="K39" s="236"/>
    </row>
    <row r="40" s="1" customFormat="1" ht="15" customHeight="1">
      <c r="B40" s="239"/>
      <c r="C40" s="240"/>
      <c r="D40" s="238"/>
      <c r="E40" s="241" t="s">
        <v>116</v>
      </c>
      <c r="F40" s="238"/>
      <c r="G40" s="238" t="s">
        <v>1378</v>
      </c>
      <c r="H40" s="238"/>
      <c r="I40" s="238"/>
      <c r="J40" s="238"/>
      <c r="K40" s="236"/>
    </row>
    <row r="41" s="1" customFormat="1" ht="15" customHeight="1">
      <c r="B41" s="239"/>
      <c r="C41" s="240"/>
      <c r="D41" s="238"/>
      <c r="E41" s="241" t="s">
        <v>117</v>
      </c>
      <c r="F41" s="238"/>
      <c r="G41" s="238" t="s">
        <v>1379</v>
      </c>
      <c r="H41" s="238"/>
      <c r="I41" s="238"/>
      <c r="J41" s="238"/>
      <c r="K41" s="236"/>
    </row>
    <row r="42" s="1" customFormat="1" ht="15" customHeight="1">
      <c r="B42" s="239"/>
      <c r="C42" s="240"/>
      <c r="D42" s="238"/>
      <c r="E42" s="241" t="s">
        <v>1380</v>
      </c>
      <c r="F42" s="238"/>
      <c r="G42" s="238" t="s">
        <v>1381</v>
      </c>
      <c r="H42" s="238"/>
      <c r="I42" s="238"/>
      <c r="J42" s="238"/>
      <c r="K42" s="236"/>
    </row>
    <row r="43" s="1" customFormat="1" ht="15" customHeight="1">
      <c r="B43" s="239"/>
      <c r="C43" s="240"/>
      <c r="D43" s="238"/>
      <c r="E43" s="241"/>
      <c r="F43" s="238"/>
      <c r="G43" s="238" t="s">
        <v>1382</v>
      </c>
      <c r="H43" s="238"/>
      <c r="I43" s="238"/>
      <c r="J43" s="238"/>
      <c r="K43" s="236"/>
    </row>
    <row r="44" s="1" customFormat="1" ht="15" customHeight="1">
      <c r="B44" s="239"/>
      <c r="C44" s="240"/>
      <c r="D44" s="238"/>
      <c r="E44" s="241" t="s">
        <v>1383</v>
      </c>
      <c r="F44" s="238"/>
      <c r="G44" s="238" t="s">
        <v>1384</v>
      </c>
      <c r="H44" s="238"/>
      <c r="I44" s="238"/>
      <c r="J44" s="238"/>
      <c r="K44" s="236"/>
    </row>
    <row r="45" s="1" customFormat="1" ht="15" customHeight="1">
      <c r="B45" s="239"/>
      <c r="C45" s="240"/>
      <c r="D45" s="238"/>
      <c r="E45" s="241" t="s">
        <v>119</v>
      </c>
      <c r="F45" s="238"/>
      <c r="G45" s="238" t="s">
        <v>1385</v>
      </c>
      <c r="H45" s="238"/>
      <c r="I45" s="238"/>
      <c r="J45" s="238"/>
      <c r="K45" s="236"/>
    </row>
    <row r="46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="1" customFormat="1" ht="15" customHeight="1">
      <c r="B47" s="239"/>
      <c r="C47" s="240"/>
      <c r="D47" s="238" t="s">
        <v>1386</v>
      </c>
      <c r="E47" s="238"/>
      <c r="F47" s="238"/>
      <c r="G47" s="238"/>
      <c r="H47" s="238"/>
      <c r="I47" s="238"/>
      <c r="J47" s="238"/>
      <c r="K47" s="236"/>
    </row>
    <row r="48" s="1" customFormat="1" ht="15" customHeight="1">
      <c r="B48" s="239"/>
      <c r="C48" s="240"/>
      <c r="D48" s="240"/>
      <c r="E48" s="238" t="s">
        <v>1387</v>
      </c>
      <c r="F48" s="238"/>
      <c r="G48" s="238"/>
      <c r="H48" s="238"/>
      <c r="I48" s="238"/>
      <c r="J48" s="238"/>
      <c r="K48" s="236"/>
    </row>
    <row r="49" s="1" customFormat="1" ht="15" customHeight="1">
      <c r="B49" s="239"/>
      <c r="C49" s="240"/>
      <c r="D49" s="240"/>
      <c r="E49" s="238" t="s">
        <v>1388</v>
      </c>
      <c r="F49" s="238"/>
      <c r="G49" s="238"/>
      <c r="H49" s="238"/>
      <c r="I49" s="238"/>
      <c r="J49" s="238"/>
      <c r="K49" s="236"/>
    </row>
    <row r="50" s="1" customFormat="1" ht="15" customHeight="1">
      <c r="B50" s="239"/>
      <c r="C50" s="240"/>
      <c r="D50" s="240"/>
      <c r="E50" s="238" t="s">
        <v>1389</v>
      </c>
      <c r="F50" s="238"/>
      <c r="G50" s="238"/>
      <c r="H50" s="238"/>
      <c r="I50" s="238"/>
      <c r="J50" s="238"/>
      <c r="K50" s="236"/>
    </row>
    <row r="51" s="1" customFormat="1" ht="15" customHeight="1">
      <c r="B51" s="239"/>
      <c r="C51" s="240"/>
      <c r="D51" s="238" t="s">
        <v>1390</v>
      </c>
      <c r="E51" s="238"/>
      <c r="F51" s="238"/>
      <c r="G51" s="238"/>
      <c r="H51" s="238"/>
      <c r="I51" s="238"/>
      <c r="J51" s="238"/>
      <c r="K51" s="236"/>
    </row>
    <row r="52" s="1" customFormat="1" ht="25.5" customHeight="1">
      <c r="B52" s="234"/>
      <c r="C52" s="235" t="s">
        <v>1391</v>
      </c>
      <c r="D52" s="235"/>
      <c r="E52" s="235"/>
      <c r="F52" s="235"/>
      <c r="G52" s="235"/>
      <c r="H52" s="235"/>
      <c r="I52" s="235"/>
      <c r="J52" s="235"/>
      <c r="K52" s="236"/>
    </row>
    <row r="53" s="1" customFormat="1" ht="5.25" customHeight="1">
      <c r="B53" s="234"/>
      <c r="C53" s="237"/>
      <c r="D53" s="237"/>
      <c r="E53" s="237"/>
      <c r="F53" s="237"/>
      <c r="G53" s="237"/>
      <c r="H53" s="237"/>
      <c r="I53" s="237"/>
      <c r="J53" s="237"/>
      <c r="K53" s="236"/>
    </row>
    <row r="54" s="1" customFormat="1" ht="15" customHeight="1">
      <c r="B54" s="234"/>
      <c r="C54" s="238" t="s">
        <v>1392</v>
      </c>
      <c r="D54" s="238"/>
      <c r="E54" s="238"/>
      <c r="F54" s="238"/>
      <c r="G54" s="238"/>
      <c r="H54" s="238"/>
      <c r="I54" s="238"/>
      <c r="J54" s="238"/>
      <c r="K54" s="236"/>
    </row>
    <row r="55" s="1" customFormat="1" ht="15" customHeight="1">
      <c r="B55" s="234"/>
      <c r="C55" s="238" t="s">
        <v>1393</v>
      </c>
      <c r="D55" s="238"/>
      <c r="E55" s="238"/>
      <c r="F55" s="238"/>
      <c r="G55" s="238"/>
      <c r="H55" s="238"/>
      <c r="I55" s="238"/>
      <c r="J55" s="238"/>
      <c r="K55" s="236"/>
    </row>
    <row r="56" s="1" customFormat="1" ht="12.75" customHeight="1">
      <c r="B56" s="234"/>
      <c r="C56" s="238"/>
      <c r="D56" s="238"/>
      <c r="E56" s="238"/>
      <c r="F56" s="238"/>
      <c r="G56" s="238"/>
      <c r="H56" s="238"/>
      <c r="I56" s="238"/>
      <c r="J56" s="238"/>
      <c r="K56" s="236"/>
    </row>
    <row r="57" s="1" customFormat="1" ht="15" customHeight="1">
      <c r="B57" s="234"/>
      <c r="C57" s="238" t="s">
        <v>1394</v>
      </c>
      <c r="D57" s="238"/>
      <c r="E57" s="238"/>
      <c r="F57" s="238"/>
      <c r="G57" s="238"/>
      <c r="H57" s="238"/>
      <c r="I57" s="238"/>
      <c r="J57" s="238"/>
      <c r="K57" s="236"/>
    </row>
    <row r="58" s="1" customFormat="1" ht="15" customHeight="1">
      <c r="B58" s="234"/>
      <c r="C58" s="240"/>
      <c r="D58" s="238" t="s">
        <v>1395</v>
      </c>
      <c r="E58" s="238"/>
      <c r="F58" s="238"/>
      <c r="G58" s="238"/>
      <c r="H58" s="238"/>
      <c r="I58" s="238"/>
      <c r="J58" s="238"/>
      <c r="K58" s="236"/>
    </row>
    <row r="59" s="1" customFormat="1" ht="15" customHeight="1">
      <c r="B59" s="234"/>
      <c r="C59" s="240"/>
      <c r="D59" s="238" t="s">
        <v>1396</v>
      </c>
      <c r="E59" s="238"/>
      <c r="F59" s="238"/>
      <c r="G59" s="238"/>
      <c r="H59" s="238"/>
      <c r="I59" s="238"/>
      <c r="J59" s="238"/>
      <c r="K59" s="236"/>
    </row>
    <row r="60" s="1" customFormat="1" ht="15" customHeight="1">
      <c r="B60" s="234"/>
      <c r="C60" s="240"/>
      <c r="D60" s="238" t="s">
        <v>1397</v>
      </c>
      <c r="E60" s="238"/>
      <c r="F60" s="238"/>
      <c r="G60" s="238"/>
      <c r="H60" s="238"/>
      <c r="I60" s="238"/>
      <c r="J60" s="238"/>
      <c r="K60" s="236"/>
    </row>
    <row r="61" s="1" customFormat="1" ht="15" customHeight="1">
      <c r="B61" s="234"/>
      <c r="C61" s="240"/>
      <c r="D61" s="238" t="s">
        <v>1398</v>
      </c>
      <c r="E61" s="238"/>
      <c r="F61" s="238"/>
      <c r="G61" s="238"/>
      <c r="H61" s="238"/>
      <c r="I61" s="238"/>
      <c r="J61" s="238"/>
      <c r="K61" s="236"/>
    </row>
    <row r="62" s="1" customFormat="1" ht="15" customHeight="1">
      <c r="B62" s="234"/>
      <c r="C62" s="240"/>
      <c r="D62" s="243" t="s">
        <v>1399</v>
      </c>
      <c r="E62" s="243"/>
      <c r="F62" s="243"/>
      <c r="G62" s="243"/>
      <c r="H62" s="243"/>
      <c r="I62" s="243"/>
      <c r="J62" s="243"/>
      <c r="K62" s="236"/>
    </row>
    <row r="63" s="1" customFormat="1" ht="15" customHeight="1">
      <c r="B63" s="234"/>
      <c r="C63" s="240"/>
      <c r="D63" s="238" t="s">
        <v>1400</v>
      </c>
      <c r="E63" s="238"/>
      <c r="F63" s="238"/>
      <c r="G63" s="238"/>
      <c r="H63" s="238"/>
      <c r="I63" s="238"/>
      <c r="J63" s="238"/>
      <c r="K63" s="236"/>
    </row>
    <row r="64" s="1" customFormat="1" ht="12.75" customHeight="1">
      <c r="B64" s="234"/>
      <c r="C64" s="240"/>
      <c r="D64" s="240"/>
      <c r="E64" s="244"/>
      <c r="F64" s="240"/>
      <c r="G64" s="240"/>
      <c r="H64" s="240"/>
      <c r="I64" s="240"/>
      <c r="J64" s="240"/>
      <c r="K64" s="236"/>
    </row>
    <row r="65" s="1" customFormat="1" ht="15" customHeight="1">
      <c r="B65" s="234"/>
      <c r="C65" s="240"/>
      <c r="D65" s="238" t="s">
        <v>1401</v>
      </c>
      <c r="E65" s="238"/>
      <c r="F65" s="238"/>
      <c r="G65" s="238"/>
      <c r="H65" s="238"/>
      <c r="I65" s="238"/>
      <c r="J65" s="238"/>
      <c r="K65" s="236"/>
    </row>
    <row r="66" s="1" customFormat="1" ht="15" customHeight="1">
      <c r="B66" s="234"/>
      <c r="C66" s="240"/>
      <c r="D66" s="243" t="s">
        <v>1402</v>
      </c>
      <c r="E66" s="243"/>
      <c r="F66" s="243"/>
      <c r="G66" s="243"/>
      <c r="H66" s="243"/>
      <c r="I66" s="243"/>
      <c r="J66" s="243"/>
      <c r="K66" s="236"/>
    </row>
    <row r="67" s="1" customFormat="1" ht="15" customHeight="1">
      <c r="B67" s="234"/>
      <c r="C67" s="240"/>
      <c r="D67" s="238" t="s">
        <v>1403</v>
      </c>
      <c r="E67" s="238"/>
      <c r="F67" s="238"/>
      <c r="G67" s="238"/>
      <c r="H67" s="238"/>
      <c r="I67" s="238"/>
      <c r="J67" s="238"/>
      <c r="K67" s="236"/>
    </row>
    <row r="68" s="1" customFormat="1" ht="15" customHeight="1">
      <c r="B68" s="234"/>
      <c r="C68" s="240"/>
      <c r="D68" s="238" t="s">
        <v>1404</v>
      </c>
      <c r="E68" s="238"/>
      <c r="F68" s="238"/>
      <c r="G68" s="238"/>
      <c r="H68" s="238"/>
      <c r="I68" s="238"/>
      <c r="J68" s="238"/>
      <c r="K68" s="236"/>
    </row>
    <row r="69" s="1" customFormat="1" ht="15" customHeight="1">
      <c r="B69" s="234"/>
      <c r="C69" s="240"/>
      <c r="D69" s="238" t="s">
        <v>1405</v>
      </c>
      <c r="E69" s="238"/>
      <c r="F69" s="238"/>
      <c r="G69" s="238"/>
      <c r="H69" s="238"/>
      <c r="I69" s="238"/>
      <c r="J69" s="238"/>
      <c r="K69" s="236"/>
    </row>
    <row r="70" s="1" customFormat="1" ht="15" customHeight="1">
      <c r="B70" s="234"/>
      <c r="C70" s="240"/>
      <c r="D70" s="238" t="s">
        <v>1406</v>
      </c>
      <c r="E70" s="238"/>
      <c r="F70" s="238"/>
      <c r="G70" s="238"/>
      <c r="H70" s="238"/>
      <c r="I70" s="238"/>
      <c r="J70" s="238"/>
      <c r="K70" s="236"/>
    </row>
    <row r="7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="1" customFormat="1" ht="45" customHeight="1">
      <c r="B75" s="253"/>
      <c r="C75" s="254" t="s">
        <v>1407</v>
      </c>
      <c r="D75" s="254"/>
      <c r="E75" s="254"/>
      <c r="F75" s="254"/>
      <c r="G75" s="254"/>
      <c r="H75" s="254"/>
      <c r="I75" s="254"/>
      <c r="J75" s="254"/>
      <c r="K75" s="255"/>
    </row>
    <row r="76" s="1" customFormat="1" ht="17.25" customHeight="1">
      <c r="B76" s="253"/>
      <c r="C76" s="256" t="s">
        <v>1408</v>
      </c>
      <c r="D76" s="256"/>
      <c r="E76" s="256"/>
      <c r="F76" s="256" t="s">
        <v>1409</v>
      </c>
      <c r="G76" s="257"/>
      <c r="H76" s="256" t="s">
        <v>54</v>
      </c>
      <c r="I76" s="256" t="s">
        <v>57</v>
      </c>
      <c r="J76" s="256" t="s">
        <v>1410</v>
      </c>
      <c r="K76" s="255"/>
    </row>
    <row r="77" s="1" customFormat="1" ht="17.25" customHeight="1">
      <c r="B77" s="253"/>
      <c r="C77" s="258" t="s">
        <v>1411</v>
      </c>
      <c r="D77" s="258"/>
      <c r="E77" s="258"/>
      <c r="F77" s="259" t="s">
        <v>1412</v>
      </c>
      <c r="G77" s="260"/>
      <c r="H77" s="258"/>
      <c r="I77" s="258"/>
      <c r="J77" s="258" t="s">
        <v>1413</v>
      </c>
      <c r="K77" s="255"/>
    </row>
    <row r="78" s="1" customFormat="1" ht="5.25" customHeight="1">
      <c r="B78" s="253"/>
      <c r="C78" s="261"/>
      <c r="D78" s="261"/>
      <c r="E78" s="261"/>
      <c r="F78" s="261"/>
      <c r="G78" s="262"/>
      <c r="H78" s="261"/>
      <c r="I78" s="261"/>
      <c r="J78" s="261"/>
      <c r="K78" s="255"/>
    </row>
    <row r="79" s="1" customFormat="1" ht="15" customHeight="1">
      <c r="B79" s="253"/>
      <c r="C79" s="241" t="s">
        <v>53</v>
      </c>
      <c r="D79" s="263"/>
      <c r="E79" s="263"/>
      <c r="F79" s="264" t="s">
        <v>1414</v>
      </c>
      <c r="G79" s="265"/>
      <c r="H79" s="241" t="s">
        <v>1415</v>
      </c>
      <c r="I79" s="241" t="s">
        <v>1416</v>
      </c>
      <c r="J79" s="241">
        <v>20</v>
      </c>
      <c r="K79" s="255"/>
    </row>
    <row r="80" s="1" customFormat="1" ht="15" customHeight="1">
      <c r="B80" s="253"/>
      <c r="C80" s="241" t="s">
        <v>1417</v>
      </c>
      <c r="D80" s="241"/>
      <c r="E80" s="241"/>
      <c r="F80" s="264" t="s">
        <v>1414</v>
      </c>
      <c r="G80" s="265"/>
      <c r="H80" s="241" t="s">
        <v>1418</v>
      </c>
      <c r="I80" s="241" t="s">
        <v>1416</v>
      </c>
      <c r="J80" s="241">
        <v>120</v>
      </c>
      <c r="K80" s="255"/>
    </row>
    <row r="81" s="1" customFormat="1" ht="15" customHeight="1">
      <c r="B81" s="266"/>
      <c r="C81" s="241" t="s">
        <v>1419</v>
      </c>
      <c r="D81" s="241"/>
      <c r="E81" s="241"/>
      <c r="F81" s="264" t="s">
        <v>1420</v>
      </c>
      <c r="G81" s="265"/>
      <c r="H81" s="241" t="s">
        <v>1421</v>
      </c>
      <c r="I81" s="241" t="s">
        <v>1416</v>
      </c>
      <c r="J81" s="241">
        <v>50</v>
      </c>
      <c r="K81" s="255"/>
    </row>
    <row r="82" s="1" customFormat="1" ht="15" customHeight="1">
      <c r="B82" s="266"/>
      <c r="C82" s="241" t="s">
        <v>1422</v>
      </c>
      <c r="D82" s="241"/>
      <c r="E82" s="241"/>
      <c r="F82" s="264" t="s">
        <v>1414</v>
      </c>
      <c r="G82" s="265"/>
      <c r="H82" s="241" t="s">
        <v>1423</v>
      </c>
      <c r="I82" s="241" t="s">
        <v>1424</v>
      </c>
      <c r="J82" s="241"/>
      <c r="K82" s="255"/>
    </row>
    <row r="83" s="1" customFormat="1" ht="15" customHeight="1">
      <c r="B83" s="266"/>
      <c r="C83" s="267" t="s">
        <v>1425</v>
      </c>
      <c r="D83" s="267"/>
      <c r="E83" s="267"/>
      <c r="F83" s="268" t="s">
        <v>1420</v>
      </c>
      <c r="G83" s="267"/>
      <c r="H83" s="267" t="s">
        <v>1426</v>
      </c>
      <c r="I83" s="267" t="s">
        <v>1416</v>
      </c>
      <c r="J83" s="267">
        <v>15</v>
      </c>
      <c r="K83" s="255"/>
    </row>
    <row r="84" s="1" customFormat="1" ht="15" customHeight="1">
      <c r="B84" s="266"/>
      <c r="C84" s="267" t="s">
        <v>1427</v>
      </c>
      <c r="D84" s="267"/>
      <c r="E84" s="267"/>
      <c r="F84" s="268" t="s">
        <v>1420</v>
      </c>
      <c r="G84" s="267"/>
      <c r="H84" s="267" t="s">
        <v>1428</v>
      </c>
      <c r="I84" s="267" t="s">
        <v>1416</v>
      </c>
      <c r="J84" s="267">
        <v>15</v>
      </c>
      <c r="K84" s="255"/>
    </row>
    <row r="85" s="1" customFormat="1" ht="15" customHeight="1">
      <c r="B85" s="266"/>
      <c r="C85" s="267" t="s">
        <v>1429</v>
      </c>
      <c r="D85" s="267"/>
      <c r="E85" s="267"/>
      <c r="F85" s="268" t="s">
        <v>1420</v>
      </c>
      <c r="G85" s="267"/>
      <c r="H85" s="267" t="s">
        <v>1430</v>
      </c>
      <c r="I85" s="267" t="s">
        <v>1416</v>
      </c>
      <c r="J85" s="267">
        <v>20</v>
      </c>
      <c r="K85" s="255"/>
    </row>
    <row r="86" s="1" customFormat="1" ht="15" customHeight="1">
      <c r="B86" s="266"/>
      <c r="C86" s="267" t="s">
        <v>1431</v>
      </c>
      <c r="D86" s="267"/>
      <c r="E86" s="267"/>
      <c r="F86" s="268" t="s">
        <v>1420</v>
      </c>
      <c r="G86" s="267"/>
      <c r="H86" s="267" t="s">
        <v>1432</v>
      </c>
      <c r="I86" s="267" t="s">
        <v>1416</v>
      </c>
      <c r="J86" s="267">
        <v>20</v>
      </c>
      <c r="K86" s="255"/>
    </row>
    <row r="87" s="1" customFormat="1" ht="15" customHeight="1">
      <c r="B87" s="266"/>
      <c r="C87" s="241" t="s">
        <v>1433</v>
      </c>
      <c r="D87" s="241"/>
      <c r="E87" s="241"/>
      <c r="F87" s="264" t="s">
        <v>1420</v>
      </c>
      <c r="G87" s="265"/>
      <c r="H87" s="241" t="s">
        <v>1434</v>
      </c>
      <c r="I87" s="241" t="s">
        <v>1416</v>
      </c>
      <c r="J87" s="241">
        <v>50</v>
      </c>
      <c r="K87" s="255"/>
    </row>
    <row r="88" s="1" customFormat="1" ht="15" customHeight="1">
      <c r="B88" s="266"/>
      <c r="C88" s="241" t="s">
        <v>1435</v>
      </c>
      <c r="D88" s="241"/>
      <c r="E88" s="241"/>
      <c r="F88" s="264" t="s">
        <v>1420</v>
      </c>
      <c r="G88" s="265"/>
      <c r="H88" s="241" t="s">
        <v>1436</v>
      </c>
      <c r="I88" s="241" t="s">
        <v>1416</v>
      </c>
      <c r="J88" s="241">
        <v>20</v>
      </c>
      <c r="K88" s="255"/>
    </row>
    <row r="89" s="1" customFormat="1" ht="15" customHeight="1">
      <c r="B89" s="266"/>
      <c r="C89" s="241" t="s">
        <v>1437</v>
      </c>
      <c r="D89" s="241"/>
      <c r="E89" s="241"/>
      <c r="F89" s="264" t="s">
        <v>1420</v>
      </c>
      <c r="G89" s="265"/>
      <c r="H89" s="241" t="s">
        <v>1438</v>
      </c>
      <c r="I89" s="241" t="s">
        <v>1416</v>
      </c>
      <c r="J89" s="241">
        <v>20</v>
      </c>
      <c r="K89" s="255"/>
    </row>
    <row r="90" s="1" customFormat="1" ht="15" customHeight="1">
      <c r="B90" s="266"/>
      <c r="C90" s="241" t="s">
        <v>1439</v>
      </c>
      <c r="D90" s="241"/>
      <c r="E90" s="241"/>
      <c r="F90" s="264" t="s">
        <v>1420</v>
      </c>
      <c r="G90" s="265"/>
      <c r="H90" s="241" t="s">
        <v>1440</v>
      </c>
      <c r="I90" s="241" t="s">
        <v>1416</v>
      </c>
      <c r="J90" s="241">
        <v>50</v>
      </c>
      <c r="K90" s="255"/>
    </row>
    <row r="91" s="1" customFormat="1" ht="15" customHeight="1">
      <c r="B91" s="266"/>
      <c r="C91" s="241" t="s">
        <v>1441</v>
      </c>
      <c r="D91" s="241"/>
      <c r="E91" s="241"/>
      <c r="F91" s="264" t="s">
        <v>1420</v>
      </c>
      <c r="G91" s="265"/>
      <c r="H91" s="241" t="s">
        <v>1441</v>
      </c>
      <c r="I91" s="241" t="s">
        <v>1416</v>
      </c>
      <c r="J91" s="241">
        <v>50</v>
      </c>
      <c r="K91" s="255"/>
    </row>
    <row r="92" s="1" customFormat="1" ht="15" customHeight="1">
      <c r="B92" s="266"/>
      <c r="C92" s="241" t="s">
        <v>1442</v>
      </c>
      <c r="D92" s="241"/>
      <c r="E92" s="241"/>
      <c r="F92" s="264" t="s">
        <v>1420</v>
      </c>
      <c r="G92" s="265"/>
      <c r="H92" s="241" t="s">
        <v>1443</v>
      </c>
      <c r="I92" s="241" t="s">
        <v>1416</v>
      </c>
      <c r="J92" s="241">
        <v>255</v>
      </c>
      <c r="K92" s="255"/>
    </row>
    <row r="93" s="1" customFormat="1" ht="15" customHeight="1">
      <c r="B93" s="266"/>
      <c r="C93" s="241" t="s">
        <v>1444</v>
      </c>
      <c r="D93" s="241"/>
      <c r="E93" s="241"/>
      <c r="F93" s="264" t="s">
        <v>1414</v>
      </c>
      <c r="G93" s="265"/>
      <c r="H93" s="241" t="s">
        <v>1445</v>
      </c>
      <c r="I93" s="241" t="s">
        <v>1446</v>
      </c>
      <c r="J93" s="241"/>
      <c r="K93" s="255"/>
    </row>
    <row r="94" s="1" customFormat="1" ht="15" customHeight="1">
      <c r="B94" s="266"/>
      <c r="C94" s="241" t="s">
        <v>1447</v>
      </c>
      <c r="D94" s="241"/>
      <c r="E94" s="241"/>
      <c r="F94" s="264" t="s">
        <v>1414</v>
      </c>
      <c r="G94" s="265"/>
      <c r="H94" s="241" t="s">
        <v>1448</v>
      </c>
      <c r="I94" s="241" t="s">
        <v>1449</v>
      </c>
      <c r="J94" s="241"/>
      <c r="K94" s="255"/>
    </row>
    <row r="95" s="1" customFormat="1" ht="15" customHeight="1">
      <c r="B95" s="266"/>
      <c r="C95" s="241" t="s">
        <v>1450</v>
      </c>
      <c r="D95" s="241"/>
      <c r="E95" s="241"/>
      <c r="F95" s="264" t="s">
        <v>1414</v>
      </c>
      <c r="G95" s="265"/>
      <c r="H95" s="241" t="s">
        <v>1450</v>
      </c>
      <c r="I95" s="241" t="s">
        <v>1449</v>
      </c>
      <c r="J95" s="241"/>
      <c r="K95" s="255"/>
    </row>
    <row r="96" s="1" customFormat="1" ht="15" customHeight="1">
      <c r="B96" s="266"/>
      <c r="C96" s="241" t="s">
        <v>38</v>
      </c>
      <c r="D96" s="241"/>
      <c r="E96" s="241"/>
      <c r="F96" s="264" t="s">
        <v>1414</v>
      </c>
      <c r="G96" s="265"/>
      <c r="H96" s="241" t="s">
        <v>1451</v>
      </c>
      <c r="I96" s="241" t="s">
        <v>1449</v>
      </c>
      <c r="J96" s="241"/>
      <c r="K96" s="255"/>
    </row>
    <row r="97" s="1" customFormat="1" ht="15" customHeight="1">
      <c r="B97" s="266"/>
      <c r="C97" s="241" t="s">
        <v>48</v>
      </c>
      <c r="D97" s="241"/>
      <c r="E97" s="241"/>
      <c r="F97" s="264" t="s">
        <v>1414</v>
      </c>
      <c r="G97" s="265"/>
      <c r="H97" s="241" t="s">
        <v>1452</v>
      </c>
      <c r="I97" s="241" t="s">
        <v>1449</v>
      </c>
      <c r="J97" s="241"/>
      <c r="K97" s="255"/>
    </row>
    <row r="98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="1" customFormat="1" ht="45" customHeight="1">
      <c r="B102" s="253"/>
      <c r="C102" s="254" t="s">
        <v>1453</v>
      </c>
      <c r="D102" s="254"/>
      <c r="E102" s="254"/>
      <c r="F102" s="254"/>
      <c r="G102" s="254"/>
      <c r="H102" s="254"/>
      <c r="I102" s="254"/>
      <c r="J102" s="254"/>
      <c r="K102" s="255"/>
    </row>
    <row r="103" s="1" customFormat="1" ht="17.25" customHeight="1">
      <c r="B103" s="253"/>
      <c r="C103" s="256" t="s">
        <v>1408</v>
      </c>
      <c r="D103" s="256"/>
      <c r="E103" s="256"/>
      <c r="F103" s="256" t="s">
        <v>1409</v>
      </c>
      <c r="G103" s="257"/>
      <c r="H103" s="256" t="s">
        <v>54</v>
      </c>
      <c r="I103" s="256" t="s">
        <v>57</v>
      </c>
      <c r="J103" s="256" t="s">
        <v>1410</v>
      </c>
      <c r="K103" s="255"/>
    </row>
    <row r="104" s="1" customFormat="1" ht="17.25" customHeight="1">
      <c r="B104" s="253"/>
      <c r="C104" s="258" t="s">
        <v>1411</v>
      </c>
      <c r="D104" s="258"/>
      <c r="E104" s="258"/>
      <c r="F104" s="259" t="s">
        <v>1412</v>
      </c>
      <c r="G104" s="260"/>
      <c r="H104" s="258"/>
      <c r="I104" s="258"/>
      <c r="J104" s="258" t="s">
        <v>1413</v>
      </c>
      <c r="K104" s="255"/>
    </row>
    <row r="105" s="1" customFormat="1" ht="5.25" customHeight="1">
      <c r="B105" s="253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="1" customFormat="1" ht="15" customHeight="1">
      <c r="B106" s="253"/>
      <c r="C106" s="241" t="s">
        <v>53</v>
      </c>
      <c r="D106" s="263"/>
      <c r="E106" s="263"/>
      <c r="F106" s="264" t="s">
        <v>1414</v>
      </c>
      <c r="G106" s="241"/>
      <c r="H106" s="241" t="s">
        <v>1454</v>
      </c>
      <c r="I106" s="241" t="s">
        <v>1416</v>
      </c>
      <c r="J106" s="241">
        <v>20</v>
      </c>
      <c r="K106" s="255"/>
    </row>
    <row r="107" s="1" customFormat="1" ht="15" customHeight="1">
      <c r="B107" s="253"/>
      <c r="C107" s="241" t="s">
        <v>1417</v>
      </c>
      <c r="D107" s="241"/>
      <c r="E107" s="241"/>
      <c r="F107" s="264" t="s">
        <v>1414</v>
      </c>
      <c r="G107" s="241"/>
      <c r="H107" s="241" t="s">
        <v>1454</v>
      </c>
      <c r="I107" s="241" t="s">
        <v>1416</v>
      </c>
      <c r="J107" s="241">
        <v>120</v>
      </c>
      <c r="K107" s="255"/>
    </row>
    <row r="108" s="1" customFormat="1" ht="15" customHeight="1">
      <c r="B108" s="266"/>
      <c r="C108" s="241" t="s">
        <v>1419</v>
      </c>
      <c r="D108" s="241"/>
      <c r="E108" s="241"/>
      <c r="F108" s="264" t="s">
        <v>1420</v>
      </c>
      <c r="G108" s="241"/>
      <c r="H108" s="241" t="s">
        <v>1454</v>
      </c>
      <c r="I108" s="241" t="s">
        <v>1416</v>
      </c>
      <c r="J108" s="241">
        <v>50</v>
      </c>
      <c r="K108" s="255"/>
    </row>
    <row r="109" s="1" customFormat="1" ht="15" customHeight="1">
      <c r="B109" s="266"/>
      <c r="C109" s="241" t="s">
        <v>1422</v>
      </c>
      <c r="D109" s="241"/>
      <c r="E109" s="241"/>
      <c r="F109" s="264" t="s">
        <v>1414</v>
      </c>
      <c r="G109" s="241"/>
      <c r="H109" s="241" t="s">
        <v>1454</v>
      </c>
      <c r="I109" s="241" t="s">
        <v>1424</v>
      </c>
      <c r="J109" s="241"/>
      <c r="K109" s="255"/>
    </row>
    <row r="110" s="1" customFormat="1" ht="15" customHeight="1">
      <c r="B110" s="266"/>
      <c r="C110" s="241" t="s">
        <v>1433</v>
      </c>
      <c r="D110" s="241"/>
      <c r="E110" s="241"/>
      <c r="F110" s="264" t="s">
        <v>1420</v>
      </c>
      <c r="G110" s="241"/>
      <c r="H110" s="241" t="s">
        <v>1454</v>
      </c>
      <c r="I110" s="241" t="s">
        <v>1416</v>
      </c>
      <c r="J110" s="241">
        <v>50</v>
      </c>
      <c r="K110" s="255"/>
    </row>
    <row r="111" s="1" customFormat="1" ht="15" customHeight="1">
      <c r="B111" s="266"/>
      <c r="C111" s="241" t="s">
        <v>1441</v>
      </c>
      <c r="D111" s="241"/>
      <c r="E111" s="241"/>
      <c r="F111" s="264" t="s">
        <v>1420</v>
      </c>
      <c r="G111" s="241"/>
      <c r="H111" s="241" t="s">
        <v>1454</v>
      </c>
      <c r="I111" s="241" t="s">
        <v>1416</v>
      </c>
      <c r="J111" s="241">
        <v>50</v>
      </c>
      <c r="K111" s="255"/>
    </row>
    <row r="112" s="1" customFormat="1" ht="15" customHeight="1">
      <c r="B112" s="266"/>
      <c r="C112" s="241" t="s">
        <v>1439</v>
      </c>
      <c r="D112" s="241"/>
      <c r="E112" s="241"/>
      <c r="F112" s="264" t="s">
        <v>1420</v>
      </c>
      <c r="G112" s="241"/>
      <c r="H112" s="241" t="s">
        <v>1454</v>
      </c>
      <c r="I112" s="241" t="s">
        <v>1416</v>
      </c>
      <c r="J112" s="241">
        <v>50</v>
      </c>
      <c r="K112" s="255"/>
    </row>
    <row r="113" s="1" customFormat="1" ht="15" customHeight="1">
      <c r="B113" s="266"/>
      <c r="C113" s="241" t="s">
        <v>53</v>
      </c>
      <c r="D113" s="241"/>
      <c r="E113" s="241"/>
      <c r="F113" s="264" t="s">
        <v>1414</v>
      </c>
      <c r="G113" s="241"/>
      <c r="H113" s="241" t="s">
        <v>1455</v>
      </c>
      <c r="I113" s="241" t="s">
        <v>1416</v>
      </c>
      <c r="J113" s="241">
        <v>20</v>
      </c>
      <c r="K113" s="255"/>
    </row>
    <row r="114" s="1" customFormat="1" ht="15" customHeight="1">
      <c r="B114" s="266"/>
      <c r="C114" s="241" t="s">
        <v>1456</v>
      </c>
      <c r="D114" s="241"/>
      <c r="E114" s="241"/>
      <c r="F114" s="264" t="s">
        <v>1414</v>
      </c>
      <c r="G114" s="241"/>
      <c r="H114" s="241" t="s">
        <v>1457</v>
      </c>
      <c r="I114" s="241" t="s">
        <v>1416</v>
      </c>
      <c r="J114" s="241">
        <v>120</v>
      </c>
      <c r="K114" s="255"/>
    </row>
    <row r="115" s="1" customFormat="1" ht="15" customHeight="1">
      <c r="B115" s="266"/>
      <c r="C115" s="241" t="s">
        <v>38</v>
      </c>
      <c r="D115" s="241"/>
      <c r="E115" s="241"/>
      <c r="F115" s="264" t="s">
        <v>1414</v>
      </c>
      <c r="G115" s="241"/>
      <c r="H115" s="241" t="s">
        <v>1458</v>
      </c>
      <c r="I115" s="241" t="s">
        <v>1449</v>
      </c>
      <c r="J115" s="241"/>
      <c r="K115" s="255"/>
    </row>
    <row r="116" s="1" customFormat="1" ht="15" customHeight="1">
      <c r="B116" s="266"/>
      <c r="C116" s="241" t="s">
        <v>48</v>
      </c>
      <c r="D116" s="241"/>
      <c r="E116" s="241"/>
      <c r="F116" s="264" t="s">
        <v>1414</v>
      </c>
      <c r="G116" s="241"/>
      <c r="H116" s="241" t="s">
        <v>1459</v>
      </c>
      <c r="I116" s="241" t="s">
        <v>1449</v>
      </c>
      <c r="J116" s="241"/>
      <c r="K116" s="255"/>
    </row>
    <row r="117" s="1" customFormat="1" ht="15" customHeight="1">
      <c r="B117" s="266"/>
      <c r="C117" s="241" t="s">
        <v>57</v>
      </c>
      <c r="D117" s="241"/>
      <c r="E117" s="241"/>
      <c r="F117" s="264" t="s">
        <v>1414</v>
      </c>
      <c r="G117" s="241"/>
      <c r="H117" s="241" t="s">
        <v>1460</v>
      </c>
      <c r="I117" s="241" t="s">
        <v>1461</v>
      </c>
      <c r="J117" s="241"/>
      <c r="K117" s="255"/>
    </row>
    <row r="118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="1" customFormat="1" ht="45" customHeight="1">
      <c r="B122" s="282"/>
      <c r="C122" s="232" t="s">
        <v>1462</v>
      </c>
      <c r="D122" s="232"/>
      <c r="E122" s="232"/>
      <c r="F122" s="232"/>
      <c r="G122" s="232"/>
      <c r="H122" s="232"/>
      <c r="I122" s="232"/>
      <c r="J122" s="232"/>
      <c r="K122" s="283"/>
    </row>
    <row r="123" s="1" customFormat="1" ht="17.25" customHeight="1">
      <c r="B123" s="284"/>
      <c r="C123" s="256" t="s">
        <v>1408</v>
      </c>
      <c r="D123" s="256"/>
      <c r="E123" s="256"/>
      <c r="F123" s="256" t="s">
        <v>1409</v>
      </c>
      <c r="G123" s="257"/>
      <c r="H123" s="256" t="s">
        <v>54</v>
      </c>
      <c r="I123" s="256" t="s">
        <v>57</v>
      </c>
      <c r="J123" s="256" t="s">
        <v>1410</v>
      </c>
      <c r="K123" s="285"/>
    </row>
    <row r="124" s="1" customFormat="1" ht="17.25" customHeight="1">
      <c r="B124" s="284"/>
      <c r="C124" s="258" t="s">
        <v>1411</v>
      </c>
      <c r="D124" s="258"/>
      <c r="E124" s="258"/>
      <c r="F124" s="259" t="s">
        <v>1412</v>
      </c>
      <c r="G124" s="260"/>
      <c r="H124" s="258"/>
      <c r="I124" s="258"/>
      <c r="J124" s="258" t="s">
        <v>1413</v>
      </c>
      <c r="K124" s="285"/>
    </row>
    <row r="125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="1" customFormat="1" ht="15" customHeight="1">
      <c r="B126" s="286"/>
      <c r="C126" s="241" t="s">
        <v>1417</v>
      </c>
      <c r="D126" s="263"/>
      <c r="E126" s="263"/>
      <c r="F126" s="264" t="s">
        <v>1414</v>
      </c>
      <c r="G126" s="241"/>
      <c r="H126" s="241" t="s">
        <v>1454</v>
      </c>
      <c r="I126" s="241" t="s">
        <v>1416</v>
      </c>
      <c r="J126" s="241">
        <v>120</v>
      </c>
      <c r="K126" s="289"/>
    </row>
    <row r="127" s="1" customFormat="1" ht="15" customHeight="1">
      <c r="B127" s="286"/>
      <c r="C127" s="241" t="s">
        <v>1463</v>
      </c>
      <c r="D127" s="241"/>
      <c r="E127" s="241"/>
      <c r="F127" s="264" t="s">
        <v>1414</v>
      </c>
      <c r="G127" s="241"/>
      <c r="H127" s="241" t="s">
        <v>1464</v>
      </c>
      <c r="I127" s="241" t="s">
        <v>1416</v>
      </c>
      <c r="J127" s="241" t="s">
        <v>1465</v>
      </c>
      <c r="K127" s="289"/>
    </row>
    <row r="128" s="1" customFormat="1" ht="15" customHeight="1">
      <c r="B128" s="286"/>
      <c r="C128" s="241" t="s">
        <v>1362</v>
      </c>
      <c r="D128" s="241"/>
      <c r="E128" s="241"/>
      <c r="F128" s="264" t="s">
        <v>1414</v>
      </c>
      <c r="G128" s="241"/>
      <c r="H128" s="241" t="s">
        <v>1466</v>
      </c>
      <c r="I128" s="241" t="s">
        <v>1416</v>
      </c>
      <c r="J128" s="241" t="s">
        <v>1465</v>
      </c>
      <c r="K128" s="289"/>
    </row>
    <row r="129" s="1" customFormat="1" ht="15" customHeight="1">
      <c r="B129" s="286"/>
      <c r="C129" s="241" t="s">
        <v>1425</v>
      </c>
      <c r="D129" s="241"/>
      <c r="E129" s="241"/>
      <c r="F129" s="264" t="s">
        <v>1420</v>
      </c>
      <c r="G129" s="241"/>
      <c r="H129" s="241" t="s">
        <v>1426</v>
      </c>
      <c r="I129" s="241" t="s">
        <v>1416</v>
      </c>
      <c r="J129" s="241">
        <v>15</v>
      </c>
      <c r="K129" s="289"/>
    </row>
    <row r="130" s="1" customFormat="1" ht="15" customHeight="1">
      <c r="B130" s="286"/>
      <c r="C130" s="267" t="s">
        <v>1427</v>
      </c>
      <c r="D130" s="267"/>
      <c r="E130" s="267"/>
      <c r="F130" s="268" t="s">
        <v>1420</v>
      </c>
      <c r="G130" s="267"/>
      <c r="H130" s="267" t="s">
        <v>1428</v>
      </c>
      <c r="I130" s="267" t="s">
        <v>1416</v>
      </c>
      <c r="J130" s="267">
        <v>15</v>
      </c>
      <c r="K130" s="289"/>
    </row>
    <row r="131" s="1" customFormat="1" ht="15" customHeight="1">
      <c r="B131" s="286"/>
      <c r="C131" s="267" t="s">
        <v>1429</v>
      </c>
      <c r="D131" s="267"/>
      <c r="E131" s="267"/>
      <c r="F131" s="268" t="s">
        <v>1420</v>
      </c>
      <c r="G131" s="267"/>
      <c r="H131" s="267" t="s">
        <v>1430</v>
      </c>
      <c r="I131" s="267" t="s">
        <v>1416</v>
      </c>
      <c r="J131" s="267">
        <v>20</v>
      </c>
      <c r="K131" s="289"/>
    </row>
    <row r="132" s="1" customFormat="1" ht="15" customHeight="1">
      <c r="B132" s="286"/>
      <c r="C132" s="267" t="s">
        <v>1431</v>
      </c>
      <c r="D132" s="267"/>
      <c r="E132" s="267"/>
      <c r="F132" s="268" t="s">
        <v>1420</v>
      </c>
      <c r="G132" s="267"/>
      <c r="H132" s="267" t="s">
        <v>1432</v>
      </c>
      <c r="I132" s="267" t="s">
        <v>1416</v>
      </c>
      <c r="J132" s="267">
        <v>20</v>
      </c>
      <c r="K132" s="289"/>
    </row>
    <row r="133" s="1" customFormat="1" ht="15" customHeight="1">
      <c r="B133" s="286"/>
      <c r="C133" s="241" t="s">
        <v>1419</v>
      </c>
      <c r="D133" s="241"/>
      <c r="E133" s="241"/>
      <c r="F133" s="264" t="s">
        <v>1420</v>
      </c>
      <c r="G133" s="241"/>
      <c r="H133" s="241" t="s">
        <v>1454</v>
      </c>
      <c r="I133" s="241" t="s">
        <v>1416</v>
      </c>
      <c r="J133" s="241">
        <v>50</v>
      </c>
      <c r="K133" s="289"/>
    </row>
    <row r="134" s="1" customFormat="1" ht="15" customHeight="1">
      <c r="B134" s="286"/>
      <c r="C134" s="241" t="s">
        <v>1433</v>
      </c>
      <c r="D134" s="241"/>
      <c r="E134" s="241"/>
      <c r="F134" s="264" t="s">
        <v>1420</v>
      </c>
      <c r="G134" s="241"/>
      <c r="H134" s="241" t="s">
        <v>1454</v>
      </c>
      <c r="I134" s="241" t="s">
        <v>1416</v>
      </c>
      <c r="J134" s="241">
        <v>50</v>
      </c>
      <c r="K134" s="289"/>
    </row>
    <row r="135" s="1" customFormat="1" ht="15" customHeight="1">
      <c r="B135" s="286"/>
      <c r="C135" s="241" t="s">
        <v>1439</v>
      </c>
      <c r="D135" s="241"/>
      <c r="E135" s="241"/>
      <c r="F135" s="264" t="s">
        <v>1420</v>
      </c>
      <c r="G135" s="241"/>
      <c r="H135" s="241" t="s">
        <v>1454</v>
      </c>
      <c r="I135" s="241" t="s">
        <v>1416</v>
      </c>
      <c r="J135" s="241">
        <v>50</v>
      </c>
      <c r="K135" s="289"/>
    </row>
    <row r="136" s="1" customFormat="1" ht="15" customHeight="1">
      <c r="B136" s="286"/>
      <c r="C136" s="241" t="s">
        <v>1441</v>
      </c>
      <c r="D136" s="241"/>
      <c r="E136" s="241"/>
      <c r="F136" s="264" t="s">
        <v>1420</v>
      </c>
      <c r="G136" s="241"/>
      <c r="H136" s="241" t="s">
        <v>1454</v>
      </c>
      <c r="I136" s="241" t="s">
        <v>1416</v>
      </c>
      <c r="J136" s="241">
        <v>50</v>
      </c>
      <c r="K136" s="289"/>
    </row>
    <row r="137" s="1" customFormat="1" ht="15" customHeight="1">
      <c r="B137" s="286"/>
      <c r="C137" s="241" t="s">
        <v>1442</v>
      </c>
      <c r="D137" s="241"/>
      <c r="E137" s="241"/>
      <c r="F137" s="264" t="s">
        <v>1420</v>
      </c>
      <c r="G137" s="241"/>
      <c r="H137" s="241" t="s">
        <v>1467</v>
      </c>
      <c r="I137" s="241" t="s">
        <v>1416</v>
      </c>
      <c r="J137" s="241">
        <v>255</v>
      </c>
      <c r="K137" s="289"/>
    </row>
    <row r="138" s="1" customFormat="1" ht="15" customHeight="1">
      <c r="B138" s="286"/>
      <c r="C138" s="241" t="s">
        <v>1444</v>
      </c>
      <c r="D138" s="241"/>
      <c r="E138" s="241"/>
      <c r="F138" s="264" t="s">
        <v>1414</v>
      </c>
      <c r="G138" s="241"/>
      <c r="H138" s="241" t="s">
        <v>1468</v>
      </c>
      <c r="I138" s="241" t="s">
        <v>1446</v>
      </c>
      <c r="J138" s="241"/>
      <c r="K138" s="289"/>
    </row>
    <row r="139" s="1" customFormat="1" ht="15" customHeight="1">
      <c r="B139" s="286"/>
      <c r="C139" s="241" t="s">
        <v>1447</v>
      </c>
      <c r="D139" s="241"/>
      <c r="E139" s="241"/>
      <c r="F139" s="264" t="s">
        <v>1414</v>
      </c>
      <c r="G139" s="241"/>
      <c r="H139" s="241" t="s">
        <v>1469</v>
      </c>
      <c r="I139" s="241" t="s">
        <v>1449</v>
      </c>
      <c r="J139" s="241"/>
      <c r="K139" s="289"/>
    </row>
    <row r="140" s="1" customFormat="1" ht="15" customHeight="1">
      <c r="B140" s="286"/>
      <c r="C140" s="241" t="s">
        <v>1450</v>
      </c>
      <c r="D140" s="241"/>
      <c r="E140" s="241"/>
      <c r="F140" s="264" t="s">
        <v>1414</v>
      </c>
      <c r="G140" s="241"/>
      <c r="H140" s="241" t="s">
        <v>1450</v>
      </c>
      <c r="I140" s="241" t="s">
        <v>1449</v>
      </c>
      <c r="J140" s="241"/>
      <c r="K140" s="289"/>
    </row>
    <row r="141" s="1" customFormat="1" ht="15" customHeight="1">
      <c r="B141" s="286"/>
      <c r="C141" s="241" t="s">
        <v>38</v>
      </c>
      <c r="D141" s="241"/>
      <c r="E141" s="241"/>
      <c r="F141" s="264" t="s">
        <v>1414</v>
      </c>
      <c r="G141" s="241"/>
      <c r="H141" s="241" t="s">
        <v>1470</v>
      </c>
      <c r="I141" s="241" t="s">
        <v>1449</v>
      </c>
      <c r="J141" s="241"/>
      <c r="K141" s="289"/>
    </row>
    <row r="142" s="1" customFormat="1" ht="15" customHeight="1">
      <c r="B142" s="286"/>
      <c r="C142" s="241" t="s">
        <v>1471</v>
      </c>
      <c r="D142" s="241"/>
      <c r="E142" s="241"/>
      <c r="F142" s="264" t="s">
        <v>1414</v>
      </c>
      <c r="G142" s="241"/>
      <c r="H142" s="241" t="s">
        <v>1472</v>
      </c>
      <c r="I142" s="241" t="s">
        <v>1449</v>
      </c>
      <c r="J142" s="241"/>
      <c r="K142" s="289"/>
    </row>
    <row r="143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="1" customFormat="1" ht="45" customHeight="1">
      <c r="B147" s="253"/>
      <c r="C147" s="254" t="s">
        <v>1473</v>
      </c>
      <c r="D147" s="254"/>
      <c r="E147" s="254"/>
      <c r="F147" s="254"/>
      <c r="G147" s="254"/>
      <c r="H147" s="254"/>
      <c r="I147" s="254"/>
      <c r="J147" s="254"/>
      <c r="K147" s="255"/>
    </row>
    <row r="148" s="1" customFormat="1" ht="17.25" customHeight="1">
      <c r="B148" s="253"/>
      <c r="C148" s="256" t="s">
        <v>1408</v>
      </c>
      <c r="D148" s="256"/>
      <c r="E148" s="256"/>
      <c r="F148" s="256" t="s">
        <v>1409</v>
      </c>
      <c r="G148" s="257"/>
      <c r="H148" s="256" t="s">
        <v>54</v>
      </c>
      <c r="I148" s="256" t="s">
        <v>57</v>
      </c>
      <c r="J148" s="256" t="s">
        <v>1410</v>
      </c>
      <c r="K148" s="255"/>
    </row>
    <row r="149" s="1" customFormat="1" ht="17.25" customHeight="1">
      <c r="B149" s="253"/>
      <c r="C149" s="258" t="s">
        <v>1411</v>
      </c>
      <c r="D149" s="258"/>
      <c r="E149" s="258"/>
      <c r="F149" s="259" t="s">
        <v>1412</v>
      </c>
      <c r="G149" s="260"/>
      <c r="H149" s="258"/>
      <c r="I149" s="258"/>
      <c r="J149" s="258" t="s">
        <v>1413</v>
      </c>
      <c r="K149" s="255"/>
    </row>
    <row r="150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="1" customFormat="1" ht="15" customHeight="1">
      <c r="B151" s="266"/>
      <c r="C151" s="293" t="s">
        <v>1417</v>
      </c>
      <c r="D151" s="241"/>
      <c r="E151" s="241"/>
      <c r="F151" s="294" t="s">
        <v>1414</v>
      </c>
      <c r="G151" s="241"/>
      <c r="H151" s="293" t="s">
        <v>1454</v>
      </c>
      <c r="I151" s="293" t="s">
        <v>1416</v>
      </c>
      <c r="J151" s="293">
        <v>120</v>
      </c>
      <c r="K151" s="289"/>
    </row>
    <row r="152" s="1" customFormat="1" ht="15" customHeight="1">
      <c r="B152" s="266"/>
      <c r="C152" s="293" t="s">
        <v>1463</v>
      </c>
      <c r="D152" s="241"/>
      <c r="E152" s="241"/>
      <c r="F152" s="294" t="s">
        <v>1414</v>
      </c>
      <c r="G152" s="241"/>
      <c r="H152" s="293" t="s">
        <v>1474</v>
      </c>
      <c r="I152" s="293" t="s">
        <v>1416</v>
      </c>
      <c r="J152" s="293" t="s">
        <v>1465</v>
      </c>
      <c r="K152" s="289"/>
    </row>
    <row r="153" s="1" customFormat="1" ht="15" customHeight="1">
      <c r="B153" s="266"/>
      <c r="C153" s="293" t="s">
        <v>1362</v>
      </c>
      <c r="D153" s="241"/>
      <c r="E153" s="241"/>
      <c r="F153" s="294" t="s">
        <v>1414</v>
      </c>
      <c r="G153" s="241"/>
      <c r="H153" s="293" t="s">
        <v>1475</v>
      </c>
      <c r="I153" s="293" t="s">
        <v>1416</v>
      </c>
      <c r="J153" s="293" t="s">
        <v>1465</v>
      </c>
      <c r="K153" s="289"/>
    </row>
    <row r="154" s="1" customFormat="1" ht="15" customHeight="1">
      <c r="B154" s="266"/>
      <c r="C154" s="293" t="s">
        <v>1419</v>
      </c>
      <c r="D154" s="241"/>
      <c r="E154" s="241"/>
      <c r="F154" s="294" t="s">
        <v>1420</v>
      </c>
      <c r="G154" s="241"/>
      <c r="H154" s="293" t="s">
        <v>1454</v>
      </c>
      <c r="I154" s="293" t="s">
        <v>1416</v>
      </c>
      <c r="J154" s="293">
        <v>50</v>
      </c>
      <c r="K154" s="289"/>
    </row>
    <row r="155" s="1" customFormat="1" ht="15" customHeight="1">
      <c r="B155" s="266"/>
      <c r="C155" s="293" t="s">
        <v>1422</v>
      </c>
      <c r="D155" s="241"/>
      <c r="E155" s="241"/>
      <c r="F155" s="294" t="s">
        <v>1414</v>
      </c>
      <c r="G155" s="241"/>
      <c r="H155" s="293" t="s">
        <v>1454</v>
      </c>
      <c r="I155" s="293" t="s">
        <v>1424</v>
      </c>
      <c r="J155" s="293"/>
      <c r="K155" s="289"/>
    </row>
    <row r="156" s="1" customFormat="1" ht="15" customHeight="1">
      <c r="B156" s="266"/>
      <c r="C156" s="293" t="s">
        <v>1433</v>
      </c>
      <c r="D156" s="241"/>
      <c r="E156" s="241"/>
      <c r="F156" s="294" t="s">
        <v>1420</v>
      </c>
      <c r="G156" s="241"/>
      <c r="H156" s="293" t="s">
        <v>1454</v>
      </c>
      <c r="I156" s="293" t="s">
        <v>1416</v>
      </c>
      <c r="J156" s="293">
        <v>50</v>
      </c>
      <c r="K156" s="289"/>
    </row>
    <row r="157" s="1" customFormat="1" ht="15" customHeight="1">
      <c r="B157" s="266"/>
      <c r="C157" s="293" t="s">
        <v>1441</v>
      </c>
      <c r="D157" s="241"/>
      <c r="E157" s="241"/>
      <c r="F157" s="294" t="s">
        <v>1420</v>
      </c>
      <c r="G157" s="241"/>
      <c r="H157" s="293" t="s">
        <v>1454</v>
      </c>
      <c r="I157" s="293" t="s">
        <v>1416</v>
      </c>
      <c r="J157" s="293">
        <v>50</v>
      </c>
      <c r="K157" s="289"/>
    </row>
    <row r="158" s="1" customFormat="1" ht="15" customHeight="1">
      <c r="B158" s="266"/>
      <c r="C158" s="293" t="s">
        <v>1439</v>
      </c>
      <c r="D158" s="241"/>
      <c r="E158" s="241"/>
      <c r="F158" s="294" t="s">
        <v>1420</v>
      </c>
      <c r="G158" s="241"/>
      <c r="H158" s="293" t="s">
        <v>1454</v>
      </c>
      <c r="I158" s="293" t="s">
        <v>1416</v>
      </c>
      <c r="J158" s="293">
        <v>50</v>
      </c>
      <c r="K158" s="289"/>
    </row>
    <row r="159" s="1" customFormat="1" ht="15" customHeight="1">
      <c r="B159" s="266"/>
      <c r="C159" s="293" t="s">
        <v>90</v>
      </c>
      <c r="D159" s="241"/>
      <c r="E159" s="241"/>
      <c r="F159" s="294" t="s">
        <v>1414</v>
      </c>
      <c r="G159" s="241"/>
      <c r="H159" s="293" t="s">
        <v>1476</v>
      </c>
      <c r="I159" s="293" t="s">
        <v>1416</v>
      </c>
      <c r="J159" s="293" t="s">
        <v>1477</v>
      </c>
      <c r="K159" s="289"/>
    </row>
    <row r="160" s="1" customFormat="1" ht="15" customHeight="1">
      <c r="B160" s="266"/>
      <c r="C160" s="293" t="s">
        <v>1478</v>
      </c>
      <c r="D160" s="241"/>
      <c r="E160" s="241"/>
      <c r="F160" s="294" t="s">
        <v>1414</v>
      </c>
      <c r="G160" s="241"/>
      <c r="H160" s="293" t="s">
        <v>1479</v>
      </c>
      <c r="I160" s="293" t="s">
        <v>1449</v>
      </c>
      <c r="J160" s="293"/>
      <c r="K160" s="289"/>
    </row>
    <row r="161" s="1" customFormat="1" ht="15" customHeight="1">
      <c r="B161" s="295"/>
      <c r="C161" s="275"/>
      <c r="D161" s="275"/>
      <c r="E161" s="275"/>
      <c r="F161" s="275"/>
      <c r="G161" s="275"/>
      <c r="H161" s="275"/>
      <c r="I161" s="275"/>
      <c r="J161" s="275"/>
      <c r="K161" s="296"/>
    </row>
    <row r="162" s="1" customFormat="1" ht="18.75" customHeight="1">
      <c r="B162" s="277"/>
      <c r="C162" s="287"/>
      <c r="D162" s="287"/>
      <c r="E162" s="287"/>
      <c r="F162" s="297"/>
      <c r="G162" s="287"/>
      <c r="H162" s="287"/>
      <c r="I162" s="287"/>
      <c r="J162" s="287"/>
      <c r="K162" s="277"/>
    </row>
    <row r="163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="1" customFormat="1" ht="7.5" customHeight="1">
      <c r="B164" s="228"/>
      <c r="C164" s="229"/>
      <c r="D164" s="229"/>
      <c r="E164" s="229"/>
      <c r="F164" s="229"/>
      <c r="G164" s="229"/>
      <c r="H164" s="229"/>
      <c r="I164" s="229"/>
      <c r="J164" s="229"/>
      <c r="K164" s="230"/>
    </row>
    <row r="165" s="1" customFormat="1" ht="45" customHeight="1">
      <c r="B165" s="231"/>
      <c r="C165" s="232" t="s">
        <v>1480</v>
      </c>
      <c r="D165" s="232"/>
      <c r="E165" s="232"/>
      <c r="F165" s="232"/>
      <c r="G165" s="232"/>
      <c r="H165" s="232"/>
      <c r="I165" s="232"/>
      <c r="J165" s="232"/>
      <c r="K165" s="233"/>
    </row>
    <row r="166" s="1" customFormat="1" ht="17.25" customHeight="1">
      <c r="B166" s="231"/>
      <c r="C166" s="256" t="s">
        <v>1408</v>
      </c>
      <c r="D166" s="256"/>
      <c r="E166" s="256"/>
      <c r="F166" s="256" t="s">
        <v>1409</v>
      </c>
      <c r="G166" s="298"/>
      <c r="H166" s="299" t="s">
        <v>54</v>
      </c>
      <c r="I166" s="299" t="s">
        <v>57</v>
      </c>
      <c r="J166" s="256" t="s">
        <v>1410</v>
      </c>
      <c r="K166" s="233"/>
    </row>
    <row r="167" s="1" customFormat="1" ht="17.25" customHeight="1">
      <c r="B167" s="234"/>
      <c r="C167" s="258" t="s">
        <v>1411</v>
      </c>
      <c r="D167" s="258"/>
      <c r="E167" s="258"/>
      <c r="F167" s="259" t="s">
        <v>1412</v>
      </c>
      <c r="G167" s="300"/>
      <c r="H167" s="301"/>
      <c r="I167" s="301"/>
      <c r="J167" s="258" t="s">
        <v>1413</v>
      </c>
      <c r="K167" s="236"/>
    </row>
    <row r="168" s="1" customFormat="1" ht="5.25" customHeight="1">
      <c r="B168" s="266"/>
      <c r="C168" s="261"/>
      <c r="D168" s="261"/>
      <c r="E168" s="261"/>
      <c r="F168" s="261"/>
      <c r="G168" s="262"/>
      <c r="H168" s="261"/>
      <c r="I168" s="261"/>
      <c r="J168" s="261"/>
      <c r="K168" s="289"/>
    </row>
    <row r="169" s="1" customFormat="1" ht="15" customHeight="1">
      <c r="B169" s="266"/>
      <c r="C169" s="241" t="s">
        <v>1417</v>
      </c>
      <c r="D169" s="241"/>
      <c r="E169" s="241"/>
      <c r="F169" s="264" t="s">
        <v>1414</v>
      </c>
      <c r="G169" s="241"/>
      <c r="H169" s="241" t="s">
        <v>1454</v>
      </c>
      <c r="I169" s="241" t="s">
        <v>1416</v>
      </c>
      <c r="J169" s="241">
        <v>120</v>
      </c>
      <c r="K169" s="289"/>
    </row>
    <row r="170" s="1" customFormat="1" ht="15" customHeight="1">
      <c r="B170" s="266"/>
      <c r="C170" s="241" t="s">
        <v>1463</v>
      </c>
      <c r="D170" s="241"/>
      <c r="E170" s="241"/>
      <c r="F170" s="264" t="s">
        <v>1414</v>
      </c>
      <c r="G170" s="241"/>
      <c r="H170" s="241" t="s">
        <v>1464</v>
      </c>
      <c r="I170" s="241" t="s">
        <v>1416</v>
      </c>
      <c r="J170" s="241" t="s">
        <v>1465</v>
      </c>
      <c r="K170" s="289"/>
    </row>
    <row r="171" s="1" customFormat="1" ht="15" customHeight="1">
      <c r="B171" s="266"/>
      <c r="C171" s="241" t="s">
        <v>1362</v>
      </c>
      <c r="D171" s="241"/>
      <c r="E171" s="241"/>
      <c r="F171" s="264" t="s">
        <v>1414</v>
      </c>
      <c r="G171" s="241"/>
      <c r="H171" s="241" t="s">
        <v>1481</v>
      </c>
      <c r="I171" s="241" t="s">
        <v>1416</v>
      </c>
      <c r="J171" s="241" t="s">
        <v>1465</v>
      </c>
      <c r="K171" s="289"/>
    </row>
    <row r="172" s="1" customFormat="1" ht="15" customHeight="1">
      <c r="B172" s="266"/>
      <c r="C172" s="241" t="s">
        <v>1419</v>
      </c>
      <c r="D172" s="241"/>
      <c r="E172" s="241"/>
      <c r="F172" s="264" t="s">
        <v>1420</v>
      </c>
      <c r="G172" s="241"/>
      <c r="H172" s="241" t="s">
        <v>1481</v>
      </c>
      <c r="I172" s="241" t="s">
        <v>1416</v>
      </c>
      <c r="J172" s="241">
        <v>50</v>
      </c>
      <c r="K172" s="289"/>
    </row>
    <row r="173" s="1" customFormat="1" ht="15" customHeight="1">
      <c r="B173" s="266"/>
      <c r="C173" s="241" t="s">
        <v>1422</v>
      </c>
      <c r="D173" s="241"/>
      <c r="E173" s="241"/>
      <c r="F173" s="264" t="s">
        <v>1414</v>
      </c>
      <c r="G173" s="241"/>
      <c r="H173" s="241" t="s">
        <v>1481</v>
      </c>
      <c r="I173" s="241" t="s">
        <v>1424</v>
      </c>
      <c r="J173" s="241"/>
      <c r="K173" s="289"/>
    </row>
    <row r="174" s="1" customFormat="1" ht="15" customHeight="1">
      <c r="B174" s="266"/>
      <c r="C174" s="241" t="s">
        <v>1433</v>
      </c>
      <c r="D174" s="241"/>
      <c r="E174" s="241"/>
      <c r="F174" s="264" t="s">
        <v>1420</v>
      </c>
      <c r="G174" s="241"/>
      <c r="H174" s="241" t="s">
        <v>1481</v>
      </c>
      <c r="I174" s="241" t="s">
        <v>1416</v>
      </c>
      <c r="J174" s="241">
        <v>50</v>
      </c>
      <c r="K174" s="289"/>
    </row>
    <row r="175" s="1" customFormat="1" ht="15" customHeight="1">
      <c r="B175" s="266"/>
      <c r="C175" s="241" t="s">
        <v>1441</v>
      </c>
      <c r="D175" s="241"/>
      <c r="E175" s="241"/>
      <c r="F175" s="264" t="s">
        <v>1420</v>
      </c>
      <c r="G175" s="241"/>
      <c r="H175" s="241" t="s">
        <v>1481</v>
      </c>
      <c r="I175" s="241" t="s">
        <v>1416</v>
      </c>
      <c r="J175" s="241">
        <v>50</v>
      </c>
      <c r="K175" s="289"/>
    </row>
    <row r="176" s="1" customFormat="1" ht="15" customHeight="1">
      <c r="B176" s="266"/>
      <c r="C176" s="241" t="s">
        <v>1439</v>
      </c>
      <c r="D176" s="241"/>
      <c r="E176" s="241"/>
      <c r="F176" s="264" t="s">
        <v>1420</v>
      </c>
      <c r="G176" s="241"/>
      <c r="H176" s="241" t="s">
        <v>1481</v>
      </c>
      <c r="I176" s="241" t="s">
        <v>1416</v>
      </c>
      <c r="J176" s="241">
        <v>50</v>
      </c>
      <c r="K176" s="289"/>
    </row>
    <row r="177" s="1" customFormat="1" ht="15" customHeight="1">
      <c r="B177" s="266"/>
      <c r="C177" s="241" t="s">
        <v>115</v>
      </c>
      <c r="D177" s="241"/>
      <c r="E177" s="241"/>
      <c r="F177" s="264" t="s">
        <v>1414</v>
      </c>
      <c r="G177" s="241"/>
      <c r="H177" s="241" t="s">
        <v>1482</v>
      </c>
      <c r="I177" s="241" t="s">
        <v>1483</v>
      </c>
      <c r="J177" s="241"/>
      <c r="K177" s="289"/>
    </row>
    <row r="178" s="1" customFormat="1" ht="15" customHeight="1">
      <c r="B178" s="266"/>
      <c r="C178" s="241" t="s">
        <v>57</v>
      </c>
      <c r="D178" s="241"/>
      <c r="E178" s="241"/>
      <c r="F178" s="264" t="s">
        <v>1414</v>
      </c>
      <c r="G178" s="241"/>
      <c r="H178" s="241" t="s">
        <v>1484</v>
      </c>
      <c r="I178" s="241" t="s">
        <v>1485</v>
      </c>
      <c r="J178" s="241">
        <v>1</v>
      </c>
      <c r="K178" s="289"/>
    </row>
    <row r="179" s="1" customFormat="1" ht="15" customHeight="1">
      <c r="B179" s="266"/>
      <c r="C179" s="241" t="s">
        <v>53</v>
      </c>
      <c r="D179" s="241"/>
      <c r="E179" s="241"/>
      <c r="F179" s="264" t="s">
        <v>1414</v>
      </c>
      <c r="G179" s="241"/>
      <c r="H179" s="241" t="s">
        <v>1486</v>
      </c>
      <c r="I179" s="241" t="s">
        <v>1416</v>
      </c>
      <c r="J179" s="241">
        <v>20</v>
      </c>
      <c r="K179" s="289"/>
    </row>
    <row r="180" s="1" customFormat="1" ht="15" customHeight="1">
      <c r="B180" s="266"/>
      <c r="C180" s="241" t="s">
        <v>54</v>
      </c>
      <c r="D180" s="241"/>
      <c r="E180" s="241"/>
      <c r="F180" s="264" t="s">
        <v>1414</v>
      </c>
      <c r="G180" s="241"/>
      <c r="H180" s="241" t="s">
        <v>1487</v>
      </c>
      <c r="I180" s="241" t="s">
        <v>1416</v>
      </c>
      <c r="J180" s="241">
        <v>255</v>
      </c>
      <c r="K180" s="289"/>
    </row>
    <row r="181" s="1" customFormat="1" ht="15" customHeight="1">
      <c r="B181" s="266"/>
      <c r="C181" s="241" t="s">
        <v>116</v>
      </c>
      <c r="D181" s="241"/>
      <c r="E181" s="241"/>
      <c r="F181" s="264" t="s">
        <v>1414</v>
      </c>
      <c r="G181" s="241"/>
      <c r="H181" s="241" t="s">
        <v>1378</v>
      </c>
      <c r="I181" s="241" t="s">
        <v>1416</v>
      </c>
      <c r="J181" s="241">
        <v>10</v>
      </c>
      <c r="K181" s="289"/>
    </row>
    <row r="182" s="1" customFormat="1" ht="15" customHeight="1">
      <c r="B182" s="266"/>
      <c r="C182" s="241" t="s">
        <v>117</v>
      </c>
      <c r="D182" s="241"/>
      <c r="E182" s="241"/>
      <c r="F182" s="264" t="s">
        <v>1414</v>
      </c>
      <c r="G182" s="241"/>
      <c r="H182" s="241" t="s">
        <v>1488</v>
      </c>
      <c r="I182" s="241" t="s">
        <v>1449</v>
      </c>
      <c r="J182" s="241"/>
      <c r="K182" s="289"/>
    </row>
    <row r="183" s="1" customFormat="1" ht="15" customHeight="1">
      <c r="B183" s="266"/>
      <c r="C183" s="241" t="s">
        <v>1489</v>
      </c>
      <c r="D183" s="241"/>
      <c r="E183" s="241"/>
      <c r="F183" s="264" t="s">
        <v>1414</v>
      </c>
      <c r="G183" s="241"/>
      <c r="H183" s="241" t="s">
        <v>1490</v>
      </c>
      <c r="I183" s="241" t="s">
        <v>1449</v>
      </c>
      <c r="J183" s="241"/>
      <c r="K183" s="289"/>
    </row>
    <row r="184" s="1" customFormat="1" ht="15" customHeight="1">
      <c r="B184" s="266"/>
      <c r="C184" s="241" t="s">
        <v>1478</v>
      </c>
      <c r="D184" s="241"/>
      <c r="E184" s="241"/>
      <c r="F184" s="264" t="s">
        <v>1414</v>
      </c>
      <c r="G184" s="241"/>
      <c r="H184" s="241" t="s">
        <v>1491</v>
      </c>
      <c r="I184" s="241" t="s">
        <v>1449</v>
      </c>
      <c r="J184" s="241"/>
      <c r="K184" s="289"/>
    </row>
    <row r="185" s="1" customFormat="1" ht="15" customHeight="1">
      <c r="B185" s="266"/>
      <c r="C185" s="241" t="s">
        <v>119</v>
      </c>
      <c r="D185" s="241"/>
      <c r="E185" s="241"/>
      <c r="F185" s="264" t="s">
        <v>1420</v>
      </c>
      <c r="G185" s="241"/>
      <c r="H185" s="241" t="s">
        <v>1492</v>
      </c>
      <c r="I185" s="241" t="s">
        <v>1416</v>
      </c>
      <c r="J185" s="241">
        <v>50</v>
      </c>
      <c r="K185" s="289"/>
    </row>
    <row r="186" s="1" customFormat="1" ht="15" customHeight="1">
      <c r="B186" s="266"/>
      <c r="C186" s="241" t="s">
        <v>1493</v>
      </c>
      <c r="D186" s="241"/>
      <c r="E186" s="241"/>
      <c r="F186" s="264" t="s">
        <v>1420</v>
      </c>
      <c r="G186" s="241"/>
      <c r="H186" s="241" t="s">
        <v>1494</v>
      </c>
      <c r="I186" s="241" t="s">
        <v>1495</v>
      </c>
      <c r="J186" s="241"/>
      <c r="K186" s="289"/>
    </row>
    <row r="187" s="1" customFormat="1" ht="15" customHeight="1">
      <c r="B187" s="266"/>
      <c r="C187" s="241" t="s">
        <v>1496</v>
      </c>
      <c r="D187" s="241"/>
      <c r="E187" s="241"/>
      <c r="F187" s="264" t="s">
        <v>1420</v>
      </c>
      <c r="G187" s="241"/>
      <c r="H187" s="241" t="s">
        <v>1497</v>
      </c>
      <c r="I187" s="241" t="s">
        <v>1495</v>
      </c>
      <c r="J187" s="241"/>
      <c r="K187" s="289"/>
    </row>
    <row r="188" s="1" customFormat="1" ht="15" customHeight="1">
      <c r="B188" s="266"/>
      <c r="C188" s="241" t="s">
        <v>1498</v>
      </c>
      <c r="D188" s="241"/>
      <c r="E188" s="241"/>
      <c r="F188" s="264" t="s">
        <v>1420</v>
      </c>
      <c r="G188" s="241"/>
      <c r="H188" s="241" t="s">
        <v>1499</v>
      </c>
      <c r="I188" s="241" t="s">
        <v>1495</v>
      </c>
      <c r="J188" s="241"/>
      <c r="K188" s="289"/>
    </row>
    <row r="189" s="1" customFormat="1" ht="15" customHeight="1">
      <c r="B189" s="266"/>
      <c r="C189" s="302" t="s">
        <v>1500</v>
      </c>
      <c r="D189" s="241"/>
      <c r="E189" s="241"/>
      <c r="F189" s="264" t="s">
        <v>1420</v>
      </c>
      <c r="G189" s="241"/>
      <c r="H189" s="241" t="s">
        <v>1501</v>
      </c>
      <c r="I189" s="241" t="s">
        <v>1502</v>
      </c>
      <c r="J189" s="303" t="s">
        <v>1503</v>
      </c>
      <c r="K189" s="289"/>
    </row>
    <row r="190" s="17" customFormat="1" ht="15" customHeight="1">
      <c r="B190" s="304"/>
      <c r="C190" s="305" t="s">
        <v>1504</v>
      </c>
      <c r="D190" s="306"/>
      <c r="E190" s="306"/>
      <c r="F190" s="307" t="s">
        <v>1420</v>
      </c>
      <c r="G190" s="306"/>
      <c r="H190" s="306" t="s">
        <v>1505</v>
      </c>
      <c r="I190" s="306" t="s">
        <v>1502</v>
      </c>
      <c r="J190" s="308" t="s">
        <v>1503</v>
      </c>
      <c r="K190" s="309"/>
    </row>
    <row r="191" s="1" customFormat="1" ht="15" customHeight="1">
      <c r="B191" s="266"/>
      <c r="C191" s="302" t="s">
        <v>42</v>
      </c>
      <c r="D191" s="241"/>
      <c r="E191" s="241"/>
      <c r="F191" s="264" t="s">
        <v>1414</v>
      </c>
      <c r="G191" s="241"/>
      <c r="H191" s="238" t="s">
        <v>1506</v>
      </c>
      <c r="I191" s="241" t="s">
        <v>1507</v>
      </c>
      <c r="J191" s="241"/>
      <c r="K191" s="289"/>
    </row>
    <row r="192" s="1" customFormat="1" ht="15" customHeight="1">
      <c r="B192" s="266"/>
      <c r="C192" s="302" t="s">
        <v>1508</v>
      </c>
      <c r="D192" s="241"/>
      <c r="E192" s="241"/>
      <c r="F192" s="264" t="s">
        <v>1414</v>
      </c>
      <c r="G192" s="241"/>
      <c r="H192" s="241" t="s">
        <v>1509</v>
      </c>
      <c r="I192" s="241" t="s">
        <v>1449</v>
      </c>
      <c r="J192" s="241"/>
      <c r="K192" s="289"/>
    </row>
    <row r="193" s="1" customFormat="1" ht="15" customHeight="1">
      <c r="B193" s="266"/>
      <c r="C193" s="302" t="s">
        <v>1510</v>
      </c>
      <c r="D193" s="241"/>
      <c r="E193" s="241"/>
      <c r="F193" s="264" t="s">
        <v>1414</v>
      </c>
      <c r="G193" s="241"/>
      <c r="H193" s="241" t="s">
        <v>1511</v>
      </c>
      <c r="I193" s="241" t="s">
        <v>1449</v>
      </c>
      <c r="J193" s="241"/>
      <c r="K193" s="289"/>
    </row>
    <row r="194" s="1" customFormat="1" ht="15" customHeight="1">
      <c r="B194" s="266"/>
      <c r="C194" s="302" t="s">
        <v>1512</v>
      </c>
      <c r="D194" s="241"/>
      <c r="E194" s="241"/>
      <c r="F194" s="264" t="s">
        <v>1420</v>
      </c>
      <c r="G194" s="241"/>
      <c r="H194" s="241" t="s">
        <v>1513</v>
      </c>
      <c r="I194" s="241" t="s">
        <v>1449</v>
      </c>
      <c r="J194" s="241"/>
      <c r="K194" s="289"/>
    </row>
    <row r="195" s="1" customFormat="1" ht="15" customHeight="1">
      <c r="B195" s="295"/>
      <c r="C195" s="310"/>
      <c r="D195" s="275"/>
      <c r="E195" s="275"/>
      <c r="F195" s="275"/>
      <c r="G195" s="275"/>
      <c r="H195" s="275"/>
      <c r="I195" s="275"/>
      <c r="J195" s="275"/>
      <c r="K195" s="296"/>
    </row>
    <row r="196" s="1" customFormat="1" ht="18.75" customHeight="1">
      <c r="B196" s="277"/>
      <c r="C196" s="287"/>
      <c r="D196" s="287"/>
      <c r="E196" s="287"/>
      <c r="F196" s="297"/>
      <c r="G196" s="287"/>
      <c r="H196" s="287"/>
      <c r="I196" s="287"/>
      <c r="J196" s="287"/>
      <c r="K196" s="277"/>
    </row>
    <row r="197" s="1" customFormat="1" ht="18.75" customHeight="1">
      <c r="B197" s="277"/>
      <c r="C197" s="287"/>
      <c r="D197" s="287"/>
      <c r="E197" s="287"/>
      <c r="F197" s="297"/>
      <c r="G197" s="287"/>
      <c r="H197" s="287"/>
      <c r="I197" s="287"/>
      <c r="J197" s="287"/>
      <c r="K197" s="277"/>
    </row>
    <row r="198" s="1" customFormat="1" ht="18.75" customHeight="1">
      <c r="B198" s="249"/>
      <c r="C198" s="249"/>
      <c r="D198" s="249"/>
      <c r="E198" s="249"/>
      <c r="F198" s="249"/>
      <c r="G198" s="249"/>
      <c r="H198" s="249"/>
      <c r="I198" s="249"/>
      <c r="J198" s="249"/>
      <c r="K198" s="249"/>
    </row>
    <row r="199" s="1" customFormat="1" ht="13.5">
      <c r="B199" s="228"/>
      <c r="C199" s="229"/>
      <c r="D199" s="229"/>
      <c r="E199" s="229"/>
      <c r="F199" s="229"/>
      <c r="G199" s="229"/>
      <c r="H199" s="229"/>
      <c r="I199" s="229"/>
      <c r="J199" s="229"/>
      <c r="K199" s="230"/>
    </row>
    <row r="200" s="1" customFormat="1" ht="21">
      <c r="B200" s="231"/>
      <c r="C200" s="232" t="s">
        <v>1514</v>
      </c>
      <c r="D200" s="232"/>
      <c r="E200" s="232"/>
      <c r="F200" s="232"/>
      <c r="G200" s="232"/>
      <c r="H200" s="232"/>
      <c r="I200" s="232"/>
      <c r="J200" s="232"/>
      <c r="K200" s="233"/>
    </row>
    <row r="201" s="1" customFormat="1" ht="25.5" customHeight="1">
      <c r="B201" s="231"/>
      <c r="C201" s="311" t="s">
        <v>1515</v>
      </c>
      <c r="D201" s="311"/>
      <c r="E201" s="311"/>
      <c r="F201" s="311" t="s">
        <v>1516</v>
      </c>
      <c r="G201" s="312"/>
      <c r="H201" s="311" t="s">
        <v>1517</v>
      </c>
      <c r="I201" s="311"/>
      <c r="J201" s="311"/>
      <c r="K201" s="233"/>
    </row>
    <row r="202" s="1" customFormat="1" ht="5.25" customHeight="1">
      <c r="B202" s="266"/>
      <c r="C202" s="261"/>
      <c r="D202" s="261"/>
      <c r="E202" s="261"/>
      <c r="F202" s="261"/>
      <c r="G202" s="287"/>
      <c r="H202" s="261"/>
      <c r="I202" s="261"/>
      <c r="J202" s="261"/>
      <c r="K202" s="289"/>
    </row>
    <row r="203" s="1" customFormat="1" ht="15" customHeight="1">
      <c r="B203" s="266"/>
      <c r="C203" s="241" t="s">
        <v>1507</v>
      </c>
      <c r="D203" s="241"/>
      <c r="E203" s="241"/>
      <c r="F203" s="264" t="s">
        <v>43</v>
      </c>
      <c r="G203" s="241"/>
      <c r="H203" s="241" t="s">
        <v>1518</v>
      </c>
      <c r="I203" s="241"/>
      <c r="J203" s="241"/>
      <c r="K203" s="289"/>
    </row>
    <row r="204" s="1" customFormat="1" ht="15" customHeight="1">
      <c r="B204" s="266"/>
      <c r="C204" s="241"/>
      <c r="D204" s="241"/>
      <c r="E204" s="241"/>
      <c r="F204" s="264" t="s">
        <v>44</v>
      </c>
      <c r="G204" s="241"/>
      <c r="H204" s="241" t="s">
        <v>1519</v>
      </c>
      <c r="I204" s="241"/>
      <c r="J204" s="241"/>
      <c r="K204" s="289"/>
    </row>
    <row r="205" s="1" customFormat="1" ht="15" customHeight="1">
      <c r="B205" s="266"/>
      <c r="C205" s="241"/>
      <c r="D205" s="241"/>
      <c r="E205" s="241"/>
      <c r="F205" s="264" t="s">
        <v>47</v>
      </c>
      <c r="G205" s="241"/>
      <c r="H205" s="241" t="s">
        <v>1520</v>
      </c>
      <c r="I205" s="241"/>
      <c r="J205" s="241"/>
      <c r="K205" s="289"/>
    </row>
    <row r="206" s="1" customFormat="1" ht="15" customHeight="1">
      <c r="B206" s="266"/>
      <c r="C206" s="241"/>
      <c r="D206" s="241"/>
      <c r="E206" s="241"/>
      <c r="F206" s="264" t="s">
        <v>45</v>
      </c>
      <c r="G206" s="241"/>
      <c r="H206" s="241" t="s">
        <v>1521</v>
      </c>
      <c r="I206" s="241"/>
      <c r="J206" s="241"/>
      <c r="K206" s="289"/>
    </row>
    <row r="207" s="1" customFormat="1" ht="15" customHeight="1">
      <c r="B207" s="266"/>
      <c r="C207" s="241"/>
      <c r="D207" s="241"/>
      <c r="E207" s="241"/>
      <c r="F207" s="264" t="s">
        <v>46</v>
      </c>
      <c r="G207" s="241"/>
      <c r="H207" s="241" t="s">
        <v>1522</v>
      </c>
      <c r="I207" s="241"/>
      <c r="J207" s="241"/>
      <c r="K207" s="289"/>
    </row>
    <row r="208" s="1" customFormat="1" ht="15" customHeight="1">
      <c r="B208" s="266"/>
      <c r="C208" s="241"/>
      <c r="D208" s="241"/>
      <c r="E208" s="241"/>
      <c r="F208" s="264"/>
      <c r="G208" s="241"/>
      <c r="H208" s="241"/>
      <c r="I208" s="241"/>
      <c r="J208" s="241"/>
      <c r="K208" s="289"/>
    </row>
    <row r="209" s="1" customFormat="1" ht="15" customHeight="1">
      <c r="B209" s="266"/>
      <c r="C209" s="241" t="s">
        <v>1461</v>
      </c>
      <c r="D209" s="241"/>
      <c r="E209" s="241"/>
      <c r="F209" s="264" t="s">
        <v>79</v>
      </c>
      <c r="G209" s="241"/>
      <c r="H209" s="241" t="s">
        <v>1523</v>
      </c>
      <c r="I209" s="241"/>
      <c r="J209" s="241"/>
      <c r="K209" s="289"/>
    </row>
    <row r="210" s="1" customFormat="1" ht="15" customHeight="1">
      <c r="B210" s="266"/>
      <c r="C210" s="241"/>
      <c r="D210" s="241"/>
      <c r="E210" s="241"/>
      <c r="F210" s="264" t="s">
        <v>1356</v>
      </c>
      <c r="G210" s="241"/>
      <c r="H210" s="241" t="s">
        <v>1357</v>
      </c>
      <c r="I210" s="241"/>
      <c r="J210" s="241"/>
      <c r="K210" s="289"/>
    </row>
    <row r="211" s="1" customFormat="1" ht="15" customHeight="1">
      <c r="B211" s="266"/>
      <c r="C211" s="241"/>
      <c r="D211" s="241"/>
      <c r="E211" s="241"/>
      <c r="F211" s="264" t="s">
        <v>1354</v>
      </c>
      <c r="G211" s="241"/>
      <c r="H211" s="241" t="s">
        <v>1524</v>
      </c>
      <c r="I211" s="241"/>
      <c r="J211" s="241"/>
      <c r="K211" s="289"/>
    </row>
    <row r="212" s="1" customFormat="1" ht="15" customHeight="1">
      <c r="B212" s="313"/>
      <c r="C212" s="241"/>
      <c r="D212" s="241"/>
      <c r="E212" s="241"/>
      <c r="F212" s="264" t="s">
        <v>1358</v>
      </c>
      <c r="G212" s="302"/>
      <c r="H212" s="293" t="s">
        <v>1359</v>
      </c>
      <c r="I212" s="293"/>
      <c r="J212" s="293"/>
      <c r="K212" s="314"/>
    </row>
    <row r="213" s="1" customFormat="1" ht="15" customHeight="1">
      <c r="B213" s="313"/>
      <c r="C213" s="241"/>
      <c r="D213" s="241"/>
      <c r="E213" s="241"/>
      <c r="F213" s="264" t="s">
        <v>1360</v>
      </c>
      <c r="G213" s="302"/>
      <c r="H213" s="293" t="s">
        <v>1525</v>
      </c>
      <c r="I213" s="293"/>
      <c r="J213" s="293"/>
      <c r="K213" s="314"/>
    </row>
    <row r="214" s="1" customFormat="1" ht="15" customHeight="1">
      <c r="B214" s="313"/>
      <c r="C214" s="241"/>
      <c r="D214" s="241"/>
      <c r="E214" s="241"/>
      <c r="F214" s="264"/>
      <c r="G214" s="302"/>
      <c r="H214" s="293"/>
      <c r="I214" s="293"/>
      <c r="J214" s="293"/>
      <c r="K214" s="314"/>
    </row>
    <row r="215" s="1" customFormat="1" ht="15" customHeight="1">
      <c r="B215" s="313"/>
      <c r="C215" s="241" t="s">
        <v>1485</v>
      </c>
      <c r="D215" s="241"/>
      <c r="E215" s="241"/>
      <c r="F215" s="264">
        <v>1</v>
      </c>
      <c r="G215" s="302"/>
      <c r="H215" s="293" t="s">
        <v>1526</v>
      </c>
      <c r="I215" s="293"/>
      <c r="J215" s="293"/>
      <c r="K215" s="314"/>
    </row>
    <row r="216" s="1" customFormat="1" ht="15" customHeight="1">
      <c r="B216" s="313"/>
      <c r="C216" s="241"/>
      <c r="D216" s="241"/>
      <c r="E216" s="241"/>
      <c r="F216" s="264">
        <v>2</v>
      </c>
      <c r="G216" s="302"/>
      <c r="H216" s="293" t="s">
        <v>1527</v>
      </c>
      <c r="I216" s="293"/>
      <c r="J216" s="293"/>
      <c r="K216" s="314"/>
    </row>
    <row r="217" s="1" customFormat="1" ht="15" customHeight="1">
      <c r="B217" s="313"/>
      <c r="C217" s="241"/>
      <c r="D217" s="241"/>
      <c r="E217" s="241"/>
      <c r="F217" s="264">
        <v>3</v>
      </c>
      <c r="G217" s="302"/>
      <c r="H217" s="293" t="s">
        <v>1528</v>
      </c>
      <c r="I217" s="293"/>
      <c r="J217" s="293"/>
      <c r="K217" s="314"/>
    </row>
    <row r="218" s="1" customFormat="1" ht="15" customHeight="1">
      <c r="B218" s="313"/>
      <c r="C218" s="241"/>
      <c r="D218" s="241"/>
      <c r="E218" s="241"/>
      <c r="F218" s="264">
        <v>4</v>
      </c>
      <c r="G218" s="302"/>
      <c r="H218" s="293" t="s">
        <v>1529</v>
      </c>
      <c r="I218" s="293"/>
      <c r="J218" s="293"/>
      <c r="K218" s="314"/>
    </row>
    <row r="219" s="1" customFormat="1" ht="12.75" customHeight="1">
      <c r="B219" s="315"/>
      <c r="C219" s="316"/>
      <c r="D219" s="316"/>
      <c r="E219" s="316"/>
      <c r="F219" s="316"/>
      <c r="G219" s="316"/>
      <c r="H219" s="316"/>
      <c r="I219" s="316"/>
      <c r="J219" s="316"/>
      <c r="K219" s="31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Puhačová</dc:creator>
  <cp:lastModifiedBy>Marie Puhačová</cp:lastModifiedBy>
  <dcterms:created xsi:type="dcterms:W3CDTF">2025-02-25T08:01:52Z</dcterms:created>
  <dcterms:modified xsi:type="dcterms:W3CDTF">2025-02-25T08:01:59Z</dcterms:modified>
</cp:coreProperties>
</file>