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2\Export\"/>
    </mc:Choice>
  </mc:AlternateContent>
  <bookViews>
    <workbookView xWindow="0" yWindow="0" windowWidth="0" windowHeight="0"/>
  </bookViews>
  <sheets>
    <sheet name="Rekapitulace stavby" sheetId="1" r:id="rId1"/>
    <sheet name="SO 001 - Příprava území ,..." sheetId="2" r:id="rId2"/>
    <sheet name="SO 101 - Chodník" sheetId="3" r:id="rId3"/>
    <sheet name="SO 192 - Dopravní  značen..." sheetId="4" r:id="rId4"/>
    <sheet name="SO 1000 - Ostat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 ,...'!$C$123:$K$148</definedName>
    <definedName name="_xlnm.Print_Area" localSheetId="1">'SO 001 - Příprava území ,...'!$C$4:$J$76,'SO 001 - Příprava území ,...'!$C$82:$J$103,'SO 001 - Příprava území ,...'!$C$109:$K$148</definedName>
    <definedName name="_xlnm.Print_Titles" localSheetId="1">'SO 001 - Příprava území ,...'!$123:$123</definedName>
    <definedName name="_xlnm._FilterDatabase" localSheetId="2" hidden="1">'SO 101 - Chodník'!$C$130:$K$216</definedName>
    <definedName name="_xlnm.Print_Area" localSheetId="2">'SO 101 - Chodník'!$C$4:$J$76,'SO 101 - Chodník'!$C$82:$J$110,'SO 101 - Chodník'!$C$116:$K$216</definedName>
    <definedName name="_xlnm.Print_Titles" localSheetId="2">'SO 101 - Chodník'!$130:$130</definedName>
    <definedName name="_xlnm._FilterDatabase" localSheetId="3" hidden="1">'SO 192 - Dopravní  značen...'!$C$121:$K$140</definedName>
    <definedName name="_xlnm.Print_Area" localSheetId="3">'SO 192 - Dopravní  značen...'!$C$4:$J$76,'SO 192 - Dopravní  značen...'!$C$82:$J$101,'SO 192 - Dopravní  značen...'!$C$107:$K$140</definedName>
    <definedName name="_xlnm.Print_Titles" localSheetId="3">'SO 192 - Dopravní  značen...'!$121:$121</definedName>
    <definedName name="_xlnm._FilterDatabase" localSheetId="4" hidden="1">'SO 1000 - Ostatní  náklady'!$C$121:$K$129</definedName>
    <definedName name="_xlnm.Print_Area" localSheetId="4">'SO 1000 - Ostatní  náklady'!$C$4:$J$76,'SO 1000 - Ostatní  náklady'!$C$82:$J$101,'SO 1000 - Ostatní  náklady'!$C$107:$K$129</definedName>
    <definedName name="_xlnm.Print_Titles" localSheetId="4">'SO 1000 - Ostatní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110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3" r="J39"/>
  <c r="J38"/>
  <c i="1" r="AY97"/>
  <c i="3" r="J37"/>
  <c i="1" r="AX97"/>
  <c i="3"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91"/>
  <c r="E7"/>
  <c r="E85"/>
  <c i="2" r="J39"/>
  <c r="J38"/>
  <c i="1" r="AY96"/>
  <c i="2" r="J37"/>
  <c i="1" r="AX96"/>
  <c i="2"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1" r="L90"/>
  <c r="AM90"/>
  <c r="AM89"/>
  <c r="L89"/>
  <c r="AM87"/>
  <c r="L87"/>
  <c r="L85"/>
  <c r="L84"/>
  <c i="3" r="BK178"/>
  <c r="BK173"/>
  <c r="J170"/>
  <c r="BK167"/>
  <c r="J159"/>
  <c r="J153"/>
  <c r="J136"/>
  <c r="J212"/>
  <c r="BK196"/>
  <c r="J187"/>
  <c r="BK180"/>
  <c r="J176"/>
  <c r="BK171"/>
  <c r="BK165"/>
  <c r="J156"/>
  <c r="BK148"/>
  <c r="BK140"/>
  <c r="J207"/>
  <c r="J169"/>
  <c r="J164"/>
  <c r="BK156"/>
  <c r="BK143"/>
  <c r="BK138"/>
  <c r="J134"/>
  <c r="BK213"/>
  <c r="BK202"/>
  <c r="BK197"/>
  <c r="J195"/>
  <c r="BK185"/>
  <c r="J180"/>
  <c r="BK177"/>
  <c r="BK159"/>
  <c r="J148"/>
  <c r="J137"/>
  <c i="4" r="J133"/>
  <c r="BK139"/>
  <c r="J137"/>
  <c r="J131"/>
  <c r="BK133"/>
  <c r="J129"/>
  <c i="6" r="J125"/>
  <c i="2" r="J148"/>
  <c r="BK147"/>
  <c r="BK145"/>
  <c r="BK144"/>
  <c r="BK142"/>
  <c r="BK141"/>
  <c r="BK135"/>
  <c r="BK133"/>
  <c r="BK131"/>
  <c r="J129"/>
  <c r="J127"/>
  <c r="BK128"/>
  <c i="1" r="AS95"/>
  <c i="3" r="BK205"/>
  <c r="BK198"/>
  <c r="BK195"/>
  <c r="BK189"/>
  <c r="BK181"/>
  <c r="J175"/>
  <c r="J172"/>
  <c r="BK169"/>
  <c r="BK164"/>
  <c r="BK157"/>
  <c r="J138"/>
  <c r="J215"/>
  <c r="J202"/>
  <c r="BK188"/>
  <c r="BK174"/>
  <c r="BK170"/>
  <c r="BK161"/>
  <c r="BK153"/>
  <c r="J143"/>
  <c r="J205"/>
  <c r="J167"/>
  <c r="BK154"/>
  <c r="BK137"/>
  <c r="BK215"/>
  <c r="BK204"/>
  <c r="J198"/>
  <c r="BK190"/>
  <c r="J181"/>
  <c r="J178"/>
  <c r="BK175"/>
  <c r="BK151"/>
  <c r="J140"/>
  <c i="4" r="BK137"/>
  <c r="J127"/>
  <c r="J125"/>
  <c r="BK127"/>
  <c r="BK131"/>
  <c i="2" r="BK138"/>
  <c r="J147"/>
  <c r="J145"/>
  <c r="J144"/>
  <c r="J142"/>
  <c r="J138"/>
  <c r="J135"/>
  <c r="J133"/>
  <c r="J131"/>
  <c r="BK129"/>
  <c r="J128"/>
  <c r="BK148"/>
  <c r="BK127"/>
  <c r="J141"/>
  <c i="3" r="J213"/>
  <c r="BK210"/>
  <c r="BK207"/>
  <c r="J201"/>
  <c r="J197"/>
  <c r="J190"/>
  <c r="J188"/>
  <c r="J183"/>
  <c r="J177"/>
  <c r="J174"/>
  <c r="J171"/>
  <c r="BK168"/>
  <c r="BK160"/>
  <c r="J154"/>
  <c r="J216"/>
  <c r="J204"/>
  <c r="J189"/>
  <c r="J185"/>
  <c r="BK179"/>
  <c r="J173"/>
  <c r="J168"/>
  <c r="J160"/>
  <c r="J151"/>
  <c r="BK145"/>
  <c r="BK212"/>
  <c r="BK172"/>
  <c r="J165"/>
  <c r="J161"/>
  <c r="J145"/>
  <c r="J141"/>
  <c r="BK136"/>
  <c r="BK216"/>
  <c r="J210"/>
  <c r="BK201"/>
  <c r="J196"/>
  <c r="BK187"/>
  <c r="BK183"/>
  <c r="J179"/>
  <c r="BK176"/>
  <c r="J157"/>
  <c r="BK141"/>
  <c r="BK134"/>
  <c i="4" r="J135"/>
  <c r="BK125"/>
  <c r="BK129"/>
  <c r="BK135"/>
  <c r="J139"/>
  <c i="5" r="J128"/>
  <c r="BK125"/>
  <c r="BK129"/>
  <c r="J129"/>
  <c r="BK128"/>
  <c r="J125"/>
  <c i="6" r="BK126"/>
  <c r="BK125"/>
  <c r="J126"/>
  <c i="2" l="1" r="P126"/>
  <c r="P125"/>
  <c r="P124"/>
  <c i="1" r="AU96"/>
  <c i="2" r="P140"/>
  <c i="3" r="BK133"/>
  <c r="J133"/>
  <c r="J100"/>
  <c r="T133"/>
  <c r="P150"/>
  <c r="T150"/>
  <c r="R163"/>
  <c r="P182"/>
  <c r="BK200"/>
  <c r="J200"/>
  <c r="J105"/>
  <c r="R200"/>
  <c r="P209"/>
  <c r="BK214"/>
  <c r="J214"/>
  <c r="J109"/>
  <c r="T214"/>
  <c i="4" r="T124"/>
  <c r="T123"/>
  <c r="T122"/>
  <c i="5" r="T124"/>
  <c r="T123"/>
  <c r="T122"/>
  <c i="2" r="R126"/>
  <c r="BK140"/>
  <c r="J140"/>
  <c r="J102"/>
  <c r="R140"/>
  <c i="3" r="P133"/>
  <c r="BK150"/>
  <c r="J150"/>
  <c r="J102"/>
  <c r="BK163"/>
  <c r="J163"/>
  <c r="J103"/>
  <c r="T163"/>
  <c r="R182"/>
  <c r="P200"/>
  <c r="R209"/>
  <c r="P214"/>
  <c i="4" r="BK124"/>
  <c r="J124"/>
  <c r="J100"/>
  <c r="P124"/>
  <c r="P123"/>
  <c r="P122"/>
  <c i="1" r="AU98"/>
  <c i="5" r="BK124"/>
  <c r="J124"/>
  <c r="J100"/>
  <c r="P124"/>
  <c r="P123"/>
  <c r="P122"/>
  <c i="1" r="AU99"/>
  <c i="6" r="BK124"/>
  <c r="BK123"/>
  <c r="J123"/>
  <c r="J99"/>
  <c r="R124"/>
  <c r="R123"/>
  <c r="R122"/>
  <c i="2" r="BK126"/>
  <c r="J126"/>
  <c r="J100"/>
  <c r="T126"/>
  <c r="T125"/>
  <c r="T124"/>
  <c r="T140"/>
  <c i="3" r="R133"/>
  <c r="R150"/>
  <c r="P163"/>
  <c r="BK182"/>
  <c r="J182"/>
  <c r="J104"/>
  <c r="T182"/>
  <c r="T200"/>
  <c r="BK209"/>
  <c r="J209"/>
  <c r="J108"/>
  <c r="T209"/>
  <c r="T208"/>
  <c r="R214"/>
  <c i="4" r="R124"/>
  <c r="R123"/>
  <c r="R122"/>
  <c i="5" r="R124"/>
  <c r="R123"/>
  <c r="R122"/>
  <c i="6" r="P124"/>
  <c r="P123"/>
  <c r="P122"/>
  <c i="1" r="AU100"/>
  <c i="6" r="T124"/>
  <c r="T123"/>
  <c r="T122"/>
  <c i="2" r="BK137"/>
  <c r="J137"/>
  <c r="J101"/>
  <c i="3" r="BK206"/>
  <c r="J206"/>
  <c r="J106"/>
  <c r="BK147"/>
  <c r="J147"/>
  <c r="J101"/>
  <c i="6" r="F94"/>
  <c r="BE125"/>
  <c r="E85"/>
  <c r="J91"/>
  <c r="BE126"/>
  <c i="5" r="E85"/>
  <c r="J116"/>
  <c r="F119"/>
  <c r="BE129"/>
  <c r="BE125"/>
  <c r="BE128"/>
  <c i="4" r="J91"/>
  <c r="BE125"/>
  <c r="BE137"/>
  <c i="3" r="BK208"/>
  <c i="4" r="F94"/>
  <c r="BE127"/>
  <c r="BE139"/>
  <c r="E85"/>
  <c r="BE131"/>
  <c r="BE133"/>
  <c r="BE135"/>
  <c r="BE129"/>
  <c i="3" r="E119"/>
  <c r="F128"/>
  <c r="BE136"/>
  <c r="BE154"/>
  <c r="BE160"/>
  <c r="BE161"/>
  <c r="BE164"/>
  <c r="BE165"/>
  <c r="BE167"/>
  <c r="BE169"/>
  <c r="BE171"/>
  <c r="BE174"/>
  <c r="BE176"/>
  <c r="BE179"/>
  <c r="BE180"/>
  <c r="BE183"/>
  <c r="BE185"/>
  <c r="BE190"/>
  <c r="BE196"/>
  <c r="BE198"/>
  <c r="BE205"/>
  <c r="BE140"/>
  <c r="BE148"/>
  <c r="BE151"/>
  <c r="BE153"/>
  <c r="BE157"/>
  <c r="BE159"/>
  <c r="BE170"/>
  <c r="BE173"/>
  <c r="BE210"/>
  <c r="BE215"/>
  <c r="J125"/>
  <c r="BE134"/>
  <c r="BE137"/>
  <c r="BE168"/>
  <c r="BE172"/>
  <c r="BE175"/>
  <c r="BE177"/>
  <c r="BE178"/>
  <c r="BE195"/>
  <c r="BE201"/>
  <c r="BE202"/>
  <c r="BE207"/>
  <c r="BE212"/>
  <c r="BE216"/>
  <c r="BE138"/>
  <c r="BE141"/>
  <c r="BE143"/>
  <c r="BE145"/>
  <c r="BE156"/>
  <c r="BE181"/>
  <c r="BE187"/>
  <c r="BE188"/>
  <c r="BE189"/>
  <c r="BE197"/>
  <c r="BE204"/>
  <c r="BE213"/>
  <c i="2" r="BE148"/>
  <c r="E85"/>
  <c r="J91"/>
  <c r="BE128"/>
  <c r="F94"/>
  <c r="BE127"/>
  <c r="BE129"/>
  <c r="BE131"/>
  <c r="BE133"/>
  <c r="BE135"/>
  <c r="BE141"/>
  <c r="BE142"/>
  <c r="BE144"/>
  <c r="BE145"/>
  <c r="BE147"/>
  <c r="BE138"/>
  <c r="F36"/>
  <c i="1" r="BA96"/>
  <c i="2" r="F39"/>
  <c i="1" r="BD96"/>
  <c i="3" r="J36"/>
  <c i="1" r="AW97"/>
  <c i="3" r="F38"/>
  <c i="1" r="BC97"/>
  <c i="5" r="J36"/>
  <c i="1" r="AW99"/>
  <c i="5" r="F39"/>
  <c i="1" r="BD99"/>
  <c i="6" r="F39"/>
  <c i="1" r="BD100"/>
  <c r="AS94"/>
  <c i="2" r="F37"/>
  <c i="1" r="BB96"/>
  <c i="3" r="F36"/>
  <c i="1" r="BA97"/>
  <c i="3" r="F39"/>
  <c i="1" r="BD97"/>
  <c i="4" r="F39"/>
  <c i="1" r="BD98"/>
  <c i="5" r="F38"/>
  <c i="1" r="BC99"/>
  <c i="6" r="F36"/>
  <c i="1" r="BA100"/>
  <c i="6" r="F38"/>
  <c i="1" r="BC100"/>
  <c i="2" r="J36"/>
  <c i="1" r="AW96"/>
  <c i="2" r="F38"/>
  <c i="1" r="BC96"/>
  <c i="3" r="F37"/>
  <c i="1" r="BB97"/>
  <c i="4" r="J36"/>
  <c i="1" r="AW98"/>
  <c i="4" r="F38"/>
  <c i="1" r="BC98"/>
  <c i="4" r="F36"/>
  <c i="1" r="BA98"/>
  <c i="4" r="F37"/>
  <c i="1" r="BB98"/>
  <c i="5" r="F36"/>
  <c i="1" r="BA99"/>
  <c i="5" r="F37"/>
  <c i="1" r="BB99"/>
  <c i="6" r="F37"/>
  <c i="1" r="BB100"/>
  <c i="6" r="J36"/>
  <c i="1" r="AW100"/>
  <c i="3" l="1" r="R132"/>
  <c r="P132"/>
  <c r="R208"/>
  <c i="2" r="R125"/>
  <c r="R124"/>
  <c i="3" r="P208"/>
  <c r="T132"/>
  <c r="T131"/>
  <c i="4" r="BK123"/>
  <c r="BK122"/>
  <c r="J122"/>
  <c r="J98"/>
  <c i="2" r="BK125"/>
  <c r="BK124"/>
  <c r="J124"/>
  <c r="J98"/>
  <c i="3" r="BK132"/>
  <c r="J132"/>
  <c r="J99"/>
  <c i="6" r="BK122"/>
  <c r="J122"/>
  <c r="J98"/>
  <c r="J124"/>
  <c r="J100"/>
  <c i="5" r="BK123"/>
  <c r="J123"/>
  <c r="J99"/>
  <c i="3" r="J208"/>
  <c r="J107"/>
  <c i="2" r="F35"/>
  <c i="1" r="AZ96"/>
  <c i="4" r="F35"/>
  <c i="1" r="AZ98"/>
  <c i="4" r="J35"/>
  <c i="1" r="AV98"/>
  <c r="AT98"/>
  <c i="6" r="J35"/>
  <c i="1" r="AV100"/>
  <c r="AT100"/>
  <c i="6" r="F35"/>
  <c i="1" r="AZ100"/>
  <c r="BC95"/>
  <c r="BC94"/>
  <c r="AY94"/>
  <c i="2" r="J35"/>
  <c i="1" r="AV96"/>
  <c r="AT96"/>
  <c i="3" r="J35"/>
  <c i="1" r="AV97"/>
  <c r="AT97"/>
  <c i="5" r="F35"/>
  <c i="1" r="AZ99"/>
  <c r="BA95"/>
  <c r="BA94"/>
  <c r="AW94"/>
  <c r="AK30"/>
  <c i="3" r="F35"/>
  <c i="1" r="AZ97"/>
  <c i="5" r="J35"/>
  <c i="1" r="AV99"/>
  <c r="AT99"/>
  <c r="BD95"/>
  <c r="BD94"/>
  <c r="W33"/>
  <c r="BB95"/>
  <c r="BB94"/>
  <c r="AX94"/>
  <c i="3" l="1" r="P131"/>
  <c i="1" r="AU97"/>
  <c i="3" r="R131"/>
  <c i="2" r="J125"/>
  <c r="J99"/>
  <c i="4" r="J123"/>
  <c r="J99"/>
  <c i="5" r="BK122"/>
  <c r="J122"/>
  <c i="3" r="BK131"/>
  <c r="J131"/>
  <c r="J98"/>
  <c i="1" r="AU95"/>
  <c r="AU94"/>
  <c i="2" r="J32"/>
  <c i="1" r="AG96"/>
  <c i="6" r="J32"/>
  <c i="1" r="AG100"/>
  <c i="4" r="J32"/>
  <c i="1" r="AG98"/>
  <c i="5" r="J32"/>
  <c i="1" r="AG99"/>
  <c r="W32"/>
  <c r="AY95"/>
  <c r="AX95"/>
  <c r="W30"/>
  <c r="AW95"/>
  <c r="W31"/>
  <c r="AZ95"/>
  <c r="AZ94"/>
  <c r="AV94"/>
  <c r="AK29"/>
  <c i="5" l="1" r="J41"/>
  <c i="2" r="J41"/>
  <c i="6" r="J41"/>
  <c i="4" r="J41"/>
  <c i="5" r="J98"/>
  <c i="1" r="AN98"/>
  <c r="AN100"/>
  <c r="AN96"/>
  <c r="AN99"/>
  <c r="AV95"/>
  <c r="AT95"/>
  <c r="AT94"/>
  <c i="3" r="J32"/>
  <c i="1" r="AG97"/>
  <c r="AN97"/>
  <c r="W29"/>
  <c i="3" l="1" r="J41"/>
  <c i="1" r="AG95"/>
  <c r="AG94"/>
  <c r="AK26"/>
  <c l="1" r="AN94"/>
  <c r="AK35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<sst xmlns="http://schemas.openxmlformats.org/spreadsheetml/2006/main">
  <si>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</si>
  <si>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</si>
  <si>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</si>
  <si>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</si>
  <si>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{78b281cd-7256-4eee-9128-5dbb8d6ec7b9}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</si>
  <si>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</si>
  <si>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</si>
  <si>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</si>
  <si>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</si>
  <si>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</si>
  <si>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</si>
  <si>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</si>
  <si>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</si>
  <si>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</si>
  <si>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ChodnikRevolucni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</si>
  <si>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</si>
  <si>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</si>
  <si>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ul.Revoluční ,Šumperk</t>
  </si>
  <si>
    <t>KSO:</t>
  </si>
  <si>
    <t>CC-CZ:</t>
  </si>
  <si>
    <t>Místo:</t>
  </si>
  <si>
    <t>Šumperk</t>
  </si>
  <si>
    <t>Datum:</t>
  </si>
  <si>
    <t>6. 9. 2024</t>
  </si>
  <si>
    <t>Zadavatel:</t>
  </si>
  <si>
    <t>IČ:</t>
  </si>
  <si>
    <t xml:space="preserve">Město  Šumperk</t>
  </si>
  <si>
    <t>DIČ:</t>
  </si>
  <si>
    <t>Uchazeč:</t>
  </si>
  <si>
    <t>Vyplň údaj</t>
  </si>
  <si>
    <t>Projektant:</t>
  </si>
  <si>
    <t xml:space="preserve">Ing.Zdeněk  Vitásek</t>
  </si>
  <si>
    <t>True</t>
  </si>
  <si>
    <t>Zpracovatel:</t>
  </si>
  <si>
    <t xml:space="preserve"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</si>
  <si>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</si>
  <si>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</si>
  <si>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</si>
  <si>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</si>
  <si>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</si>
  <si>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</si>
  <si>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</si>
  <si>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</si>
  <si>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</si>
  <si>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</si>
  <si>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</si>
  <si>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</si>
  <si>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</si>
  <si>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</si>
  <si>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</si>
  <si>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</si>
  <si>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</si>
  <si>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</si>
  <si>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</si>
  <si>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</si>
  <si>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</si>
  <si>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</si>
  <si>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</si>
  <si>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</si>
  <si>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</si>
  <si>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</si>
  <si>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</si>
  <si>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</si>
  <si>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</si>
  <si>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</si>
  <si>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</si>
  <si>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</si>
  <si>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</si>
  <si>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</si>
  <si>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</si>
  <si>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</si>
  <si>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</si>
  <si>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</si>
  <si>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</si>
  <si>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</si>
  <si>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</si>
  <si>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</si>
  <si>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</si>
  <si>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</si>
  <si>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</si>
  <si>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</si>
  <si>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 xml:space="preserve">Oprava  chodníku</t>
  </si>
  <si>
    <t>STA</t>
  </si>
  <si>
    <t>1</t>
  </si>
  <si>
    <t>{d53c5792-ee2d-4d4c-a0be-5d6483ed3356}</t>
  </si>
  <si>
    <t>2</t>
  </si>
  <si>
    <t>/</t>
  </si>
  <si>
    <t>SO 001</t>
  </si>
  <si>
    <t>Příprava území , demolice stávajícího chodníku</t>
  </si>
  <si>
    <t>Soupis</t>
  </si>
  <si>
    <t>{f2a3a8f9-a96b-43e0-9afe-eda66b9ca72f}</t>
  </si>
  <si>
    <t>SO 101</t>
  </si>
  <si>
    <t>Chodník</t>
  </si>
  <si>
    <t>{c2357699-685d-4f6d-98d5-e9d5fb305a9a}</t>
  </si>
  <si>
    <t>SO 192</t>
  </si>
  <si>
    <t xml:space="preserve">Dopravní  značení dočasné - DIO</t>
  </si>
  <si>
    <t>{09a1b222-9d1b-446e-a04d-8f4a4949dbb2}</t>
  </si>
  <si>
    <t>SO 1000</t>
  </si>
  <si>
    <t xml:space="preserve">Ostatní  náklady</t>
  </si>
  <si>
    <t>{2424a7ef-9acc-4b92-b50d-d1b3fe6fef67}</t>
  </si>
  <si>
    <t>SO 1020</t>
  </si>
  <si>
    <t>VRN</t>
  </si>
  <si>
    <t>{06499e02-3774-4340-892b-d70582639fea}</t>
  </si>
  <si>
    <t>KRYCÍ LIST SOUPISU PRACÍ</t>
  </si>
  <si>
    <t>Objekt:</t>
  </si>
  <si>
    <t xml:space="preserve"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</si>
  <si>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</si>
  <si>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</si>
  <si>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</si>
  <si>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</si>
  <si>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</si>
  <si>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</si>
  <si>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</si>
  <si>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</si>
  <si>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</si>
  <si>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</si>
  <si>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</si>
  <si>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</si>
  <si>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</si>
  <si>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</si>
  <si>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</si>
  <si>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</si>
  <si>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</si>
  <si>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</si>
  <si>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</si>
  <si>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</si>
  <si>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</si>
  <si>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</si>
  <si>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</si>
  <si>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</si>
  <si>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</si>
  <si>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</si>
  <si>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</si>
  <si>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</si>
  <si>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</si>
  <si>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</si>
  <si>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</si>
  <si>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</si>
  <si>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</si>
  <si>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</si>
  <si>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-2105874517</t>
  </si>
  <si>
    <t>113106123</t>
  </si>
  <si>
    <t>Rozebrání dlažeb ze zámkových dlaždic komunikací pro pěší ručně</t>
  </si>
  <si>
    <t>722575718</t>
  </si>
  <si>
    <t>3</t>
  </si>
  <si>
    <t>113107043</t>
  </si>
  <si>
    <t>Odstranění podkladu živičných tl přes 100 do 150 mm při překopech ručně</t>
  </si>
  <si>
    <t>-1912737106</t>
  </si>
  <si>
    <t>VV</t>
  </si>
  <si>
    <t>110*0,12</t>
  </si>
  <si>
    <t>113107163</t>
  </si>
  <si>
    <t>Odstranění podkladu z kameniva drceného tl přes 200 do 300 mm strojně pl přes 50 do 200 m2</t>
  </si>
  <si>
    <t>-398256582</t>
  </si>
  <si>
    <t>206+10</t>
  </si>
  <si>
    <t>5</t>
  </si>
  <si>
    <t>113202111</t>
  </si>
  <si>
    <t>Vytrhání obrub krajníků obrubníků stojatých</t>
  </si>
  <si>
    <t>m</t>
  </si>
  <si>
    <t>-1902240665</t>
  </si>
  <si>
    <t>110+8</t>
  </si>
  <si>
    <t>6</t>
  </si>
  <si>
    <t>113203111</t>
  </si>
  <si>
    <t>Vytrhání obrub z dlažebních kostek</t>
  </si>
  <si>
    <t>944213172</t>
  </si>
  <si>
    <t>10/0,1</t>
  </si>
  <si>
    <t>9</t>
  </si>
  <si>
    <t>Ostatní konstrukce a práce, bourání</t>
  </si>
  <si>
    <t>7</t>
  </si>
  <si>
    <t>919735113</t>
  </si>
  <si>
    <t>Řezání stávajícího živičného krytu hl přes 100 do 150 mm</t>
  </si>
  <si>
    <t>-421019269</t>
  </si>
  <si>
    <t xml:space="preserve">"kolem řádku"  110</t>
  </si>
  <si>
    <t>997</t>
  </si>
  <si>
    <t>Přesun sutě</t>
  </si>
  <si>
    <t>8</t>
  </si>
  <si>
    <t>997221561</t>
  </si>
  <si>
    <t>Vodorovná doprava suti z kusových materiálů do 1 km</t>
  </si>
  <si>
    <t>t</t>
  </si>
  <si>
    <t>679381777</t>
  </si>
  <si>
    <t>997221569</t>
  </si>
  <si>
    <t>Příplatek ZKD 1 km u vodorovné dopravy suti z kusových materiálů</t>
  </si>
  <si>
    <t>1249099033</t>
  </si>
  <si>
    <t>223,031*3 'Přepočtené koeficientem množství</t>
  </si>
  <si>
    <t>10</t>
  </si>
  <si>
    <t>997221611</t>
  </si>
  <si>
    <t>Nakládání suti na dopravní prostředky pro vodorovnou dopravu</t>
  </si>
  <si>
    <t>-1961659948</t>
  </si>
  <si>
    <t>11</t>
  </si>
  <si>
    <t>997221861</t>
  </si>
  <si>
    <t>Poplatek za uložení stavebního odpadu na recyklační skládce (skládkovné) z prostého betonu pod kódem 17 01 01</t>
  </si>
  <si>
    <t>-1425103702</t>
  </si>
  <si>
    <t>223,031-129,6-4,171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</si>
  <si>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</si>
  <si>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</si>
  <si>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</si>
  <si>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13</t>
  </si>
  <si>
    <t>997221875</t>
  </si>
  <si>
    <t>Poplatek za uložení stavebního odpadu na recyklační skládce (skládkovné) asfaltového bez obsahu dehtu zatříděného do Katalogu odpadů pod kódem 17 03 02</t>
  </si>
  <si>
    <t>CS ÚRS 2024 01</t>
  </si>
  <si>
    <t>-1705882471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</si>
  <si>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</si>
  <si>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</si>
  <si>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</si>
  <si>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</si>
  <si>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</si>
  <si>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</si>
  <si>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</si>
  <si>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</si>
  <si>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</si>
  <si>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</si>
  <si>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</si>
  <si>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</si>
  <si>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14*0,6*0,8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</si>
  <si>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</si>
  <si>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</si>
  <si>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</si>
  <si>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</si>
  <si>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</si>
  <si>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</si>
  <si>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</si>
  <si>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</si>
  <si>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</si>
  <si>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6,72*1,9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</si>
  <si>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</si>
  <si>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</si>
  <si>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</si>
  <si>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</si>
  <si>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</si>
  <si>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</si>
  <si>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14*0,6*0,7</t>
  </si>
  <si>
    <t>M</t>
  </si>
  <si>
    <t>58331351</t>
  </si>
  <si>
    <t>kamenivo těžené drobné frakce 0/4</t>
  </si>
  <si>
    <t>-978894753</t>
  </si>
  <si>
    <t>5,88*2 'Přepočtené koeficientem množství</t>
  </si>
  <si>
    <t>181912112</t>
  </si>
  <si>
    <t>Úprava pláně v hornině třídy těžitelnosti I skupiny 3 se zhutněním ručně</t>
  </si>
  <si>
    <t>-851363156</t>
  </si>
  <si>
    <t>108+4+4+4</t>
  </si>
  <si>
    <t>Vodorovné konstrukce</t>
  </si>
  <si>
    <t>451572111</t>
  </si>
  <si>
    <t>Lože pod potrubí otevřený výkop z kameniva drobného těženého</t>
  </si>
  <si>
    <t>-978182227</t>
  </si>
  <si>
    <t>14*0,6*0,1</t>
  </si>
  <si>
    <t>Komunikace pozemní</t>
  </si>
  <si>
    <t>564871011</t>
  </si>
  <si>
    <t>Podklad ze štěrkodrtě ŠD plochy do 100 m2 tl 250 mm</t>
  </si>
  <si>
    <t>-1117654727</t>
  </si>
  <si>
    <t>208+4+4</t>
  </si>
  <si>
    <t>596211110</t>
  </si>
  <si>
    <t>Kladení zámkové dlažby komunikací pro pěší ručně tl 60 mm skupiny A pl do 50 m2</t>
  </si>
  <si>
    <t>-686719610</t>
  </si>
  <si>
    <t>59245006</t>
  </si>
  <si>
    <t>dlažba tvar obdélník betonová pro nevidomé 200x100x60mm barevná</t>
  </si>
  <si>
    <t>894682465</t>
  </si>
  <si>
    <t>4*1,05</t>
  </si>
  <si>
    <t>1053236758</t>
  </si>
  <si>
    <t>14</t>
  </si>
  <si>
    <t>59245021</t>
  </si>
  <si>
    <t>dlažba tvar čtverec betonová 200x200x60mm přírodní bez fazety</t>
  </si>
  <si>
    <t>1286939354</t>
  </si>
  <si>
    <t>4*1,03 'Přepočtené koeficientem množství</t>
  </si>
  <si>
    <t>15</t>
  </si>
  <si>
    <t>596211210</t>
  </si>
  <si>
    <t>Kladení zámkové dlažby komunikací pro pěší ručně tl 80 mm skupiny A pl do 50 m2</t>
  </si>
  <si>
    <t>-199992808</t>
  </si>
  <si>
    <t>16</t>
  </si>
  <si>
    <t>596211212</t>
  </si>
  <si>
    <t>Kladení zámkové dlažby komunikací pro pěší ručně tl 80 mm skupiny A pl přes 100 do 300 m2</t>
  </si>
  <si>
    <t>817815346</t>
  </si>
  <si>
    <t>17</t>
  </si>
  <si>
    <t>59245013</t>
  </si>
  <si>
    <t>dlažba zámková betonová tvaru I 200x165mm tl 80mm přírodní</t>
  </si>
  <si>
    <t>-2128453916</t>
  </si>
  <si>
    <t>208*1,02 'Přepočtené koeficientem množství</t>
  </si>
  <si>
    <t>Trubní vedení</t>
  </si>
  <si>
    <t>18</t>
  </si>
  <si>
    <t>871275811</t>
  </si>
  <si>
    <t>Bourání stávajícího potrubí z PVC nebo PP DN 150</t>
  </si>
  <si>
    <t>1881063908</t>
  </si>
  <si>
    <t>19</t>
  </si>
  <si>
    <t>890411811</t>
  </si>
  <si>
    <t>Bourání šachet z prefabrikovaných skruží ručně obestavěného prostoru do 1,5 m3</t>
  </si>
  <si>
    <t>2130078322</t>
  </si>
  <si>
    <t>0,25*0,25*3,14*1*2</t>
  </si>
  <si>
    <t>20</t>
  </si>
  <si>
    <t>895941302</t>
  </si>
  <si>
    <t>Osazení vpusti uliční DN 450 z betonových dílců dno s kalištěm</t>
  </si>
  <si>
    <t>kus</t>
  </si>
  <si>
    <t>615801730</t>
  </si>
  <si>
    <t>59224495</t>
  </si>
  <si>
    <t>vpusť uliční DN 450 kaliště nízké 450/240x50mm</t>
  </si>
  <si>
    <t>45080479</t>
  </si>
  <si>
    <t>22</t>
  </si>
  <si>
    <t>895941312</t>
  </si>
  <si>
    <t>Osazení vpusti uliční DN 450 z betonových dílců skruž horní 195 mm</t>
  </si>
  <si>
    <t>428283174</t>
  </si>
  <si>
    <t>23</t>
  </si>
  <si>
    <t>59223856</t>
  </si>
  <si>
    <t>skruž betonová horní pro uliční vpusť 450x195x50mm</t>
  </si>
  <si>
    <t>-315464838</t>
  </si>
  <si>
    <t>24</t>
  </si>
  <si>
    <t>895941321</t>
  </si>
  <si>
    <t>Osazení vpusti uliční DN 450 z betonových dílců skruž středová 195 mm</t>
  </si>
  <si>
    <t>-1541359512</t>
  </si>
  <si>
    <t>25</t>
  </si>
  <si>
    <t>59223860</t>
  </si>
  <si>
    <t>skruž betonová středová pro uliční vpusť 450x195x50mm</t>
  </si>
  <si>
    <t>1624995098</t>
  </si>
  <si>
    <t>26</t>
  </si>
  <si>
    <t>895941331</t>
  </si>
  <si>
    <t>Osazení vpusti uliční DN 450 z betonových dílců skruž průběžná s výtokem</t>
  </si>
  <si>
    <t>-1025012696</t>
  </si>
  <si>
    <t>27</t>
  </si>
  <si>
    <t>59224489</t>
  </si>
  <si>
    <t>skruž betonová s odtokem 150mm pro uliční vpusť 450x450x50mm</t>
  </si>
  <si>
    <t>454936468</t>
  </si>
  <si>
    <t>28</t>
  </si>
  <si>
    <t>899132121</t>
  </si>
  <si>
    <t>Výměna (výšková úprava) poklopu kanalizačního pevného s ošetřením podkladu hloubky do 25 cm</t>
  </si>
  <si>
    <t>-444872873</t>
  </si>
  <si>
    <t>29</t>
  </si>
  <si>
    <t>899132212</t>
  </si>
  <si>
    <t>Výměna poklopu vodovodního samonivelačního nebo pevného šoupátkového</t>
  </si>
  <si>
    <t>1978210699</t>
  </si>
  <si>
    <t>30</t>
  </si>
  <si>
    <t>899204112</t>
  </si>
  <si>
    <t>Osazení mříží litinových včetně rámů a košů na bahno pro třídu zatížení D400, E600</t>
  </si>
  <si>
    <t>-829532944</t>
  </si>
  <si>
    <t>31</t>
  </si>
  <si>
    <t>59224481</t>
  </si>
  <si>
    <t>mříž vtoková s rámem pro uliční vpusť 500x500, zatížení 40 tun</t>
  </si>
  <si>
    <t>1654247569</t>
  </si>
  <si>
    <t>32</t>
  </si>
  <si>
    <t>55241001</t>
  </si>
  <si>
    <t>koš kalový pod kruhovou mříž - těžký</t>
  </si>
  <si>
    <t>-1899865785</t>
  </si>
  <si>
    <t>33</t>
  </si>
  <si>
    <t>899204211</t>
  </si>
  <si>
    <t>Demontáž mříží litinových včetně rámů hmotnosti přes 150 kg</t>
  </si>
  <si>
    <t>-309311136</t>
  </si>
  <si>
    <t>34</t>
  </si>
  <si>
    <t>899722113</t>
  </si>
  <si>
    <t>Krytí potrubí z plastů výstražnou fólií z PVC přes 25 do 34cm</t>
  </si>
  <si>
    <t>-1710864810</t>
  </si>
  <si>
    <t>35</t>
  </si>
  <si>
    <t>916111123</t>
  </si>
  <si>
    <t>Osazení obruby z drobných kostek s boční opěrou do lože z betonu prostého</t>
  </si>
  <si>
    <t>-549083409</t>
  </si>
  <si>
    <t>110</t>
  </si>
  <si>
    <t>36</t>
  </si>
  <si>
    <t>58381007</t>
  </si>
  <si>
    <t>kostka štípaná dlažební žula drobná 8/10</t>
  </si>
  <si>
    <t>1940196130</t>
  </si>
  <si>
    <t>110*0,1*0,2</t>
  </si>
  <si>
    <t>37</t>
  </si>
  <si>
    <t>916231213</t>
  </si>
  <si>
    <t>Osazení chodníkového obrubníku betonového stojatého s boční opěrou do lože z betonu prostého</t>
  </si>
  <si>
    <t>-1644704478</t>
  </si>
  <si>
    <t>38</t>
  </si>
  <si>
    <t>59217017</t>
  </si>
  <si>
    <t>obrubník betonový chodníkový 1000x100x250mm</t>
  </si>
  <si>
    <t>-1842151912</t>
  </si>
  <si>
    <t>39</t>
  </si>
  <si>
    <t>916241213</t>
  </si>
  <si>
    <t>Osazení obrubníku kamenného stojatého s boční opěrou do lože z betonu prostého</t>
  </si>
  <si>
    <t>-1564439110</t>
  </si>
  <si>
    <t>40</t>
  </si>
  <si>
    <t>916991121</t>
  </si>
  <si>
    <t>Lože pod obrubníky, krajníky nebo obruby z dlažebních kostek z betonu prostého</t>
  </si>
  <si>
    <t>1020285283</t>
  </si>
  <si>
    <t>110*0,3*0,2</t>
  </si>
  <si>
    <t>8*0,25*0,2</t>
  </si>
  <si>
    <t>Součet</t>
  </si>
  <si>
    <t>41</t>
  </si>
  <si>
    <t>919122132</t>
  </si>
  <si>
    <t xml:space="preserve">Těsnění spár zálivkou za tepla pro komůrky š 20 mm hl 40 mm </t>
  </si>
  <si>
    <t>-1410266191</t>
  </si>
  <si>
    <t>42</t>
  </si>
  <si>
    <t>979024443</t>
  </si>
  <si>
    <t>Očištění vybouraných obrubníků a krajníků silničních</t>
  </si>
  <si>
    <t>-506184976</t>
  </si>
  <si>
    <t>43</t>
  </si>
  <si>
    <t>979054451</t>
  </si>
  <si>
    <t>Očištění vybouraných zámkových dlaždic s původním spárováním z kameniva těženého</t>
  </si>
  <si>
    <t>-1337774865</t>
  </si>
  <si>
    <t>44</t>
  </si>
  <si>
    <t>979071022</t>
  </si>
  <si>
    <t>Očištění dlažebních kostek drobných se spárováním živičnou směsí nebo MC při překopech inženýrských sítí</t>
  </si>
  <si>
    <t>-2089963971</t>
  </si>
  <si>
    <t>45</t>
  </si>
  <si>
    <t>997221571</t>
  </si>
  <si>
    <t>Vodorovná doprava vybouraných hmot do 1 km</t>
  </si>
  <si>
    <t>-659825799</t>
  </si>
  <si>
    <t>46</t>
  </si>
  <si>
    <t>997221579</t>
  </si>
  <si>
    <t>Příplatek ZKD 1 km u vodorovné dopravy vybouraných hmot</t>
  </si>
  <si>
    <t>945335592</t>
  </si>
  <si>
    <t>1,985*3 'Přepočtené koeficientem množství</t>
  </si>
  <si>
    <t>47</t>
  </si>
  <si>
    <t>997221612</t>
  </si>
  <si>
    <t>Nakládání vybouraných hmot na dopravní prostředky pro vodorovnou dopravu</t>
  </si>
  <si>
    <t>-839838974</t>
  </si>
  <si>
    <t>48</t>
  </si>
  <si>
    <t>2056779472</t>
  </si>
  <si>
    <t>998</t>
  </si>
  <si>
    <t>Přesun hmot</t>
  </si>
  <si>
    <t>49</t>
  </si>
  <si>
    <t>998223011</t>
  </si>
  <si>
    <t>Přesun hmot pro pozemní komunikace s krytem dlážděným</t>
  </si>
  <si>
    <t>1143583729</t>
  </si>
  <si>
    <t>PSV</t>
  </si>
  <si>
    <t>Práce a dodávky PSV</t>
  </si>
  <si>
    <t>711</t>
  </si>
  <si>
    <t>Izolace proti vodě, vlhkosti a plynům</t>
  </si>
  <si>
    <t>50</t>
  </si>
  <si>
    <t>711161212</t>
  </si>
  <si>
    <t>Izolace proti zemní vlhkosti nopovou fólií svislá, nopek v 8,0 mm, tl do 0,6 mm</t>
  </si>
  <si>
    <t>499928955</t>
  </si>
  <si>
    <t>40*0,5</t>
  </si>
  <si>
    <t>51</t>
  </si>
  <si>
    <t>711161383</t>
  </si>
  <si>
    <t>Izolace proti zemní vlhkosti nopovou fólií ukončení horní lištou</t>
  </si>
  <si>
    <t>-956717496</t>
  </si>
  <si>
    <t>52</t>
  </si>
  <si>
    <t>998711121</t>
  </si>
  <si>
    <t>Přesun hmot tonážní pro izolace proti vodě, vlhkosti a plynům ruční v objektech v do 6 m</t>
  </si>
  <si>
    <t>-1624584806</t>
  </si>
  <si>
    <t>721</t>
  </si>
  <si>
    <t>Zdravotechnika - vnitřní kanalizace</t>
  </si>
  <si>
    <t>53</t>
  </si>
  <si>
    <t>721173403</t>
  </si>
  <si>
    <t>Potrubí kanalizační z PVC SN 4 svodné DN 160</t>
  </si>
  <si>
    <t>-613749919</t>
  </si>
  <si>
    <t>54</t>
  </si>
  <si>
    <t>998721121</t>
  </si>
  <si>
    <t>Přesun hmot tonážní pro vnitřní kanalizaci ruční v objektech v do 6 m</t>
  </si>
  <si>
    <t>902755487</t>
  </si>
  <si>
    <t xml:space="preserve">SO 192 - Dopravní  značení dočasné - DIO</t>
  </si>
  <si>
    <t>913111111</t>
  </si>
  <si>
    <t>Montáž a demontáž plastového podstavce dočasné dopravní značky</t>
  </si>
  <si>
    <t>2027072802</t>
  </si>
  <si>
    <t xml:space="preserve">"Z4a"  6</t>
  </si>
  <si>
    <t>913111115</t>
  </si>
  <si>
    <t>Montáž a demontáž dočasné dopravní značky samostatné základní</t>
  </si>
  <si>
    <t>231332648</t>
  </si>
  <si>
    <t>"A15" 2</t>
  </si>
  <si>
    <t>913111211</t>
  </si>
  <si>
    <t>Příplatek k dočasnému podstavci plastovému za první a ZKD den použití</t>
  </si>
  <si>
    <t>739743776</t>
  </si>
  <si>
    <t>"Z4a" 6*4*7</t>
  </si>
  <si>
    <t>913111215</t>
  </si>
  <si>
    <t>Příplatek k dočasné dopravní značce samostatné základní za první a ZKD den použití</t>
  </si>
  <si>
    <t>-630680653</t>
  </si>
  <si>
    <t>"A15" 2*4*7</t>
  </si>
  <si>
    <t>913121111</t>
  </si>
  <si>
    <t>Montáž a demontáž dočasné dopravní značky kompletní základní</t>
  </si>
  <si>
    <t>-1962134307</t>
  </si>
  <si>
    <t xml:space="preserve">"B20a"  2</t>
  </si>
  <si>
    <t>913121211</t>
  </si>
  <si>
    <t>Příplatek k dočasné dopravní značce kompletní základní za první a ZKD den použití</t>
  </si>
  <si>
    <t>1955072749</t>
  </si>
  <si>
    <t>"B20a" 2*4*7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</si>
  <si>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</si>
  <si>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</si>
  <si>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</si>
  <si>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</si>
  <si>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</si>
  <si>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</si>
  <si>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 xml:space="preserve"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</si>
  <si>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</si>
  <si>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</si>
  <si>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</si>
  <si>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</si>
  <si>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</si>
  <si>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</si>
  <si>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</si>
  <si>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</si>
  <si>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</si>
  <si>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</si>
  <si>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 xml:space="preserve">"  vytýčení  stávajících podzemních inženýrských sítí před zahájením zemních prací a přeložek"</t>
  </si>
  <si>
    <t>823800000</t>
  </si>
  <si>
    <t xml:space="preserve"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</si>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</sst>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ChodnikRevolucni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na ul.Revoluční ,Šumperk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6. 9. 2024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Město 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Ing.Zdeněk 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 xml:space="preserve">Martin 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23.2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 ,...'!J32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 ,...'!P124</f>
        <v>0</v>
      </c>
      <c r="AV96" s="120">
        <f>'SO 001 - Příprava území ,...'!J35</f>
        <v>0</v>
      </c>
      <c r="AW96" s="120">
        <f>'SO 001 - Příprava území ,...'!J36</f>
        <v>0</v>
      </c>
      <c r="AX96" s="120">
        <f>'SO 001 - Příprava území ,...'!J37</f>
        <v>0</v>
      </c>
      <c r="AY96" s="120">
        <f>'SO 001 - Příprava území ,...'!J38</f>
        <v>0</v>
      </c>
      <c r="AZ96" s="120">
        <f>'SO 001 - Příprava území ,...'!F35</f>
        <v>0</v>
      </c>
      <c r="BA96" s="120">
        <f>'SO 001 - Příprava území ,...'!F36</f>
        <v>0</v>
      </c>
      <c r="BB96" s="120">
        <f>'SO 001 - Příprava území ,...'!F37</f>
        <v>0</v>
      </c>
      <c r="BC96" s="120">
        <f>'SO 001 - Příprava území ,...'!F38</f>
        <v>0</v>
      </c>
      <c r="BD96" s="122">
        <f>'SO 001 - Příprava území ,...'!F39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92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Chodník'!P131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93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94</v>
      </c>
      <c r="F98" s="116"/>
      <c r="G98" s="116"/>
      <c r="H98" s="116"/>
      <c r="I98" s="116"/>
      <c r="J98" s="10"/>
      <c r="K98" s="116" t="s">
        <v>95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 značen...'!J32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 značen...'!P122</f>
        <v>0</v>
      </c>
      <c r="AV98" s="120">
        <f>'SO 192 - Dopravní  značen...'!J35</f>
        <v>0</v>
      </c>
      <c r="AW98" s="120">
        <f>'SO 192 - Dopravní  značen...'!J36</f>
        <v>0</v>
      </c>
      <c r="AX98" s="120">
        <f>'SO 192 - Dopravní  značen...'!J37</f>
        <v>0</v>
      </c>
      <c r="AY98" s="120">
        <f>'SO 192 - Dopravní  značen...'!J38</f>
        <v>0</v>
      </c>
      <c r="AZ98" s="120">
        <f>'SO 192 - Dopravní  značen...'!F35</f>
        <v>0</v>
      </c>
      <c r="BA98" s="120">
        <f>'SO 192 - Dopravní  značen...'!F36</f>
        <v>0</v>
      </c>
      <c r="BB98" s="120">
        <f>'SO 192 - Dopravní  značen...'!F37</f>
        <v>0</v>
      </c>
      <c r="BC98" s="120">
        <f>'SO 192 - Dopravní  značen...'!F38</f>
        <v>0</v>
      </c>
      <c r="BD98" s="122">
        <f>'SO 192 - Dopravní  značen...'!F39</f>
        <v>0</v>
      </c>
      <c r="BE98" s="4"/>
      <c r="BT98" s="26" t="s">
        <v>85</v>
      </c>
      <c r="BV98" s="26" t="s">
        <v>78</v>
      </c>
      <c r="BW98" s="26" t="s">
        <v>96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97</v>
      </c>
      <c r="F99" s="116"/>
      <c r="G99" s="116"/>
      <c r="H99" s="116"/>
      <c r="I99" s="116"/>
      <c r="J99" s="10"/>
      <c r="K99" s="116" t="s">
        <v>98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Ostatní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Ostatní  náklady'!P122</f>
        <v>0</v>
      </c>
      <c r="AV99" s="120">
        <f>'SO 1000 - Ostatní  náklady'!J35</f>
        <v>0</v>
      </c>
      <c r="AW99" s="120">
        <f>'SO 1000 - Ostatní  náklady'!J36</f>
        <v>0</v>
      </c>
      <c r="AX99" s="120">
        <f>'SO 1000 - Ostatní  náklady'!J37</f>
        <v>0</v>
      </c>
      <c r="AY99" s="120">
        <f>'SO 1000 - Ostatní  náklady'!J38</f>
        <v>0</v>
      </c>
      <c r="AZ99" s="120">
        <f>'SO 1000 - Ostatní  náklady'!F35</f>
        <v>0</v>
      </c>
      <c r="BA99" s="120">
        <f>'SO 1000 - Ostatní  náklady'!F36</f>
        <v>0</v>
      </c>
      <c r="BB99" s="120">
        <f>'SO 1000 - Ostatní  náklady'!F37</f>
        <v>0</v>
      </c>
      <c r="BC99" s="120">
        <f>'SO 1000 - Ostatní  náklady'!F38</f>
        <v>0</v>
      </c>
      <c r="BD99" s="122">
        <f>'SO 1000 - Ostatní  náklady'!F39</f>
        <v>0</v>
      </c>
      <c r="BE99" s="4"/>
      <c r="BT99" s="26" t="s">
        <v>85</v>
      </c>
      <c r="BV99" s="26" t="s">
        <v>78</v>
      </c>
      <c r="BW99" s="26" t="s">
        <v>99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100</v>
      </c>
      <c r="F100" s="116"/>
      <c r="G100" s="116"/>
      <c r="H100" s="116"/>
      <c r="I100" s="116"/>
      <c r="J100" s="10"/>
      <c r="K100" s="116" t="s">
        <v>101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102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 ,...'!C2" display="/"/>
    <hyperlink ref="A97" location="'SO 101 - Chodník'!C2" display="/"/>
    <hyperlink ref="A98" location="'SO 192 - Dopravní  značen...'!C2" display="/"/>
    <hyperlink ref="A99" location="'SO 1000 - Ostat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ul.Revoluční ,Šumperk</v>
      </c>
      <c r="F7" s="31"/>
      <c r="G7" s="31"/>
      <c r="H7" s="31"/>
      <c r="L7" s="21"/>
    </row>
    <row r="8" s="1" customFormat="1" ht="12" customHeight="1">
      <c r="B8" s="21"/>
      <c r="D8" s="31" t="s">
        <v>104</v>
      </c>
      <c r="L8" s="21"/>
    </row>
    <row r="9" s="2" customFormat="1" ht="16.5" customHeight="1">
      <c r="A9" s="37"/>
      <c r="B9" s="38"/>
      <c r="C9" s="37"/>
      <c r="D9" s="37"/>
      <c r="E9" s="128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106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ROUND((SUM(BE124:BE148)),  2)</f>
        <v>0</v>
      </c>
      <c r="G35" s="37"/>
      <c r="H35" s="37"/>
      <c r="I35" s="135">
        <v>0.20999999999999999</v>
      </c>
      <c r="J35" s="134">
        <f>ROUND(((SUM(BE124:BE148))*I35),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ROUND((SUM(BF124:BF148)),  2)</f>
        <v>0</v>
      </c>
      <c r="G36" s="37"/>
      <c r="H36" s="37"/>
      <c r="I36" s="135">
        <v>0.12</v>
      </c>
      <c r="J36" s="134">
        <f>ROUND(((SUM(BF124:BF148))*I36),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ROUND((SUM(BG124:BG148)),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ROUND((SUM(BH124:BH148)),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ROUND((SUM(BI124:BI148)),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ul.Revoluční ,Šumperk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104</v>
      </c>
      <c r="L86" s="21"/>
    </row>
    <row r="87" s="2" customFormat="1" ht="16.5" customHeight="1">
      <c r="A87" s="37"/>
      <c r="B87" s="38"/>
      <c r="C87" s="37"/>
      <c r="D87" s="37"/>
      <c r="E87" s="128" t="s">
        <v>105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 , demolice stávajícího chodníku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109</v>
      </c>
      <c r="D96" s="136"/>
      <c r="E96" s="136"/>
      <c r="F96" s="136"/>
      <c r="G96" s="136"/>
      <c r="H96" s="136"/>
      <c r="I96" s="136"/>
      <c r="J96" s="145" t="s">
        <v>110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111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112</v>
      </c>
    </row>
    <row r="99" s="9" customFormat="1" ht="24.96" customHeight="1">
      <c r="A99" s="9"/>
      <c r="B99" s="147"/>
      <c r="C99" s="9"/>
      <c r="D99" s="148" t="s">
        <v>113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114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115</v>
      </c>
      <c r="E101" s="153"/>
      <c r="F101" s="153"/>
      <c r="G101" s="153"/>
      <c r="H101" s="153"/>
      <c r="I101" s="153"/>
      <c r="J101" s="154">
        <f>J137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116</v>
      </c>
      <c r="E102" s="153"/>
      <c r="F102" s="153"/>
      <c r="G102" s="153"/>
      <c r="H102" s="153"/>
      <c r="I102" s="153"/>
      <c r="J102" s="154">
        <f>J140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117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Oprava chodníku na ul.Revoluční ,Šumperk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104</v>
      </c>
      <c r="L113" s="21"/>
    </row>
    <row r="114" s="2" customFormat="1" ht="16.5" customHeight="1">
      <c r="A114" s="37"/>
      <c r="B114" s="38"/>
      <c r="C114" s="37"/>
      <c r="D114" s="37"/>
      <c r="E114" s="128" t="s">
        <v>105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106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SO 001 - Příprava území , demolice stávajícího chodníku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Šumperk</v>
      </c>
      <c r="G118" s="37"/>
      <c r="H118" s="37"/>
      <c r="I118" s="31" t="s">
        <v>22</v>
      </c>
      <c r="J118" s="68" t="str">
        <f>IF(J14="","",J14)</f>
        <v>6. 9. 2024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 xml:space="preserve">Město  Šumperk</v>
      </c>
      <c r="G120" s="37"/>
      <c r="H120" s="37"/>
      <c r="I120" s="31" t="s">
        <v>30</v>
      </c>
      <c r="J120" s="35" t="str">
        <f>E23</f>
        <v xml:space="preserve">Ing.Zdeněk 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 xml:space="preserve">Martin 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118</v>
      </c>
      <c r="D123" s="158" t="s">
        <v>61</v>
      </c>
      <c r="E123" s="158" t="s">
        <v>57</v>
      </c>
      <c r="F123" s="158" t="s">
        <v>58</v>
      </c>
      <c r="G123" s="158" t="s">
        <v>119</v>
      </c>
      <c r="H123" s="158" t="s">
        <v>120</v>
      </c>
      <c r="I123" s="158" t="s">
        <v>121</v>
      </c>
      <c r="J123" s="158" t="s">
        <v>110</v>
      </c>
      <c r="K123" s="159" t="s">
        <v>122</v>
      </c>
      <c r="L123" s="160"/>
      <c r="M123" s="85" t="s">
        <v>1</v>
      </c>
      <c r="N123" s="86" t="s">
        <v>40</v>
      </c>
      <c r="O123" s="86" t="s">
        <v>123</v>
      </c>
      <c r="P123" s="86" t="s">
        <v>124</v>
      </c>
      <c r="Q123" s="86" t="s">
        <v>125</v>
      </c>
      <c r="R123" s="86" t="s">
        <v>126</v>
      </c>
      <c r="S123" s="86" t="s">
        <v>127</v>
      </c>
      <c r="T123" s="87" t="s">
        <v>128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129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</v>
      </c>
      <c r="S124" s="89"/>
      <c r="T124" s="163">
        <f>T125</f>
        <v>223.03119999999998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112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130</v>
      </c>
      <c r="F125" s="167" t="s">
        <v>131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P126+P137+P140</f>
        <v>0</v>
      </c>
      <c r="Q125" s="171"/>
      <c r="R125" s="172">
        <f>R126+R137+R140</f>
        <v>0</v>
      </c>
      <c r="S125" s="171"/>
      <c r="T125" s="173">
        <f>T126+T137+T140</f>
        <v>223.03119999999998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132</v>
      </c>
      <c r="BK125" s="175">
        <f>BK126+BK137+BK140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133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SUM(P127:P136)</f>
        <v>0</v>
      </c>
      <c r="Q126" s="171"/>
      <c r="R126" s="172">
        <f>SUM(R127:R136)</f>
        <v>0</v>
      </c>
      <c r="S126" s="171"/>
      <c r="T126" s="173">
        <f>SUM(T127:T136)</f>
        <v>223.03119999999998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132</v>
      </c>
      <c r="BK126" s="175">
        <f>SUM(BK127:BK136)</f>
        <v>0</v>
      </c>
    </row>
    <row r="127" s="2" customFormat="1" ht="24.15" customHeight="1">
      <c r="A127" s="37"/>
      <c r="B127" s="178"/>
      <c r="C127" s="179" t="s">
        <v>83</v>
      </c>
      <c r="D127" s="179" t="s">
        <v>134</v>
      </c>
      <c r="E127" s="180" t="s">
        <v>135</v>
      </c>
      <c r="F127" s="181" t="s">
        <v>136</v>
      </c>
      <c r="G127" s="182" t="s">
        <v>137</v>
      </c>
      <c r="H127" s="183">
        <v>206</v>
      </c>
      <c r="I127" s="184"/>
      <c r="J127" s="185">
        <f>ROUND(I127*H127,2)</f>
        <v>0</v>
      </c>
      <c r="K127" s="181" t="s">
        <v>138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0.255</v>
      </c>
      <c r="T127" s="189">
        <f>S127*H127</f>
        <v>52.530000000000001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139</v>
      </c>
      <c r="AT127" s="190" t="s">
        <v>134</v>
      </c>
      <c r="AU127" s="190" t="s">
        <v>85</v>
      </c>
      <c r="AY127" s="18" t="s">
        <v>132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139</v>
      </c>
      <c r="BM127" s="190" t="s">
        <v>140</v>
      </c>
    </row>
    <row r="128" s="2" customFormat="1" ht="24.15" customHeight="1">
      <c r="A128" s="37"/>
      <c r="B128" s="178"/>
      <c r="C128" s="179" t="s">
        <v>85</v>
      </c>
      <c r="D128" s="179" t="s">
        <v>134</v>
      </c>
      <c r="E128" s="180" t="s">
        <v>141</v>
      </c>
      <c r="F128" s="181" t="s">
        <v>142</v>
      </c>
      <c r="G128" s="182" t="s">
        <v>137</v>
      </c>
      <c r="H128" s="183">
        <v>4</v>
      </c>
      <c r="I128" s="184"/>
      <c r="J128" s="185">
        <f>ROUND(I128*H128,2)</f>
        <v>0</v>
      </c>
      <c r="K128" s="181" t="s">
        <v>138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0.26000000000000001</v>
      </c>
      <c r="T128" s="189">
        <f>S128*H128</f>
        <v>1.04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139</v>
      </c>
      <c r="AT128" s="190" t="s">
        <v>134</v>
      </c>
      <c r="AU128" s="190" t="s">
        <v>85</v>
      </c>
      <c r="AY128" s="18" t="s">
        <v>132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139</v>
      </c>
      <c r="BM128" s="190" t="s">
        <v>143</v>
      </c>
    </row>
    <row r="129" s="2" customFormat="1" ht="24.15" customHeight="1">
      <c r="A129" s="37"/>
      <c r="B129" s="178"/>
      <c r="C129" s="179" t="s">
        <v>144</v>
      </c>
      <c r="D129" s="179" t="s">
        <v>134</v>
      </c>
      <c r="E129" s="180" t="s">
        <v>145</v>
      </c>
      <c r="F129" s="181" t="s">
        <v>146</v>
      </c>
      <c r="G129" s="182" t="s">
        <v>137</v>
      </c>
      <c r="H129" s="183">
        <v>13.199999999999999</v>
      </c>
      <c r="I129" s="184"/>
      <c r="J129" s="185">
        <f>ROUND(I129*H129,2)</f>
        <v>0</v>
      </c>
      <c r="K129" s="181" t="s">
        <v>138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0.316</v>
      </c>
      <c r="T129" s="189">
        <f>S129*H129</f>
        <v>4.1711999999999998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139</v>
      </c>
      <c r="AT129" s="190" t="s">
        <v>134</v>
      </c>
      <c r="AU129" s="190" t="s">
        <v>85</v>
      </c>
      <c r="AY129" s="18" t="s">
        <v>132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139</v>
      </c>
      <c r="BM129" s="190" t="s">
        <v>147</v>
      </c>
    </row>
    <row r="130" s="13" customFormat="1">
      <c r="A130" s="13"/>
      <c r="B130" s="192"/>
      <c r="C130" s="13"/>
      <c r="D130" s="193" t="s">
        <v>148</v>
      </c>
      <c r="E130" s="194" t="s">
        <v>1</v>
      </c>
      <c r="F130" s="195" t="s">
        <v>149</v>
      </c>
      <c r="G130" s="13"/>
      <c r="H130" s="196">
        <v>13.199999999999999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148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132</v>
      </c>
    </row>
    <row r="131" s="2" customFormat="1" ht="33" customHeight="1">
      <c r="A131" s="37"/>
      <c r="B131" s="178"/>
      <c r="C131" s="179" t="s">
        <v>139</v>
      </c>
      <c r="D131" s="179" t="s">
        <v>134</v>
      </c>
      <c r="E131" s="180" t="s">
        <v>150</v>
      </c>
      <c r="F131" s="181" t="s">
        <v>151</v>
      </c>
      <c r="G131" s="182" t="s">
        <v>137</v>
      </c>
      <c r="H131" s="183">
        <v>216</v>
      </c>
      <c r="I131" s="184"/>
      <c r="J131" s="185">
        <f>ROUND(I131*H131,2)</f>
        <v>0</v>
      </c>
      <c r="K131" s="181" t="s">
        <v>138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0.59999999999999998</v>
      </c>
      <c r="T131" s="189">
        <f>S131*H131</f>
        <v>129.59999999999999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139</v>
      </c>
      <c r="AT131" s="190" t="s">
        <v>134</v>
      </c>
      <c r="AU131" s="190" t="s">
        <v>85</v>
      </c>
      <c r="AY131" s="18" t="s">
        <v>132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139</v>
      </c>
      <c r="BM131" s="190" t="s">
        <v>152</v>
      </c>
    </row>
    <row r="132" s="13" customFormat="1">
      <c r="A132" s="13"/>
      <c r="B132" s="192"/>
      <c r="C132" s="13"/>
      <c r="D132" s="193" t="s">
        <v>148</v>
      </c>
      <c r="E132" s="194" t="s">
        <v>1</v>
      </c>
      <c r="F132" s="195" t="s">
        <v>153</v>
      </c>
      <c r="G132" s="13"/>
      <c r="H132" s="196">
        <v>216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148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132</v>
      </c>
    </row>
    <row r="133" s="2" customFormat="1" ht="16.5" customHeight="1">
      <c r="A133" s="37"/>
      <c r="B133" s="178"/>
      <c r="C133" s="179" t="s">
        <v>154</v>
      </c>
      <c r="D133" s="179" t="s">
        <v>134</v>
      </c>
      <c r="E133" s="180" t="s">
        <v>155</v>
      </c>
      <c r="F133" s="181" t="s">
        <v>156</v>
      </c>
      <c r="G133" s="182" t="s">
        <v>157</v>
      </c>
      <c r="H133" s="183">
        <v>118</v>
      </c>
      <c r="I133" s="184"/>
      <c r="J133" s="185">
        <f>ROUND(I133*H133,2)</f>
        <v>0</v>
      </c>
      <c r="K133" s="181" t="s">
        <v>138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0.20499999999999999</v>
      </c>
      <c r="T133" s="189">
        <f>S133*H133</f>
        <v>24.189999999999998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139</v>
      </c>
      <c r="AT133" s="190" t="s">
        <v>134</v>
      </c>
      <c r="AU133" s="190" t="s">
        <v>85</v>
      </c>
      <c r="AY133" s="18" t="s">
        <v>132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139</v>
      </c>
      <c r="BM133" s="190" t="s">
        <v>158</v>
      </c>
    </row>
    <row r="134" s="13" customFormat="1">
      <c r="A134" s="13"/>
      <c r="B134" s="192"/>
      <c r="C134" s="13"/>
      <c r="D134" s="193" t="s">
        <v>148</v>
      </c>
      <c r="E134" s="194" t="s">
        <v>1</v>
      </c>
      <c r="F134" s="195" t="s">
        <v>159</v>
      </c>
      <c r="G134" s="13"/>
      <c r="H134" s="196">
        <v>118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148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132</v>
      </c>
    </row>
    <row r="135" s="2" customFormat="1" ht="16.5" customHeight="1">
      <c r="A135" s="37"/>
      <c r="B135" s="178"/>
      <c r="C135" s="179" t="s">
        <v>160</v>
      </c>
      <c r="D135" s="179" t="s">
        <v>134</v>
      </c>
      <c r="E135" s="180" t="s">
        <v>161</v>
      </c>
      <c r="F135" s="181" t="s">
        <v>162</v>
      </c>
      <c r="G135" s="182" t="s">
        <v>157</v>
      </c>
      <c r="H135" s="183">
        <v>100</v>
      </c>
      <c r="I135" s="184"/>
      <c r="J135" s="185">
        <f>ROUND(I135*H135,2)</f>
        <v>0</v>
      </c>
      <c r="K135" s="181" t="s">
        <v>138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0.11500000000000001</v>
      </c>
      <c r="T135" s="189">
        <f>S135*H135</f>
        <v>11.5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139</v>
      </c>
      <c r="AT135" s="190" t="s">
        <v>134</v>
      </c>
      <c r="AU135" s="190" t="s">
        <v>85</v>
      </c>
      <c r="AY135" s="18" t="s">
        <v>132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139</v>
      </c>
      <c r="BM135" s="190" t="s">
        <v>163</v>
      </c>
    </row>
    <row r="136" s="13" customFormat="1">
      <c r="A136" s="13"/>
      <c r="B136" s="192"/>
      <c r="C136" s="13"/>
      <c r="D136" s="193" t="s">
        <v>148</v>
      </c>
      <c r="E136" s="194" t="s">
        <v>1</v>
      </c>
      <c r="F136" s="195" t="s">
        <v>164</v>
      </c>
      <c r="G136" s="13"/>
      <c r="H136" s="196">
        <v>100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148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132</v>
      </c>
    </row>
    <row r="137" s="12" customFormat="1" ht="22.8" customHeight="1">
      <c r="A137" s="12"/>
      <c r="B137" s="165"/>
      <c r="C137" s="12"/>
      <c r="D137" s="166" t="s">
        <v>75</v>
      </c>
      <c r="E137" s="176" t="s">
        <v>165</v>
      </c>
      <c r="F137" s="176" t="s">
        <v>166</v>
      </c>
      <c r="G137" s="12"/>
      <c r="H137" s="12"/>
      <c r="I137" s="168"/>
      <c r="J137" s="177">
        <f>BK137</f>
        <v>0</v>
      </c>
      <c r="K137" s="12"/>
      <c r="L137" s="165"/>
      <c r="M137" s="170"/>
      <c r="N137" s="171"/>
      <c r="O137" s="171"/>
      <c r="P137" s="172">
        <f>SUM(P138:P139)</f>
        <v>0</v>
      </c>
      <c r="Q137" s="171"/>
      <c r="R137" s="172">
        <f>SUM(R138:R139)</f>
        <v>0</v>
      </c>
      <c r="S137" s="171"/>
      <c r="T137" s="173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6" t="s">
        <v>83</v>
      </c>
      <c r="AT137" s="174" t="s">
        <v>75</v>
      </c>
      <c r="AU137" s="174" t="s">
        <v>83</v>
      </c>
      <c r="AY137" s="166" t="s">
        <v>132</v>
      </c>
      <c r="BK137" s="175">
        <f>SUM(BK138:BK139)</f>
        <v>0</v>
      </c>
    </row>
    <row r="138" s="2" customFormat="1" ht="24.15" customHeight="1">
      <c r="A138" s="37"/>
      <c r="B138" s="178"/>
      <c r="C138" s="179" t="s">
        <v>167</v>
      </c>
      <c r="D138" s="179" t="s">
        <v>134</v>
      </c>
      <c r="E138" s="180" t="s">
        <v>168</v>
      </c>
      <c r="F138" s="181" t="s">
        <v>169</v>
      </c>
      <c r="G138" s="182" t="s">
        <v>157</v>
      </c>
      <c r="H138" s="183">
        <v>110</v>
      </c>
      <c r="I138" s="184"/>
      <c r="J138" s="185">
        <f>ROUND(I138*H138,2)</f>
        <v>0</v>
      </c>
      <c r="K138" s="181" t="s">
        <v>138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139</v>
      </c>
      <c r="AT138" s="190" t="s">
        <v>134</v>
      </c>
      <c r="AU138" s="190" t="s">
        <v>85</v>
      </c>
      <c r="AY138" s="18" t="s">
        <v>132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139</v>
      </c>
      <c r="BM138" s="190" t="s">
        <v>170</v>
      </c>
    </row>
    <row r="139" s="13" customFormat="1">
      <c r="A139" s="13"/>
      <c r="B139" s="192"/>
      <c r="C139" s="13"/>
      <c r="D139" s="193" t="s">
        <v>148</v>
      </c>
      <c r="E139" s="194" t="s">
        <v>1</v>
      </c>
      <c r="F139" s="195" t="s">
        <v>171</v>
      </c>
      <c r="G139" s="13"/>
      <c r="H139" s="196">
        <v>110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148</v>
      </c>
      <c r="AU139" s="194" t="s">
        <v>85</v>
      </c>
      <c r="AV139" s="13" t="s">
        <v>85</v>
      </c>
      <c r="AW139" s="13" t="s">
        <v>32</v>
      </c>
      <c r="AX139" s="13" t="s">
        <v>83</v>
      </c>
      <c r="AY139" s="194" t="s">
        <v>132</v>
      </c>
    </row>
    <row r="140" s="12" customFormat="1" ht="22.8" customHeight="1">
      <c r="A140" s="12"/>
      <c r="B140" s="165"/>
      <c r="C140" s="12"/>
      <c r="D140" s="166" t="s">
        <v>75</v>
      </c>
      <c r="E140" s="176" t="s">
        <v>172</v>
      </c>
      <c r="F140" s="176" t="s">
        <v>173</v>
      </c>
      <c r="G140" s="12"/>
      <c r="H140" s="12"/>
      <c r="I140" s="168"/>
      <c r="J140" s="177">
        <f>BK140</f>
        <v>0</v>
      </c>
      <c r="K140" s="12"/>
      <c r="L140" s="165"/>
      <c r="M140" s="170"/>
      <c r="N140" s="171"/>
      <c r="O140" s="171"/>
      <c r="P140" s="172">
        <f>SUM(P141:P148)</f>
        <v>0</v>
      </c>
      <c r="Q140" s="171"/>
      <c r="R140" s="172">
        <f>SUM(R141:R148)</f>
        <v>0</v>
      </c>
      <c r="S140" s="171"/>
      <c r="T140" s="173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6" t="s">
        <v>83</v>
      </c>
      <c r="AT140" s="174" t="s">
        <v>75</v>
      </c>
      <c r="AU140" s="174" t="s">
        <v>83</v>
      </c>
      <c r="AY140" s="166" t="s">
        <v>132</v>
      </c>
      <c r="BK140" s="175">
        <f>SUM(BK141:BK148)</f>
        <v>0</v>
      </c>
    </row>
    <row r="141" s="2" customFormat="1" ht="21.75" customHeight="1">
      <c r="A141" s="37"/>
      <c r="B141" s="178"/>
      <c r="C141" s="179" t="s">
        <v>174</v>
      </c>
      <c r="D141" s="179" t="s">
        <v>134</v>
      </c>
      <c r="E141" s="180" t="s">
        <v>175</v>
      </c>
      <c r="F141" s="181" t="s">
        <v>176</v>
      </c>
      <c r="G141" s="182" t="s">
        <v>177</v>
      </c>
      <c r="H141" s="183">
        <v>223.03100000000001</v>
      </c>
      <c r="I141" s="184"/>
      <c r="J141" s="185">
        <f>ROUND(I141*H141,2)</f>
        <v>0</v>
      </c>
      <c r="K141" s="181" t="s">
        <v>138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139</v>
      </c>
      <c r="AT141" s="190" t="s">
        <v>134</v>
      </c>
      <c r="AU141" s="190" t="s">
        <v>85</v>
      </c>
      <c r="AY141" s="18" t="s">
        <v>132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139</v>
      </c>
      <c r="BM141" s="190" t="s">
        <v>178</v>
      </c>
    </row>
    <row r="142" s="2" customFormat="1" ht="24.15" customHeight="1">
      <c r="A142" s="37"/>
      <c r="B142" s="178"/>
      <c r="C142" s="179" t="s">
        <v>165</v>
      </c>
      <c r="D142" s="179" t="s">
        <v>134</v>
      </c>
      <c r="E142" s="180" t="s">
        <v>179</v>
      </c>
      <c r="F142" s="181" t="s">
        <v>180</v>
      </c>
      <c r="G142" s="182" t="s">
        <v>177</v>
      </c>
      <c r="H142" s="183">
        <v>669.09299999999996</v>
      </c>
      <c r="I142" s="184"/>
      <c r="J142" s="185">
        <f>ROUND(I142*H142,2)</f>
        <v>0</v>
      </c>
      <c r="K142" s="181" t="s">
        <v>138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139</v>
      </c>
      <c r="AT142" s="190" t="s">
        <v>134</v>
      </c>
      <c r="AU142" s="190" t="s">
        <v>85</v>
      </c>
      <c r="AY142" s="18" t="s">
        <v>132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139</v>
      </c>
      <c r="BM142" s="190" t="s">
        <v>181</v>
      </c>
    </row>
    <row r="143" s="13" customFormat="1">
      <c r="A143" s="13"/>
      <c r="B143" s="192"/>
      <c r="C143" s="13"/>
      <c r="D143" s="193" t="s">
        <v>148</v>
      </c>
      <c r="E143" s="13"/>
      <c r="F143" s="195" t="s">
        <v>182</v>
      </c>
      <c r="G143" s="13"/>
      <c r="H143" s="196">
        <v>669.09299999999996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148</v>
      </c>
      <c r="AU143" s="194" t="s">
        <v>85</v>
      </c>
      <c r="AV143" s="13" t="s">
        <v>85</v>
      </c>
      <c r="AW143" s="13" t="s">
        <v>3</v>
      </c>
      <c r="AX143" s="13" t="s">
        <v>83</v>
      </c>
      <c r="AY143" s="194" t="s">
        <v>132</v>
      </c>
    </row>
    <row r="144" s="2" customFormat="1" ht="24.15" customHeight="1">
      <c r="A144" s="37"/>
      <c r="B144" s="178"/>
      <c r="C144" s="179" t="s">
        <v>183</v>
      </c>
      <c r="D144" s="179" t="s">
        <v>134</v>
      </c>
      <c r="E144" s="180" t="s">
        <v>184</v>
      </c>
      <c r="F144" s="181" t="s">
        <v>185</v>
      </c>
      <c r="G144" s="182" t="s">
        <v>177</v>
      </c>
      <c r="H144" s="183">
        <v>223.03100000000001</v>
      </c>
      <c r="I144" s="184"/>
      <c r="J144" s="185">
        <f>ROUND(I144*H144,2)</f>
        <v>0</v>
      </c>
      <c r="K144" s="181" t="s">
        <v>138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139</v>
      </c>
      <c r="AT144" s="190" t="s">
        <v>134</v>
      </c>
      <c r="AU144" s="190" t="s">
        <v>85</v>
      </c>
      <c r="AY144" s="18" t="s">
        <v>132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139</v>
      </c>
      <c r="BM144" s="190" t="s">
        <v>186</v>
      </c>
    </row>
    <row r="145" s="2" customFormat="1" ht="37.8" customHeight="1">
      <c r="A145" s="37"/>
      <c r="B145" s="178"/>
      <c r="C145" s="179" t="s">
        <v>187</v>
      </c>
      <c r="D145" s="179" t="s">
        <v>134</v>
      </c>
      <c r="E145" s="180" t="s">
        <v>188</v>
      </c>
      <c r="F145" s="181" t="s">
        <v>189</v>
      </c>
      <c r="G145" s="182" t="s">
        <v>177</v>
      </c>
      <c r="H145" s="183">
        <v>89.260000000000005</v>
      </c>
      <c r="I145" s="184"/>
      <c r="J145" s="185">
        <f>ROUND(I145*H145,2)</f>
        <v>0</v>
      </c>
      <c r="K145" s="181" t="s">
        <v>138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139</v>
      </c>
      <c r="AT145" s="190" t="s">
        <v>134</v>
      </c>
      <c r="AU145" s="190" t="s">
        <v>85</v>
      </c>
      <c r="AY145" s="18" t="s">
        <v>132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139</v>
      </c>
      <c r="BM145" s="190" t="s">
        <v>190</v>
      </c>
    </row>
    <row r="146" s="13" customFormat="1">
      <c r="A146" s="13"/>
      <c r="B146" s="192"/>
      <c r="C146" s="13"/>
      <c r="D146" s="193" t="s">
        <v>148</v>
      </c>
      <c r="E146" s="194" t="s">
        <v>1</v>
      </c>
      <c r="F146" s="195" t="s">
        <v>191</v>
      </c>
      <c r="G146" s="13"/>
      <c r="H146" s="196">
        <v>89.260000000000005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148</v>
      </c>
      <c r="AU146" s="194" t="s">
        <v>85</v>
      </c>
      <c r="AV146" s="13" t="s">
        <v>85</v>
      </c>
      <c r="AW146" s="13" t="s">
        <v>32</v>
      </c>
      <c r="AX146" s="13" t="s">
        <v>83</v>
      </c>
      <c r="AY146" s="194" t="s">
        <v>132</v>
      </c>
    </row>
    <row r="147" s="2" customFormat="1" ht="44.25" customHeight="1">
      <c r="A147" s="37"/>
      <c r="B147" s="178"/>
      <c r="C147" s="179" t="s">
        <v>8</v>
      </c>
      <c r="D147" s="179" t="s">
        <v>134</v>
      </c>
      <c r="E147" s="180" t="s">
        <v>192</v>
      </c>
      <c r="F147" s="181" t="s">
        <v>193</v>
      </c>
      <c r="G147" s="182" t="s">
        <v>177</v>
      </c>
      <c r="H147" s="183">
        <v>129.59999999999999</v>
      </c>
      <c r="I147" s="184"/>
      <c r="J147" s="185">
        <f>ROUND(I147*H147,2)</f>
        <v>0</v>
      </c>
      <c r="K147" s="181" t="s">
        <v>138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139</v>
      </c>
      <c r="AT147" s="190" t="s">
        <v>134</v>
      </c>
      <c r="AU147" s="190" t="s">
        <v>85</v>
      </c>
      <c r="AY147" s="18" t="s">
        <v>132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139</v>
      </c>
      <c r="BM147" s="190" t="s">
        <v>194</v>
      </c>
    </row>
    <row r="148" s="2" customFormat="1" ht="44.25" customHeight="1">
      <c r="A148" s="37"/>
      <c r="B148" s="178"/>
      <c r="C148" s="179" t="s">
        <v>195</v>
      </c>
      <c r="D148" s="179" t="s">
        <v>134</v>
      </c>
      <c r="E148" s="180" t="s">
        <v>196</v>
      </c>
      <c r="F148" s="181" t="s">
        <v>197</v>
      </c>
      <c r="G148" s="182" t="s">
        <v>177</v>
      </c>
      <c r="H148" s="183">
        <v>4.1710000000000003</v>
      </c>
      <c r="I148" s="184"/>
      <c r="J148" s="185">
        <f>ROUND(I148*H148,2)</f>
        <v>0</v>
      </c>
      <c r="K148" s="181" t="s">
        <v>198</v>
      </c>
      <c r="L148" s="38"/>
      <c r="M148" s="201" t="s">
        <v>1</v>
      </c>
      <c r="N148" s="202" t="s">
        <v>41</v>
      </c>
      <c r="O148" s="203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139</v>
      </c>
      <c r="AT148" s="190" t="s">
        <v>134</v>
      </c>
      <c r="AU148" s="190" t="s">
        <v>85</v>
      </c>
      <c r="AY148" s="18" t="s">
        <v>132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139</v>
      </c>
      <c r="BM148" s="190" t="s">
        <v>199</v>
      </c>
    </row>
    <row r="149" s="2" customFormat="1" ht="6.96" customHeight="1">
      <c r="A149" s="37"/>
      <c r="B149" s="59"/>
      <c r="C149" s="60"/>
      <c r="D149" s="60"/>
      <c r="E149" s="60"/>
      <c r="F149" s="60"/>
      <c r="G149" s="60"/>
      <c r="H149" s="60"/>
      <c r="I149" s="60"/>
      <c r="J149" s="60"/>
      <c r="K149" s="60"/>
      <c r="L149" s="38"/>
      <c r="M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</sheetData>
  <autoFilter ref="C123:K1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ul.Revoluční ,Šumperk</v>
      </c>
      <c r="F7" s="31"/>
      <c r="G7" s="31"/>
      <c r="H7" s="31"/>
      <c r="L7" s="21"/>
    </row>
    <row r="8" s="1" customFormat="1" ht="12" customHeight="1">
      <c r="B8" s="21"/>
      <c r="D8" s="31" t="s">
        <v>104</v>
      </c>
      <c r="L8" s="21"/>
    </row>
    <row r="9" s="2" customFormat="1" ht="16.5" customHeight="1">
      <c r="A9" s="37"/>
      <c r="B9" s="38"/>
      <c r="C9" s="37"/>
      <c r="D9" s="37"/>
      <c r="E9" s="128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106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200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ROUND(J131,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ROUND((SUM(BE131:BE216)),  2)</f>
        <v>0</v>
      </c>
      <c r="G35" s="37"/>
      <c r="H35" s="37"/>
      <c r="I35" s="135">
        <v>0.20999999999999999</v>
      </c>
      <c r="J35" s="134">
        <f>ROUND(((SUM(BE131:BE216))*I35),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ROUND((SUM(BF131:BF216)),  2)</f>
        <v>0</v>
      </c>
      <c r="G36" s="37"/>
      <c r="H36" s="37"/>
      <c r="I36" s="135">
        <v>0.12</v>
      </c>
      <c r="J36" s="134">
        <f>ROUND(((SUM(BF131:BF216))*I36),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ROUND((SUM(BG131:BG216)),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ROUND((SUM(BH131:BH216)),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ROUND((SUM(BI131:BI216)),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ul.Revoluční ,Šumperk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104</v>
      </c>
      <c r="L86" s="21"/>
    </row>
    <row r="87" s="2" customFormat="1" ht="16.5" customHeight="1">
      <c r="A87" s="37"/>
      <c r="B87" s="38"/>
      <c r="C87" s="37"/>
      <c r="D87" s="37"/>
      <c r="E87" s="128" t="s">
        <v>105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109</v>
      </c>
      <c r="D96" s="136"/>
      <c r="E96" s="136"/>
      <c r="F96" s="136"/>
      <c r="G96" s="136"/>
      <c r="H96" s="136"/>
      <c r="I96" s="136"/>
      <c r="J96" s="145" t="s">
        <v>110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111</v>
      </c>
      <c r="D98" s="37"/>
      <c r="E98" s="37"/>
      <c r="F98" s="37"/>
      <c r="G98" s="37"/>
      <c r="H98" s="37"/>
      <c r="I98" s="37"/>
      <c r="J98" s="95">
        <f>J131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112</v>
      </c>
    </row>
    <row r="99" s="9" customFormat="1" ht="24.96" customHeight="1">
      <c r="A99" s="9"/>
      <c r="B99" s="147"/>
      <c r="C99" s="9"/>
      <c r="D99" s="148" t="s">
        <v>113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114</v>
      </c>
      <c r="E100" s="153"/>
      <c r="F100" s="153"/>
      <c r="G100" s="153"/>
      <c r="H100" s="153"/>
      <c r="I100" s="153"/>
      <c r="J100" s="154">
        <f>J133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201</v>
      </c>
      <c r="E101" s="153"/>
      <c r="F101" s="153"/>
      <c r="G101" s="153"/>
      <c r="H101" s="153"/>
      <c r="I101" s="153"/>
      <c r="J101" s="154">
        <f>J147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202</v>
      </c>
      <c r="E102" s="153"/>
      <c r="F102" s="153"/>
      <c r="G102" s="153"/>
      <c r="H102" s="153"/>
      <c r="I102" s="153"/>
      <c r="J102" s="154">
        <f>J150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203</v>
      </c>
      <c r="E103" s="153"/>
      <c r="F103" s="153"/>
      <c r="G103" s="153"/>
      <c r="H103" s="153"/>
      <c r="I103" s="153"/>
      <c r="J103" s="154">
        <f>J163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115</v>
      </c>
      <c r="E104" s="153"/>
      <c r="F104" s="153"/>
      <c r="G104" s="153"/>
      <c r="H104" s="153"/>
      <c r="I104" s="153"/>
      <c r="J104" s="154">
        <f>J182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116</v>
      </c>
      <c r="E105" s="153"/>
      <c r="F105" s="153"/>
      <c r="G105" s="153"/>
      <c r="H105" s="153"/>
      <c r="I105" s="153"/>
      <c r="J105" s="154">
        <f>J200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204</v>
      </c>
      <c r="E106" s="153"/>
      <c r="F106" s="153"/>
      <c r="G106" s="153"/>
      <c r="H106" s="153"/>
      <c r="I106" s="153"/>
      <c r="J106" s="154">
        <f>J206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7"/>
      <c r="C107" s="9"/>
      <c r="D107" s="148" t="s">
        <v>205</v>
      </c>
      <c r="E107" s="149"/>
      <c r="F107" s="149"/>
      <c r="G107" s="149"/>
      <c r="H107" s="149"/>
      <c r="I107" s="149"/>
      <c r="J107" s="150">
        <f>J208</f>
        <v>0</v>
      </c>
      <c r="K107" s="9"/>
      <c r="L107" s="14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1"/>
      <c r="C108" s="10"/>
      <c r="D108" s="152" t="s">
        <v>206</v>
      </c>
      <c r="E108" s="153"/>
      <c r="F108" s="153"/>
      <c r="G108" s="153"/>
      <c r="H108" s="153"/>
      <c r="I108" s="153"/>
      <c r="J108" s="154">
        <f>J209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207</v>
      </c>
      <c r="E109" s="153"/>
      <c r="F109" s="153"/>
      <c r="G109" s="153"/>
      <c r="H109" s="153"/>
      <c r="I109" s="153"/>
      <c r="J109" s="154">
        <f>J214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117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128" t="str">
        <f>E7</f>
        <v>Oprava chodníku na ul.Revoluční ,Šumperk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1"/>
      <c r="C120" s="31" t="s">
        <v>104</v>
      </c>
      <c r="L120" s="21"/>
    </row>
    <row r="121" s="2" customFormat="1" ht="16.5" customHeight="1">
      <c r="A121" s="37"/>
      <c r="B121" s="38"/>
      <c r="C121" s="37"/>
      <c r="D121" s="37"/>
      <c r="E121" s="128" t="s">
        <v>105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106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66" t="str">
        <f>E11</f>
        <v>SO 101 - Chodník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7"/>
      <c r="E125" s="37"/>
      <c r="F125" s="26" t="str">
        <f>F14</f>
        <v>Šumperk</v>
      </c>
      <c r="G125" s="37"/>
      <c r="H125" s="37"/>
      <c r="I125" s="31" t="s">
        <v>22</v>
      </c>
      <c r="J125" s="68" t="str">
        <f>IF(J14="","",J14)</f>
        <v>6. 9. 2024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7"/>
      <c r="E127" s="37"/>
      <c r="F127" s="26" t="str">
        <f>E17</f>
        <v xml:space="preserve">Město  Šumperk</v>
      </c>
      <c r="G127" s="37"/>
      <c r="H127" s="37"/>
      <c r="I127" s="31" t="s">
        <v>30</v>
      </c>
      <c r="J127" s="35" t="str">
        <f>E23</f>
        <v xml:space="preserve">Ing.Zdeněk  Vitásek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28</v>
      </c>
      <c r="D128" s="37"/>
      <c r="E128" s="37"/>
      <c r="F128" s="26" t="str">
        <f>IF(E20="","",E20)</f>
        <v>Vyplň údaj</v>
      </c>
      <c r="G128" s="37"/>
      <c r="H128" s="37"/>
      <c r="I128" s="31" t="s">
        <v>33</v>
      </c>
      <c r="J128" s="35" t="str">
        <f>E26</f>
        <v xml:space="preserve">Martin  Pniok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118</v>
      </c>
      <c r="D130" s="158" t="s">
        <v>61</v>
      </c>
      <c r="E130" s="158" t="s">
        <v>57</v>
      </c>
      <c r="F130" s="158" t="s">
        <v>58</v>
      </c>
      <c r="G130" s="158" t="s">
        <v>119</v>
      </c>
      <c r="H130" s="158" t="s">
        <v>120</v>
      </c>
      <c r="I130" s="158" t="s">
        <v>121</v>
      </c>
      <c r="J130" s="158" t="s">
        <v>110</v>
      </c>
      <c r="K130" s="159" t="s">
        <v>122</v>
      </c>
      <c r="L130" s="160"/>
      <c r="M130" s="85" t="s">
        <v>1</v>
      </c>
      <c r="N130" s="86" t="s">
        <v>40</v>
      </c>
      <c r="O130" s="86" t="s">
        <v>123</v>
      </c>
      <c r="P130" s="86" t="s">
        <v>124</v>
      </c>
      <c r="Q130" s="86" t="s">
        <v>125</v>
      </c>
      <c r="R130" s="86" t="s">
        <v>126</v>
      </c>
      <c r="S130" s="86" t="s">
        <v>127</v>
      </c>
      <c r="T130" s="87" t="s">
        <v>128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2" t="s">
        <v>129</v>
      </c>
      <c r="D131" s="37"/>
      <c r="E131" s="37"/>
      <c r="F131" s="37"/>
      <c r="G131" s="37"/>
      <c r="H131" s="37"/>
      <c r="I131" s="37"/>
      <c r="J131" s="161">
        <f>BK131</f>
        <v>0</v>
      </c>
      <c r="K131" s="37"/>
      <c r="L131" s="38"/>
      <c r="M131" s="88"/>
      <c r="N131" s="72"/>
      <c r="O131" s="89"/>
      <c r="P131" s="162">
        <f>P132+P208</f>
        <v>0</v>
      </c>
      <c r="Q131" s="89"/>
      <c r="R131" s="162">
        <f>R132+R208</f>
        <v>241.31730479999999</v>
      </c>
      <c r="S131" s="89"/>
      <c r="T131" s="163">
        <f>T132+T208</f>
        <v>1.9845600000000001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75</v>
      </c>
      <c r="AU131" s="18" t="s">
        <v>112</v>
      </c>
      <c r="BK131" s="164">
        <f>BK132+BK208</f>
        <v>0</v>
      </c>
    </row>
    <row r="132" s="12" customFormat="1" ht="25.92" customHeight="1">
      <c r="A132" s="12"/>
      <c r="B132" s="165"/>
      <c r="C132" s="12"/>
      <c r="D132" s="166" t="s">
        <v>75</v>
      </c>
      <c r="E132" s="167" t="s">
        <v>130</v>
      </c>
      <c r="F132" s="167" t="s">
        <v>131</v>
      </c>
      <c r="G132" s="12"/>
      <c r="H132" s="12"/>
      <c r="I132" s="168"/>
      <c r="J132" s="169">
        <f>BK132</f>
        <v>0</v>
      </c>
      <c r="K132" s="12"/>
      <c r="L132" s="165"/>
      <c r="M132" s="170"/>
      <c r="N132" s="171"/>
      <c r="O132" s="171"/>
      <c r="P132" s="172">
        <f>P133+P147+P150+P163+P182+P200+P206</f>
        <v>0</v>
      </c>
      <c r="Q132" s="171"/>
      <c r="R132" s="172">
        <f>R133+R147+R150+R163+R182+R200+R206</f>
        <v>241.26034479999998</v>
      </c>
      <c r="S132" s="171"/>
      <c r="T132" s="173">
        <f>T133+T147+T150+T163+T182+T200+T206</f>
        <v>1.9845600000000001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6" t="s">
        <v>83</v>
      </c>
      <c r="AT132" s="174" t="s">
        <v>75</v>
      </c>
      <c r="AU132" s="174" t="s">
        <v>76</v>
      </c>
      <c r="AY132" s="166" t="s">
        <v>132</v>
      </c>
      <c r="BK132" s="175">
        <f>BK133+BK147+BK150+BK163+BK182+BK200+BK206</f>
        <v>0</v>
      </c>
    </row>
    <row r="133" s="12" customFormat="1" ht="22.8" customHeight="1">
      <c r="A133" s="12"/>
      <c r="B133" s="165"/>
      <c r="C133" s="12"/>
      <c r="D133" s="166" t="s">
        <v>75</v>
      </c>
      <c r="E133" s="176" t="s">
        <v>83</v>
      </c>
      <c r="F133" s="176" t="s">
        <v>133</v>
      </c>
      <c r="G133" s="12"/>
      <c r="H133" s="12"/>
      <c r="I133" s="168"/>
      <c r="J133" s="177">
        <f>BK133</f>
        <v>0</v>
      </c>
      <c r="K133" s="12"/>
      <c r="L133" s="165"/>
      <c r="M133" s="170"/>
      <c r="N133" s="171"/>
      <c r="O133" s="171"/>
      <c r="P133" s="172">
        <f>SUM(P134:P146)</f>
        <v>0</v>
      </c>
      <c r="Q133" s="171"/>
      <c r="R133" s="172">
        <f>SUM(R134:R146)</f>
        <v>11.76</v>
      </c>
      <c r="S133" s="171"/>
      <c r="T133" s="173">
        <f>SUM(T134:T146)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6" t="s">
        <v>83</v>
      </c>
      <c r="AT133" s="174" t="s">
        <v>75</v>
      </c>
      <c r="AU133" s="174" t="s">
        <v>83</v>
      </c>
      <c r="AY133" s="166" t="s">
        <v>132</v>
      </c>
      <c r="BK133" s="175">
        <f>SUM(BK134:BK146)</f>
        <v>0</v>
      </c>
    </row>
    <row r="134" s="2" customFormat="1" ht="37.8" customHeight="1">
      <c r="A134" s="37"/>
      <c r="B134" s="178"/>
      <c r="C134" s="179" t="s">
        <v>83</v>
      </c>
      <c r="D134" s="179" t="s">
        <v>134</v>
      </c>
      <c r="E134" s="180" t="s">
        <v>208</v>
      </c>
      <c r="F134" s="181" t="s">
        <v>209</v>
      </c>
      <c r="G134" s="182" t="s">
        <v>210</v>
      </c>
      <c r="H134" s="183">
        <v>6.7199999999999998</v>
      </c>
      <c r="I134" s="184"/>
      <c r="J134" s="185">
        <f>ROUND(I134*H134,2)</f>
        <v>0</v>
      </c>
      <c r="K134" s="181" t="s">
        <v>138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139</v>
      </c>
      <c r="AT134" s="190" t="s">
        <v>134</v>
      </c>
      <c r="AU134" s="190" t="s">
        <v>85</v>
      </c>
      <c r="AY134" s="18" t="s">
        <v>132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139</v>
      </c>
      <c r="BM134" s="190" t="s">
        <v>211</v>
      </c>
    </row>
    <row r="135" s="13" customFormat="1">
      <c r="A135" s="13"/>
      <c r="B135" s="192"/>
      <c r="C135" s="13"/>
      <c r="D135" s="193" t="s">
        <v>148</v>
      </c>
      <c r="E135" s="194" t="s">
        <v>1</v>
      </c>
      <c r="F135" s="195" t="s">
        <v>212</v>
      </c>
      <c r="G135" s="13"/>
      <c r="H135" s="196">
        <v>6.7199999999999998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148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132</v>
      </c>
    </row>
    <row r="136" s="2" customFormat="1" ht="37.8" customHeight="1">
      <c r="A136" s="37"/>
      <c r="B136" s="178"/>
      <c r="C136" s="179" t="s">
        <v>85</v>
      </c>
      <c r="D136" s="179" t="s">
        <v>134</v>
      </c>
      <c r="E136" s="180" t="s">
        <v>213</v>
      </c>
      <c r="F136" s="181" t="s">
        <v>214</v>
      </c>
      <c r="G136" s="182" t="s">
        <v>210</v>
      </c>
      <c r="H136" s="183">
        <v>6.7199999999999998</v>
      </c>
      <c r="I136" s="184"/>
      <c r="J136" s="185">
        <f>ROUND(I136*H136,2)</f>
        <v>0</v>
      </c>
      <c r="K136" s="181" t="s">
        <v>138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139</v>
      </c>
      <c r="AT136" s="190" t="s">
        <v>134</v>
      </c>
      <c r="AU136" s="190" t="s">
        <v>85</v>
      </c>
      <c r="AY136" s="18" t="s">
        <v>132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139</v>
      </c>
      <c r="BM136" s="190" t="s">
        <v>215</v>
      </c>
    </row>
    <row r="137" s="2" customFormat="1" ht="24.15" customHeight="1">
      <c r="A137" s="37"/>
      <c r="B137" s="178"/>
      <c r="C137" s="179" t="s">
        <v>144</v>
      </c>
      <c r="D137" s="179" t="s">
        <v>134</v>
      </c>
      <c r="E137" s="180" t="s">
        <v>216</v>
      </c>
      <c r="F137" s="181" t="s">
        <v>217</v>
      </c>
      <c r="G137" s="182" t="s">
        <v>210</v>
      </c>
      <c r="H137" s="183">
        <v>6.7199999999999998</v>
      </c>
      <c r="I137" s="184"/>
      <c r="J137" s="185">
        <f>ROUND(I137*H137,2)</f>
        <v>0</v>
      </c>
      <c r="K137" s="181" t="s">
        <v>138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139</v>
      </c>
      <c r="AT137" s="190" t="s">
        <v>134</v>
      </c>
      <c r="AU137" s="190" t="s">
        <v>85</v>
      </c>
      <c r="AY137" s="18" t="s">
        <v>132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139</v>
      </c>
      <c r="BM137" s="190" t="s">
        <v>218</v>
      </c>
    </row>
    <row r="138" s="2" customFormat="1" ht="33" customHeight="1">
      <c r="A138" s="37"/>
      <c r="B138" s="178"/>
      <c r="C138" s="179" t="s">
        <v>139</v>
      </c>
      <c r="D138" s="179" t="s">
        <v>134</v>
      </c>
      <c r="E138" s="180" t="s">
        <v>219</v>
      </c>
      <c r="F138" s="181" t="s">
        <v>220</v>
      </c>
      <c r="G138" s="182" t="s">
        <v>177</v>
      </c>
      <c r="H138" s="183">
        <v>12.768000000000001</v>
      </c>
      <c r="I138" s="184"/>
      <c r="J138" s="185">
        <f>ROUND(I138*H138,2)</f>
        <v>0</v>
      </c>
      <c r="K138" s="181" t="s">
        <v>138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139</v>
      </c>
      <c r="AT138" s="190" t="s">
        <v>134</v>
      </c>
      <c r="AU138" s="190" t="s">
        <v>85</v>
      </c>
      <c r="AY138" s="18" t="s">
        <v>132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139</v>
      </c>
      <c r="BM138" s="190" t="s">
        <v>221</v>
      </c>
    </row>
    <row r="139" s="13" customFormat="1">
      <c r="A139" s="13"/>
      <c r="B139" s="192"/>
      <c r="C139" s="13"/>
      <c r="D139" s="193" t="s">
        <v>148</v>
      </c>
      <c r="E139" s="13"/>
      <c r="F139" s="195" t="s">
        <v>222</v>
      </c>
      <c r="G139" s="13"/>
      <c r="H139" s="196">
        <v>12.768000000000001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148</v>
      </c>
      <c r="AU139" s="194" t="s">
        <v>85</v>
      </c>
      <c r="AV139" s="13" t="s">
        <v>85</v>
      </c>
      <c r="AW139" s="13" t="s">
        <v>3</v>
      </c>
      <c r="AX139" s="13" t="s">
        <v>83</v>
      </c>
      <c r="AY139" s="194" t="s">
        <v>132</v>
      </c>
    </row>
    <row r="140" s="2" customFormat="1" ht="16.5" customHeight="1">
      <c r="A140" s="37"/>
      <c r="B140" s="178"/>
      <c r="C140" s="179" t="s">
        <v>154</v>
      </c>
      <c r="D140" s="179" t="s">
        <v>134</v>
      </c>
      <c r="E140" s="180" t="s">
        <v>223</v>
      </c>
      <c r="F140" s="181" t="s">
        <v>224</v>
      </c>
      <c r="G140" s="182" t="s">
        <v>210</v>
      </c>
      <c r="H140" s="183">
        <v>6.7199999999999998</v>
      </c>
      <c r="I140" s="184"/>
      <c r="J140" s="185">
        <f>ROUND(I140*H140,2)</f>
        <v>0</v>
      </c>
      <c r="K140" s="181" t="s">
        <v>138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139</v>
      </c>
      <c r="AT140" s="190" t="s">
        <v>134</v>
      </c>
      <c r="AU140" s="190" t="s">
        <v>85</v>
      </c>
      <c r="AY140" s="18" t="s">
        <v>132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139</v>
      </c>
      <c r="BM140" s="190" t="s">
        <v>225</v>
      </c>
    </row>
    <row r="141" s="2" customFormat="1" ht="24.15" customHeight="1">
      <c r="A141" s="37"/>
      <c r="B141" s="178"/>
      <c r="C141" s="179" t="s">
        <v>160</v>
      </c>
      <c r="D141" s="179" t="s">
        <v>134</v>
      </c>
      <c r="E141" s="180" t="s">
        <v>226</v>
      </c>
      <c r="F141" s="181" t="s">
        <v>227</v>
      </c>
      <c r="G141" s="182" t="s">
        <v>210</v>
      </c>
      <c r="H141" s="183">
        <v>5.8799999999999999</v>
      </c>
      <c r="I141" s="184"/>
      <c r="J141" s="185">
        <f>ROUND(I141*H141,2)</f>
        <v>0</v>
      </c>
      <c r="K141" s="181" t="s">
        <v>138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139</v>
      </c>
      <c r="AT141" s="190" t="s">
        <v>134</v>
      </c>
      <c r="AU141" s="190" t="s">
        <v>85</v>
      </c>
      <c r="AY141" s="18" t="s">
        <v>132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139</v>
      </c>
      <c r="BM141" s="190" t="s">
        <v>228</v>
      </c>
    </row>
    <row r="142" s="13" customFormat="1">
      <c r="A142" s="13"/>
      <c r="B142" s="192"/>
      <c r="C142" s="13"/>
      <c r="D142" s="193" t="s">
        <v>148</v>
      </c>
      <c r="E142" s="194" t="s">
        <v>1</v>
      </c>
      <c r="F142" s="195" t="s">
        <v>229</v>
      </c>
      <c r="G142" s="13"/>
      <c r="H142" s="196">
        <v>5.8799999999999999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148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132</v>
      </c>
    </row>
    <row r="143" s="2" customFormat="1" ht="16.5" customHeight="1">
      <c r="A143" s="37"/>
      <c r="B143" s="178"/>
      <c r="C143" s="206" t="s">
        <v>167</v>
      </c>
      <c r="D143" s="206" t="s">
        <v>230</v>
      </c>
      <c r="E143" s="207" t="s">
        <v>231</v>
      </c>
      <c r="F143" s="208" t="s">
        <v>232</v>
      </c>
      <c r="G143" s="209" t="s">
        <v>177</v>
      </c>
      <c r="H143" s="210">
        <v>11.76</v>
      </c>
      <c r="I143" s="211"/>
      <c r="J143" s="212">
        <f>ROUND(I143*H143,2)</f>
        <v>0</v>
      </c>
      <c r="K143" s="208" t="s">
        <v>138</v>
      </c>
      <c r="L143" s="213"/>
      <c r="M143" s="214" t="s">
        <v>1</v>
      </c>
      <c r="N143" s="215" t="s">
        <v>41</v>
      </c>
      <c r="O143" s="76"/>
      <c r="P143" s="188">
        <f>O143*H143</f>
        <v>0</v>
      </c>
      <c r="Q143" s="188">
        <v>1</v>
      </c>
      <c r="R143" s="188">
        <f>Q143*H143</f>
        <v>11.76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174</v>
      </c>
      <c r="AT143" s="190" t="s">
        <v>230</v>
      </c>
      <c r="AU143" s="190" t="s">
        <v>85</v>
      </c>
      <c r="AY143" s="18" t="s">
        <v>132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139</v>
      </c>
      <c r="BM143" s="190" t="s">
        <v>233</v>
      </c>
    </row>
    <row r="144" s="13" customFormat="1">
      <c r="A144" s="13"/>
      <c r="B144" s="192"/>
      <c r="C144" s="13"/>
      <c r="D144" s="193" t="s">
        <v>148</v>
      </c>
      <c r="E144" s="13"/>
      <c r="F144" s="195" t="s">
        <v>234</v>
      </c>
      <c r="G144" s="13"/>
      <c r="H144" s="196">
        <v>11.76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148</v>
      </c>
      <c r="AU144" s="194" t="s">
        <v>85</v>
      </c>
      <c r="AV144" s="13" t="s">
        <v>85</v>
      </c>
      <c r="AW144" s="13" t="s">
        <v>3</v>
      </c>
      <c r="AX144" s="13" t="s">
        <v>83</v>
      </c>
      <c r="AY144" s="194" t="s">
        <v>132</v>
      </c>
    </row>
    <row r="145" s="2" customFormat="1" ht="24.15" customHeight="1">
      <c r="A145" s="37"/>
      <c r="B145" s="178"/>
      <c r="C145" s="179" t="s">
        <v>174</v>
      </c>
      <c r="D145" s="179" t="s">
        <v>134</v>
      </c>
      <c r="E145" s="180" t="s">
        <v>235</v>
      </c>
      <c r="F145" s="181" t="s">
        <v>236</v>
      </c>
      <c r="G145" s="182" t="s">
        <v>137</v>
      </c>
      <c r="H145" s="183">
        <v>120</v>
      </c>
      <c r="I145" s="184"/>
      <c r="J145" s="185">
        <f>ROUND(I145*H145,2)</f>
        <v>0</v>
      </c>
      <c r="K145" s="181" t="s">
        <v>138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139</v>
      </c>
      <c r="AT145" s="190" t="s">
        <v>134</v>
      </c>
      <c r="AU145" s="190" t="s">
        <v>85</v>
      </c>
      <c r="AY145" s="18" t="s">
        <v>132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139</v>
      </c>
      <c r="BM145" s="190" t="s">
        <v>237</v>
      </c>
    </row>
    <row r="146" s="13" customFormat="1">
      <c r="A146" s="13"/>
      <c r="B146" s="192"/>
      <c r="C146" s="13"/>
      <c r="D146" s="193" t="s">
        <v>148</v>
      </c>
      <c r="E146" s="194" t="s">
        <v>1</v>
      </c>
      <c r="F146" s="195" t="s">
        <v>238</v>
      </c>
      <c r="G146" s="13"/>
      <c r="H146" s="196">
        <v>120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148</v>
      </c>
      <c r="AU146" s="194" t="s">
        <v>85</v>
      </c>
      <c r="AV146" s="13" t="s">
        <v>85</v>
      </c>
      <c r="AW146" s="13" t="s">
        <v>32</v>
      </c>
      <c r="AX146" s="13" t="s">
        <v>83</v>
      </c>
      <c r="AY146" s="194" t="s">
        <v>132</v>
      </c>
    </row>
    <row r="147" s="12" customFormat="1" ht="22.8" customHeight="1">
      <c r="A147" s="12"/>
      <c r="B147" s="165"/>
      <c r="C147" s="12"/>
      <c r="D147" s="166" t="s">
        <v>75</v>
      </c>
      <c r="E147" s="176" t="s">
        <v>139</v>
      </c>
      <c r="F147" s="176" t="s">
        <v>239</v>
      </c>
      <c r="G147" s="12"/>
      <c r="H147" s="12"/>
      <c r="I147" s="168"/>
      <c r="J147" s="177">
        <f>BK147</f>
        <v>0</v>
      </c>
      <c r="K147" s="12"/>
      <c r="L147" s="165"/>
      <c r="M147" s="170"/>
      <c r="N147" s="171"/>
      <c r="O147" s="171"/>
      <c r="P147" s="172">
        <f>SUM(P148:P149)</f>
        <v>0</v>
      </c>
      <c r="Q147" s="171"/>
      <c r="R147" s="172">
        <f>SUM(R148:R149)</f>
        <v>1.5882468000000001</v>
      </c>
      <c r="S147" s="171"/>
      <c r="T147" s="173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6" t="s">
        <v>83</v>
      </c>
      <c r="AT147" s="174" t="s">
        <v>75</v>
      </c>
      <c r="AU147" s="174" t="s">
        <v>83</v>
      </c>
      <c r="AY147" s="166" t="s">
        <v>132</v>
      </c>
      <c r="BK147" s="175">
        <f>SUM(BK148:BK149)</f>
        <v>0</v>
      </c>
    </row>
    <row r="148" s="2" customFormat="1" ht="24.15" customHeight="1">
      <c r="A148" s="37"/>
      <c r="B148" s="178"/>
      <c r="C148" s="179" t="s">
        <v>165</v>
      </c>
      <c r="D148" s="179" t="s">
        <v>134</v>
      </c>
      <c r="E148" s="180" t="s">
        <v>240</v>
      </c>
      <c r="F148" s="181" t="s">
        <v>241</v>
      </c>
      <c r="G148" s="182" t="s">
        <v>210</v>
      </c>
      <c r="H148" s="183">
        <v>0.83999999999999997</v>
      </c>
      <c r="I148" s="184"/>
      <c r="J148" s="185">
        <f>ROUND(I148*H148,2)</f>
        <v>0</v>
      </c>
      <c r="K148" s="181" t="s">
        <v>138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1.8907700000000001</v>
      </c>
      <c r="R148" s="188">
        <f>Q148*H148</f>
        <v>1.5882468000000001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139</v>
      </c>
      <c r="AT148" s="190" t="s">
        <v>134</v>
      </c>
      <c r="AU148" s="190" t="s">
        <v>85</v>
      </c>
      <c r="AY148" s="18" t="s">
        <v>132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139</v>
      </c>
      <c r="BM148" s="190" t="s">
        <v>242</v>
      </c>
    </row>
    <row r="149" s="13" customFormat="1">
      <c r="A149" s="13"/>
      <c r="B149" s="192"/>
      <c r="C149" s="13"/>
      <c r="D149" s="193" t="s">
        <v>148</v>
      </c>
      <c r="E149" s="194" t="s">
        <v>1</v>
      </c>
      <c r="F149" s="195" t="s">
        <v>243</v>
      </c>
      <c r="G149" s="13"/>
      <c r="H149" s="196">
        <v>0.83999999999999997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148</v>
      </c>
      <c r="AU149" s="194" t="s">
        <v>85</v>
      </c>
      <c r="AV149" s="13" t="s">
        <v>85</v>
      </c>
      <c r="AW149" s="13" t="s">
        <v>32</v>
      </c>
      <c r="AX149" s="13" t="s">
        <v>83</v>
      </c>
      <c r="AY149" s="194" t="s">
        <v>132</v>
      </c>
    </row>
    <row r="150" s="12" customFormat="1" ht="22.8" customHeight="1">
      <c r="A150" s="12"/>
      <c r="B150" s="165"/>
      <c r="C150" s="12"/>
      <c r="D150" s="166" t="s">
        <v>75</v>
      </c>
      <c r="E150" s="176" t="s">
        <v>154</v>
      </c>
      <c r="F150" s="176" t="s">
        <v>244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SUM(P151:P162)</f>
        <v>0</v>
      </c>
      <c r="Q150" s="171"/>
      <c r="R150" s="172">
        <f>SUM(R151:R162)</f>
        <v>177.46755999999999</v>
      </c>
      <c r="S150" s="171"/>
      <c r="T150" s="173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83</v>
      </c>
      <c r="AT150" s="174" t="s">
        <v>75</v>
      </c>
      <c r="AU150" s="174" t="s">
        <v>83</v>
      </c>
      <c r="AY150" s="166" t="s">
        <v>132</v>
      </c>
      <c r="BK150" s="175">
        <f>SUM(BK151:BK162)</f>
        <v>0</v>
      </c>
    </row>
    <row r="151" s="2" customFormat="1" ht="21.75" customHeight="1">
      <c r="A151" s="37"/>
      <c r="B151" s="178"/>
      <c r="C151" s="179" t="s">
        <v>183</v>
      </c>
      <c r="D151" s="179" t="s">
        <v>134</v>
      </c>
      <c r="E151" s="180" t="s">
        <v>245</v>
      </c>
      <c r="F151" s="181" t="s">
        <v>246</v>
      </c>
      <c r="G151" s="182" t="s">
        <v>137</v>
      </c>
      <c r="H151" s="183">
        <v>216</v>
      </c>
      <c r="I151" s="184"/>
      <c r="J151" s="185">
        <f>ROUND(I151*H151,2)</f>
        <v>0</v>
      </c>
      <c r="K151" s="181" t="s">
        <v>138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0.57499999999999996</v>
      </c>
      <c r="R151" s="188">
        <f>Q151*H151</f>
        <v>124.19999999999999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139</v>
      </c>
      <c r="AT151" s="190" t="s">
        <v>134</v>
      </c>
      <c r="AU151" s="190" t="s">
        <v>85</v>
      </c>
      <c r="AY151" s="18" t="s">
        <v>132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139</v>
      </c>
      <c r="BM151" s="190" t="s">
        <v>247</v>
      </c>
    </row>
    <row r="152" s="13" customFormat="1">
      <c r="A152" s="13"/>
      <c r="B152" s="192"/>
      <c r="C152" s="13"/>
      <c r="D152" s="193" t="s">
        <v>148</v>
      </c>
      <c r="E152" s="194" t="s">
        <v>1</v>
      </c>
      <c r="F152" s="195" t="s">
        <v>248</v>
      </c>
      <c r="G152" s="13"/>
      <c r="H152" s="196">
        <v>216</v>
      </c>
      <c r="I152" s="197"/>
      <c r="J152" s="13"/>
      <c r="K152" s="13"/>
      <c r="L152" s="192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4" t="s">
        <v>148</v>
      </c>
      <c r="AU152" s="194" t="s">
        <v>85</v>
      </c>
      <c r="AV152" s="13" t="s">
        <v>85</v>
      </c>
      <c r="AW152" s="13" t="s">
        <v>32</v>
      </c>
      <c r="AX152" s="13" t="s">
        <v>83</v>
      </c>
      <c r="AY152" s="194" t="s">
        <v>132</v>
      </c>
    </row>
    <row r="153" s="2" customFormat="1" ht="24.15" customHeight="1">
      <c r="A153" s="37"/>
      <c r="B153" s="178"/>
      <c r="C153" s="179" t="s">
        <v>187</v>
      </c>
      <c r="D153" s="179" t="s">
        <v>134</v>
      </c>
      <c r="E153" s="180" t="s">
        <v>249</v>
      </c>
      <c r="F153" s="181" t="s">
        <v>250</v>
      </c>
      <c r="G153" s="182" t="s">
        <v>137</v>
      </c>
      <c r="H153" s="183">
        <v>4</v>
      </c>
      <c r="I153" s="184"/>
      <c r="J153" s="185">
        <f>ROUND(I153*H153,2)</f>
        <v>0</v>
      </c>
      <c r="K153" s="181" t="s">
        <v>138</v>
      </c>
      <c r="L153" s="38"/>
      <c r="M153" s="186" t="s">
        <v>1</v>
      </c>
      <c r="N153" s="187" t="s">
        <v>41</v>
      </c>
      <c r="O153" s="76"/>
      <c r="P153" s="188">
        <f>O153*H153</f>
        <v>0</v>
      </c>
      <c r="Q153" s="188">
        <v>0.089219999999999994</v>
      </c>
      <c r="R153" s="188">
        <f>Q153*H153</f>
        <v>0.35687999999999998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139</v>
      </c>
      <c r="AT153" s="190" t="s">
        <v>134</v>
      </c>
      <c r="AU153" s="190" t="s">
        <v>85</v>
      </c>
      <c r="AY153" s="18" t="s">
        <v>132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139</v>
      </c>
      <c r="BM153" s="190" t="s">
        <v>251</v>
      </c>
    </row>
    <row r="154" s="2" customFormat="1" ht="24.15" customHeight="1">
      <c r="A154" s="37"/>
      <c r="B154" s="178"/>
      <c r="C154" s="206" t="s">
        <v>8</v>
      </c>
      <c r="D154" s="206" t="s">
        <v>230</v>
      </c>
      <c r="E154" s="207" t="s">
        <v>252</v>
      </c>
      <c r="F154" s="208" t="s">
        <v>253</v>
      </c>
      <c r="G154" s="209" t="s">
        <v>137</v>
      </c>
      <c r="H154" s="210">
        <v>4.2000000000000002</v>
      </c>
      <c r="I154" s="211"/>
      <c r="J154" s="212">
        <f>ROUND(I154*H154,2)</f>
        <v>0</v>
      </c>
      <c r="K154" s="208" t="s">
        <v>138</v>
      </c>
      <c r="L154" s="213"/>
      <c r="M154" s="214" t="s">
        <v>1</v>
      </c>
      <c r="N154" s="215" t="s">
        <v>41</v>
      </c>
      <c r="O154" s="76"/>
      <c r="P154" s="188">
        <f>O154*H154</f>
        <v>0</v>
      </c>
      <c r="Q154" s="188">
        <v>0.13100000000000001</v>
      </c>
      <c r="R154" s="188">
        <f>Q154*H154</f>
        <v>0.55020000000000002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174</v>
      </c>
      <c r="AT154" s="190" t="s">
        <v>230</v>
      </c>
      <c r="AU154" s="190" t="s">
        <v>85</v>
      </c>
      <c r="AY154" s="18" t="s">
        <v>132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139</v>
      </c>
      <c r="BM154" s="190" t="s">
        <v>254</v>
      </c>
    </row>
    <row r="155" s="13" customFormat="1">
      <c r="A155" s="13"/>
      <c r="B155" s="192"/>
      <c r="C155" s="13"/>
      <c r="D155" s="193" t="s">
        <v>148</v>
      </c>
      <c r="E155" s="194" t="s">
        <v>1</v>
      </c>
      <c r="F155" s="195" t="s">
        <v>255</v>
      </c>
      <c r="G155" s="13"/>
      <c r="H155" s="196">
        <v>4.2000000000000002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148</v>
      </c>
      <c r="AU155" s="194" t="s">
        <v>85</v>
      </c>
      <c r="AV155" s="13" t="s">
        <v>85</v>
      </c>
      <c r="AW155" s="13" t="s">
        <v>32</v>
      </c>
      <c r="AX155" s="13" t="s">
        <v>83</v>
      </c>
      <c r="AY155" s="194" t="s">
        <v>132</v>
      </c>
    </row>
    <row r="156" s="2" customFormat="1" ht="24.15" customHeight="1">
      <c r="A156" s="37"/>
      <c r="B156" s="178"/>
      <c r="C156" s="179" t="s">
        <v>195</v>
      </c>
      <c r="D156" s="179" t="s">
        <v>134</v>
      </c>
      <c r="E156" s="180" t="s">
        <v>249</v>
      </c>
      <c r="F156" s="181" t="s">
        <v>250</v>
      </c>
      <c r="G156" s="182" t="s">
        <v>137</v>
      </c>
      <c r="H156" s="183">
        <v>4</v>
      </c>
      <c r="I156" s="184"/>
      <c r="J156" s="185">
        <f>ROUND(I156*H156,2)</f>
        <v>0</v>
      </c>
      <c r="K156" s="181" t="s">
        <v>138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0.089219999999999994</v>
      </c>
      <c r="R156" s="188">
        <f>Q156*H156</f>
        <v>0.35687999999999998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139</v>
      </c>
      <c r="AT156" s="190" t="s">
        <v>134</v>
      </c>
      <c r="AU156" s="190" t="s">
        <v>85</v>
      </c>
      <c r="AY156" s="18" t="s">
        <v>132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139</v>
      </c>
      <c r="BM156" s="190" t="s">
        <v>256</v>
      </c>
    </row>
    <row r="157" s="2" customFormat="1" ht="24.15" customHeight="1">
      <c r="A157" s="37"/>
      <c r="B157" s="178"/>
      <c r="C157" s="206" t="s">
        <v>257</v>
      </c>
      <c r="D157" s="206" t="s">
        <v>230</v>
      </c>
      <c r="E157" s="207" t="s">
        <v>258</v>
      </c>
      <c r="F157" s="208" t="s">
        <v>259</v>
      </c>
      <c r="G157" s="209" t="s">
        <v>137</v>
      </c>
      <c r="H157" s="210">
        <v>4.1200000000000001</v>
      </c>
      <c r="I157" s="211"/>
      <c r="J157" s="212">
        <f>ROUND(I157*H157,2)</f>
        <v>0</v>
      </c>
      <c r="K157" s="208" t="s">
        <v>138</v>
      </c>
      <c r="L157" s="213"/>
      <c r="M157" s="214" t="s">
        <v>1</v>
      </c>
      <c r="N157" s="215" t="s">
        <v>41</v>
      </c>
      <c r="O157" s="76"/>
      <c r="P157" s="188">
        <f>O157*H157</f>
        <v>0</v>
      </c>
      <c r="Q157" s="188">
        <v>0.13200000000000001</v>
      </c>
      <c r="R157" s="188">
        <f>Q157*H157</f>
        <v>0.54383999999999999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174</v>
      </c>
      <c r="AT157" s="190" t="s">
        <v>230</v>
      </c>
      <c r="AU157" s="190" t="s">
        <v>85</v>
      </c>
      <c r="AY157" s="18" t="s">
        <v>132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139</v>
      </c>
      <c r="BM157" s="190" t="s">
        <v>260</v>
      </c>
    </row>
    <row r="158" s="13" customFormat="1">
      <c r="A158" s="13"/>
      <c r="B158" s="192"/>
      <c r="C158" s="13"/>
      <c r="D158" s="193" t="s">
        <v>148</v>
      </c>
      <c r="E158" s="13"/>
      <c r="F158" s="195" t="s">
        <v>261</v>
      </c>
      <c r="G158" s="13"/>
      <c r="H158" s="196">
        <v>4.1200000000000001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148</v>
      </c>
      <c r="AU158" s="194" t="s">
        <v>85</v>
      </c>
      <c r="AV158" s="13" t="s">
        <v>85</v>
      </c>
      <c r="AW158" s="13" t="s">
        <v>3</v>
      </c>
      <c r="AX158" s="13" t="s">
        <v>83</v>
      </c>
      <c r="AY158" s="194" t="s">
        <v>132</v>
      </c>
    </row>
    <row r="159" s="2" customFormat="1" ht="24.15" customHeight="1">
      <c r="A159" s="37"/>
      <c r="B159" s="178"/>
      <c r="C159" s="179" t="s">
        <v>262</v>
      </c>
      <c r="D159" s="179" t="s">
        <v>134</v>
      </c>
      <c r="E159" s="180" t="s">
        <v>263</v>
      </c>
      <c r="F159" s="181" t="s">
        <v>264</v>
      </c>
      <c r="G159" s="182" t="s">
        <v>137</v>
      </c>
      <c r="H159" s="183">
        <v>4</v>
      </c>
      <c r="I159" s="184"/>
      <c r="J159" s="185">
        <f>ROUND(I159*H159,2)</f>
        <v>0</v>
      </c>
      <c r="K159" s="181" t="s">
        <v>138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0.090620000000000006</v>
      </c>
      <c r="R159" s="188">
        <f>Q159*H159</f>
        <v>0.36248000000000002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139</v>
      </c>
      <c r="AT159" s="190" t="s">
        <v>134</v>
      </c>
      <c r="AU159" s="190" t="s">
        <v>85</v>
      </c>
      <c r="AY159" s="18" t="s">
        <v>132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139</v>
      </c>
      <c r="BM159" s="190" t="s">
        <v>265</v>
      </c>
    </row>
    <row r="160" s="2" customFormat="1" ht="33" customHeight="1">
      <c r="A160" s="37"/>
      <c r="B160" s="178"/>
      <c r="C160" s="179" t="s">
        <v>266</v>
      </c>
      <c r="D160" s="179" t="s">
        <v>134</v>
      </c>
      <c r="E160" s="180" t="s">
        <v>267</v>
      </c>
      <c r="F160" s="181" t="s">
        <v>268</v>
      </c>
      <c r="G160" s="182" t="s">
        <v>137</v>
      </c>
      <c r="H160" s="183">
        <v>208</v>
      </c>
      <c r="I160" s="184"/>
      <c r="J160" s="185">
        <f>ROUND(I160*H160,2)</f>
        <v>0</v>
      </c>
      <c r="K160" s="181" t="s">
        <v>138</v>
      </c>
      <c r="L160" s="38"/>
      <c r="M160" s="186" t="s">
        <v>1</v>
      </c>
      <c r="N160" s="187" t="s">
        <v>41</v>
      </c>
      <c r="O160" s="76"/>
      <c r="P160" s="188">
        <f>O160*H160</f>
        <v>0</v>
      </c>
      <c r="Q160" s="188">
        <v>0.090620000000000006</v>
      </c>
      <c r="R160" s="188">
        <f>Q160*H160</f>
        <v>18.848960000000002</v>
      </c>
      <c r="S160" s="188">
        <v>0</v>
      </c>
      <c r="T160" s="18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139</v>
      </c>
      <c r="AT160" s="190" t="s">
        <v>134</v>
      </c>
      <c r="AU160" s="190" t="s">
        <v>85</v>
      </c>
      <c r="AY160" s="18" t="s">
        <v>132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139</v>
      </c>
      <c r="BM160" s="190" t="s">
        <v>269</v>
      </c>
    </row>
    <row r="161" s="2" customFormat="1" ht="24.15" customHeight="1">
      <c r="A161" s="37"/>
      <c r="B161" s="178"/>
      <c r="C161" s="206" t="s">
        <v>270</v>
      </c>
      <c r="D161" s="206" t="s">
        <v>230</v>
      </c>
      <c r="E161" s="207" t="s">
        <v>271</v>
      </c>
      <c r="F161" s="208" t="s">
        <v>272</v>
      </c>
      <c r="G161" s="209" t="s">
        <v>137</v>
      </c>
      <c r="H161" s="210">
        <v>212.16</v>
      </c>
      <c r="I161" s="211"/>
      <c r="J161" s="212">
        <f>ROUND(I161*H161,2)</f>
        <v>0</v>
      </c>
      <c r="K161" s="208" t="s">
        <v>138</v>
      </c>
      <c r="L161" s="213"/>
      <c r="M161" s="214" t="s">
        <v>1</v>
      </c>
      <c r="N161" s="215" t="s">
        <v>41</v>
      </c>
      <c r="O161" s="76"/>
      <c r="P161" s="188">
        <f>O161*H161</f>
        <v>0</v>
      </c>
      <c r="Q161" s="188">
        <v>0.152</v>
      </c>
      <c r="R161" s="188">
        <f>Q161*H161</f>
        <v>32.24832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174</v>
      </c>
      <c r="AT161" s="190" t="s">
        <v>230</v>
      </c>
      <c r="AU161" s="190" t="s">
        <v>85</v>
      </c>
      <c r="AY161" s="18" t="s">
        <v>132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139</v>
      </c>
      <c r="BM161" s="190" t="s">
        <v>273</v>
      </c>
    </row>
    <row r="162" s="13" customFormat="1">
      <c r="A162" s="13"/>
      <c r="B162" s="192"/>
      <c r="C162" s="13"/>
      <c r="D162" s="193" t="s">
        <v>148</v>
      </c>
      <c r="E162" s="13"/>
      <c r="F162" s="195" t="s">
        <v>274</v>
      </c>
      <c r="G162" s="13"/>
      <c r="H162" s="196">
        <v>212.16</v>
      </c>
      <c r="I162" s="197"/>
      <c r="J162" s="13"/>
      <c r="K162" s="13"/>
      <c r="L162" s="192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148</v>
      </c>
      <c r="AU162" s="194" t="s">
        <v>85</v>
      </c>
      <c r="AV162" s="13" t="s">
        <v>85</v>
      </c>
      <c r="AW162" s="13" t="s">
        <v>3</v>
      </c>
      <c r="AX162" s="13" t="s">
        <v>83</v>
      </c>
      <c r="AY162" s="194" t="s">
        <v>132</v>
      </c>
    </row>
    <row r="163" s="12" customFormat="1" ht="22.8" customHeight="1">
      <c r="A163" s="12"/>
      <c r="B163" s="165"/>
      <c r="C163" s="12"/>
      <c r="D163" s="166" t="s">
        <v>75</v>
      </c>
      <c r="E163" s="176" t="s">
        <v>174</v>
      </c>
      <c r="F163" s="176" t="s">
        <v>275</v>
      </c>
      <c r="G163" s="12"/>
      <c r="H163" s="12"/>
      <c r="I163" s="168"/>
      <c r="J163" s="177">
        <f>BK163</f>
        <v>0</v>
      </c>
      <c r="K163" s="12"/>
      <c r="L163" s="165"/>
      <c r="M163" s="170"/>
      <c r="N163" s="171"/>
      <c r="O163" s="171"/>
      <c r="P163" s="172">
        <f>SUM(P164:P181)</f>
        <v>0</v>
      </c>
      <c r="Q163" s="171"/>
      <c r="R163" s="172">
        <f>SUM(R164:R181)</f>
        <v>2.3259500000000006</v>
      </c>
      <c r="S163" s="171"/>
      <c r="T163" s="173">
        <f>SUM(T164:T181)</f>
        <v>1.9845600000000001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6" t="s">
        <v>83</v>
      </c>
      <c r="AT163" s="174" t="s">
        <v>75</v>
      </c>
      <c r="AU163" s="174" t="s">
        <v>83</v>
      </c>
      <c r="AY163" s="166" t="s">
        <v>132</v>
      </c>
      <c r="BK163" s="175">
        <f>SUM(BK164:BK181)</f>
        <v>0</v>
      </c>
    </row>
    <row r="164" s="2" customFormat="1" ht="21.75" customHeight="1">
      <c r="A164" s="37"/>
      <c r="B164" s="178"/>
      <c r="C164" s="179" t="s">
        <v>276</v>
      </c>
      <c r="D164" s="179" t="s">
        <v>134</v>
      </c>
      <c r="E164" s="180" t="s">
        <v>277</v>
      </c>
      <c r="F164" s="181" t="s">
        <v>278</v>
      </c>
      <c r="G164" s="182" t="s">
        <v>157</v>
      </c>
      <c r="H164" s="183">
        <v>14</v>
      </c>
      <c r="I164" s="184"/>
      <c r="J164" s="185">
        <f>ROUND(I164*H164,2)</f>
        <v>0</v>
      </c>
      <c r="K164" s="181" t="s">
        <v>138</v>
      </c>
      <c r="L164" s="38"/>
      <c r="M164" s="186" t="s">
        <v>1</v>
      </c>
      <c r="N164" s="187" t="s">
        <v>41</v>
      </c>
      <c r="O164" s="76"/>
      <c r="P164" s="188">
        <f>O164*H164</f>
        <v>0</v>
      </c>
      <c r="Q164" s="188">
        <v>0</v>
      </c>
      <c r="R164" s="188">
        <f>Q164*H164</f>
        <v>0</v>
      </c>
      <c r="S164" s="188">
        <v>0.0050000000000000001</v>
      </c>
      <c r="T164" s="189">
        <f>S164*H164</f>
        <v>0.070000000000000007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0" t="s">
        <v>139</v>
      </c>
      <c r="AT164" s="190" t="s">
        <v>134</v>
      </c>
      <c r="AU164" s="190" t="s">
        <v>85</v>
      </c>
      <c r="AY164" s="18" t="s">
        <v>132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83</v>
      </c>
      <c r="BK164" s="191">
        <f>ROUND(I164*H164,2)</f>
        <v>0</v>
      </c>
      <c r="BL164" s="18" t="s">
        <v>139</v>
      </c>
      <c r="BM164" s="190" t="s">
        <v>279</v>
      </c>
    </row>
    <row r="165" s="2" customFormat="1" ht="24.15" customHeight="1">
      <c r="A165" s="37"/>
      <c r="B165" s="178"/>
      <c r="C165" s="179" t="s">
        <v>280</v>
      </c>
      <c r="D165" s="179" t="s">
        <v>134</v>
      </c>
      <c r="E165" s="180" t="s">
        <v>281</v>
      </c>
      <c r="F165" s="181" t="s">
        <v>282</v>
      </c>
      <c r="G165" s="182" t="s">
        <v>210</v>
      </c>
      <c r="H165" s="183">
        <v>0.39300000000000002</v>
      </c>
      <c r="I165" s="184"/>
      <c r="J165" s="185">
        <f>ROUND(I165*H165,2)</f>
        <v>0</v>
      </c>
      <c r="K165" s="181" t="s">
        <v>138</v>
      </c>
      <c r="L165" s="38"/>
      <c r="M165" s="186" t="s">
        <v>1</v>
      </c>
      <c r="N165" s="187" t="s">
        <v>41</v>
      </c>
      <c r="O165" s="76"/>
      <c r="P165" s="188">
        <f>O165*H165</f>
        <v>0</v>
      </c>
      <c r="Q165" s="188">
        <v>0</v>
      </c>
      <c r="R165" s="188">
        <f>Q165*H165</f>
        <v>0</v>
      </c>
      <c r="S165" s="188">
        <v>1.9199999999999999</v>
      </c>
      <c r="T165" s="189">
        <f>S165*H165</f>
        <v>0.75456000000000001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139</v>
      </c>
      <c r="AT165" s="190" t="s">
        <v>134</v>
      </c>
      <c r="AU165" s="190" t="s">
        <v>85</v>
      </c>
      <c r="AY165" s="18" t="s">
        <v>132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139</v>
      </c>
      <c r="BM165" s="190" t="s">
        <v>283</v>
      </c>
    </row>
    <row r="166" s="13" customFormat="1">
      <c r="A166" s="13"/>
      <c r="B166" s="192"/>
      <c r="C166" s="13"/>
      <c r="D166" s="193" t="s">
        <v>148</v>
      </c>
      <c r="E166" s="194" t="s">
        <v>1</v>
      </c>
      <c r="F166" s="195" t="s">
        <v>284</v>
      </c>
      <c r="G166" s="13"/>
      <c r="H166" s="196">
        <v>0.39300000000000002</v>
      </c>
      <c r="I166" s="197"/>
      <c r="J166" s="13"/>
      <c r="K166" s="13"/>
      <c r="L166" s="192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148</v>
      </c>
      <c r="AU166" s="194" t="s">
        <v>85</v>
      </c>
      <c r="AV166" s="13" t="s">
        <v>85</v>
      </c>
      <c r="AW166" s="13" t="s">
        <v>32</v>
      </c>
      <c r="AX166" s="13" t="s">
        <v>83</v>
      </c>
      <c r="AY166" s="194" t="s">
        <v>132</v>
      </c>
    </row>
    <row r="167" s="2" customFormat="1" ht="24.15" customHeight="1">
      <c r="A167" s="37"/>
      <c r="B167" s="178"/>
      <c r="C167" s="179" t="s">
        <v>285</v>
      </c>
      <c r="D167" s="179" t="s">
        <v>134</v>
      </c>
      <c r="E167" s="180" t="s">
        <v>286</v>
      </c>
      <c r="F167" s="181" t="s">
        <v>287</v>
      </c>
      <c r="G167" s="182" t="s">
        <v>288</v>
      </c>
      <c r="H167" s="183">
        <v>2</v>
      </c>
      <c r="I167" s="184"/>
      <c r="J167" s="185">
        <f>ROUND(I167*H167,2)</f>
        <v>0</v>
      </c>
      <c r="K167" s="181" t="s">
        <v>138</v>
      </c>
      <c r="L167" s="38"/>
      <c r="M167" s="186" t="s">
        <v>1</v>
      </c>
      <c r="N167" s="187" t="s">
        <v>41</v>
      </c>
      <c r="O167" s="76"/>
      <c r="P167" s="188">
        <f>O167*H167</f>
        <v>0</v>
      </c>
      <c r="Q167" s="188">
        <v>0.12422</v>
      </c>
      <c r="R167" s="188">
        <f>Q167*H167</f>
        <v>0.24843999999999999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139</v>
      </c>
      <c r="AT167" s="190" t="s">
        <v>134</v>
      </c>
      <c r="AU167" s="190" t="s">
        <v>85</v>
      </c>
      <c r="AY167" s="18" t="s">
        <v>132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139</v>
      </c>
      <c r="BM167" s="190" t="s">
        <v>289</v>
      </c>
    </row>
    <row r="168" s="2" customFormat="1" ht="21.75" customHeight="1">
      <c r="A168" s="37"/>
      <c r="B168" s="178"/>
      <c r="C168" s="206" t="s">
        <v>7</v>
      </c>
      <c r="D168" s="206" t="s">
        <v>230</v>
      </c>
      <c r="E168" s="207" t="s">
        <v>290</v>
      </c>
      <c r="F168" s="208" t="s">
        <v>291</v>
      </c>
      <c r="G168" s="209" t="s">
        <v>288</v>
      </c>
      <c r="H168" s="210">
        <v>2</v>
      </c>
      <c r="I168" s="211"/>
      <c r="J168" s="212">
        <f>ROUND(I168*H168,2)</f>
        <v>0</v>
      </c>
      <c r="K168" s="208" t="s">
        <v>138</v>
      </c>
      <c r="L168" s="213"/>
      <c r="M168" s="214" t="s">
        <v>1</v>
      </c>
      <c r="N168" s="215" t="s">
        <v>41</v>
      </c>
      <c r="O168" s="76"/>
      <c r="P168" s="188">
        <f>O168*H168</f>
        <v>0</v>
      </c>
      <c r="Q168" s="188">
        <v>0.067000000000000004</v>
      </c>
      <c r="R168" s="188">
        <f>Q168*H168</f>
        <v>0.13400000000000001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174</v>
      </c>
      <c r="AT168" s="190" t="s">
        <v>230</v>
      </c>
      <c r="AU168" s="190" t="s">
        <v>85</v>
      </c>
      <c r="AY168" s="18" t="s">
        <v>132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139</v>
      </c>
      <c r="BM168" s="190" t="s">
        <v>292</v>
      </c>
    </row>
    <row r="169" s="2" customFormat="1" ht="24.15" customHeight="1">
      <c r="A169" s="37"/>
      <c r="B169" s="178"/>
      <c r="C169" s="179" t="s">
        <v>293</v>
      </c>
      <c r="D169" s="179" t="s">
        <v>134</v>
      </c>
      <c r="E169" s="180" t="s">
        <v>294</v>
      </c>
      <c r="F169" s="181" t="s">
        <v>295</v>
      </c>
      <c r="G169" s="182" t="s">
        <v>288</v>
      </c>
      <c r="H169" s="183">
        <v>2</v>
      </c>
      <c r="I169" s="184"/>
      <c r="J169" s="185">
        <f>ROUND(I169*H169,2)</f>
        <v>0</v>
      </c>
      <c r="K169" s="181" t="s">
        <v>138</v>
      </c>
      <c r="L169" s="38"/>
      <c r="M169" s="186" t="s">
        <v>1</v>
      </c>
      <c r="N169" s="187" t="s">
        <v>41</v>
      </c>
      <c r="O169" s="76"/>
      <c r="P169" s="188">
        <f>O169*H169</f>
        <v>0</v>
      </c>
      <c r="Q169" s="188">
        <v>0.02972</v>
      </c>
      <c r="R169" s="188">
        <f>Q169*H169</f>
        <v>0.05944</v>
      </c>
      <c r="S169" s="188">
        <v>0</v>
      </c>
      <c r="T169" s="18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0" t="s">
        <v>139</v>
      </c>
      <c r="AT169" s="190" t="s">
        <v>134</v>
      </c>
      <c r="AU169" s="190" t="s">
        <v>85</v>
      </c>
      <c r="AY169" s="18" t="s">
        <v>132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83</v>
      </c>
      <c r="BK169" s="191">
        <f>ROUND(I169*H169,2)</f>
        <v>0</v>
      </c>
      <c r="BL169" s="18" t="s">
        <v>139</v>
      </c>
      <c r="BM169" s="190" t="s">
        <v>296</v>
      </c>
    </row>
    <row r="170" s="2" customFormat="1" ht="21.75" customHeight="1">
      <c r="A170" s="37"/>
      <c r="B170" s="178"/>
      <c r="C170" s="206" t="s">
        <v>297</v>
      </c>
      <c r="D170" s="206" t="s">
        <v>230</v>
      </c>
      <c r="E170" s="207" t="s">
        <v>298</v>
      </c>
      <c r="F170" s="208" t="s">
        <v>299</v>
      </c>
      <c r="G170" s="209" t="s">
        <v>288</v>
      </c>
      <c r="H170" s="210">
        <v>2</v>
      </c>
      <c r="I170" s="211"/>
      <c r="J170" s="212">
        <f>ROUND(I170*H170,2)</f>
        <v>0</v>
      </c>
      <c r="K170" s="208" t="s">
        <v>138</v>
      </c>
      <c r="L170" s="213"/>
      <c r="M170" s="214" t="s">
        <v>1</v>
      </c>
      <c r="N170" s="215" t="s">
        <v>41</v>
      </c>
      <c r="O170" s="76"/>
      <c r="P170" s="188">
        <f>O170*H170</f>
        <v>0</v>
      </c>
      <c r="Q170" s="188">
        <v>0.040000000000000001</v>
      </c>
      <c r="R170" s="188">
        <f>Q170*H170</f>
        <v>0.080000000000000002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174</v>
      </c>
      <c r="AT170" s="190" t="s">
        <v>230</v>
      </c>
      <c r="AU170" s="190" t="s">
        <v>85</v>
      </c>
      <c r="AY170" s="18" t="s">
        <v>132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139</v>
      </c>
      <c r="BM170" s="190" t="s">
        <v>300</v>
      </c>
    </row>
    <row r="171" s="2" customFormat="1" ht="24.15" customHeight="1">
      <c r="A171" s="37"/>
      <c r="B171" s="178"/>
      <c r="C171" s="179" t="s">
        <v>301</v>
      </c>
      <c r="D171" s="179" t="s">
        <v>134</v>
      </c>
      <c r="E171" s="180" t="s">
        <v>302</v>
      </c>
      <c r="F171" s="181" t="s">
        <v>303</v>
      </c>
      <c r="G171" s="182" t="s">
        <v>288</v>
      </c>
      <c r="H171" s="183">
        <v>2</v>
      </c>
      <c r="I171" s="184"/>
      <c r="J171" s="185">
        <f>ROUND(I171*H171,2)</f>
        <v>0</v>
      </c>
      <c r="K171" s="181" t="s">
        <v>138</v>
      </c>
      <c r="L171" s="38"/>
      <c r="M171" s="186" t="s">
        <v>1</v>
      </c>
      <c r="N171" s="187" t="s">
        <v>41</v>
      </c>
      <c r="O171" s="76"/>
      <c r="P171" s="188">
        <f>O171*H171</f>
        <v>0</v>
      </c>
      <c r="Q171" s="188">
        <v>0.02972</v>
      </c>
      <c r="R171" s="188">
        <f>Q171*H171</f>
        <v>0.05944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139</v>
      </c>
      <c r="AT171" s="190" t="s">
        <v>134</v>
      </c>
      <c r="AU171" s="190" t="s">
        <v>85</v>
      </c>
      <c r="AY171" s="18" t="s">
        <v>132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139</v>
      </c>
      <c r="BM171" s="190" t="s">
        <v>304</v>
      </c>
    </row>
    <row r="172" s="2" customFormat="1" ht="24.15" customHeight="1">
      <c r="A172" s="37"/>
      <c r="B172" s="178"/>
      <c r="C172" s="206" t="s">
        <v>305</v>
      </c>
      <c r="D172" s="206" t="s">
        <v>230</v>
      </c>
      <c r="E172" s="207" t="s">
        <v>306</v>
      </c>
      <c r="F172" s="208" t="s">
        <v>307</v>
      </c>
      <c r="G172" s="209" t="s">
        <v>288</v>
      </c>
      <c r="H172" s="210">
        <v>2</v>
      </c>
      <c r="I172" s="211"/>
      <c r="J172" s="212">
        <f>ROUND(I172*H172,2)</f>
        <v>0</v>
      </c>
      <c r="K172" s="208" t="s">
        <v>138</v>
      </c>
      <c r="L172" s="213"/>
      <c r="M172" s="214" t="s">
        <v>1</v>
      </c>
      <c r="N172" s="215" t="s">
        <v>41</v>
      </c>
      <c r="O172" s="76"/>
      <c r="P172" s="188">
        <f>O172*H172</f>
        <v>0</v>
      </c>
      <c r="Q172" s="188">
        <v>0.040000000000000001</v>
      </c>
      <c r="R172" s="188">
        <f>Q172*H172</f>
        <v>0.080000000000000002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174</v>
      </c>
      <c r="AT172" s="190" t="s">
        <v>230</v>
      </c>
      <c r="AU172" s="190" t="s">
        <v>85</v>
      </c>
      <c r="AY172" s="18" t="s">
        <v>132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139</v>
      </c>
      <c r="BM172" s="190" t="s">
        <v>308</v>
      </c>
    </row>
    <row r="173" s="2" customFormat="1" ht="24.15" customHeight="1">
      <c r="A173" s="37"/>
      <c r="B173" s="178"/>
      <c r="C173" s="179" t="s">
        <v>309</v>
      </c>
      <c r="D173" s="179" t="s">
        <v>134</v>
      </c>
      <c r="E173" s="180" t="s">
        <v>310</v>
      </c>
      <c r="F173" s="181" t="s">
        <v>311</v>
      </c>
      <c r="G173" s="182" t="s">
        <v>288</v>
      </c>
      <c r="H173" s="183">
        <v>2</v>
      </c>
      <c r="I173" s="184"/>
      <c r="J173" s="185">
        <f>ROUND(I173*H173,2)</f>
        <v>0</v>
      </c>
      <c r="K173" s="181" t="s">
        <v>138</v>
      </c>
      <c r="L173" s="38"/>
      <c r="M173" s="186" t="s">
        <v>1</v>
      </c>
      <c r="N173" s="187" t="s">
        <v>41</v>
      </c>
      <c r="O173" s="76"/>
      <c r="P173" s="188">
        <f>O173*H173</f>
        <v>0</v>
      </c>
      <c r="Q173" s="188">
        <v>0.02972</v>
      </c>
      <c r="R173" s="188">
        <f>Q173*H173</f>
        <v>0.05944</v>
      </c>
      <c r="S173" s="188">
        <v>0</v>
      </c>
      <c r="T173" s="18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139</v>
      </c>
      <c r="AT173" s="190" t="s">
        <v>134</v>
      </c>
      <c r="AU173" s="190" t="s">
        <v>85</v>
      </c>
      <c r="AY173" s="18" t="s">
        <v>132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83</v>
      </c>
      <c r="BK173" s="191">
        <f>ROUND(I173*H173,2)</f>
        <v>0</v>
      </c>
      <c r="BL173" s="18" t="s">
        <v>139</v>
      </c>
      <c r="BM173" s="190" t="s">
        <v>312</v>
      </c>
    </row>
    <row r="174" s="2" customFormat="1" ht="24.15" customHeight="1">
      <c r="A174" s="37"/>
      <c r="B174" s="178"/>
      <c r="C174" s="206" t="s">
        <v>313</v>
      </c>
      <c r="D174" s="206" t="s">
        <v>230</v>
      </c>
      <c r="E174" s="207" t="s">
        <v>314</v>
      </c>
      <c r="F174" s="208" t="s">
        <v>315</v>
      </c>
      <c r="G174" s="209" t="s">
        <v>288</v>
      </c>
      <c r="H174" s="210">
        <v>2</v>
      </c>
      <c r="I174" s="211"/>
      <c r="J174" s="212">
        <f>ROUND(I174*H174,2)</f>
        <v>0</v>
      </c>
      <c r="K174" s="208" t="s">
        <v>138</v>
      </c>
      <c r="L174" s="213"/>
      <c r="M174" s="214" t="s">
        <v>1</v>
      </c>
      <c r="N174" s="215" t="s">
        <v>41</v>
      </c>
      <c r="O174" s="76"/>
      <c r="P174" s="188">
        <f>O174*H174</f>
        <v>0</v>
      </c>
      <c r="Q174" s="188">
        <v>0.089999999999999997</v>
      </c>
      <c r="R174" s="188">
        <f>Q174*H174</f>
        <v>0.17999999999999999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174</v>
      </c>
      <c r="AT174" s="190" t="s">
        <v>230</v>
      </c>
      <c r="AU174" s="190" t="s">
        <v>85</v>
      </c>
      <c r="AY174" s="18" t="s">
        <v>132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139</v>
      </c>
      <c r="BM174" s="190" t="s">
        <v>316</v>
      </c>
    </row>
    <row r="175" s="2" customFormat="1" ht="33" customHeight="1">
      <c r="A175" s="37"/>
      <c r="B175" s="178"/>
      <c r="C175" s="179" t="s">
        <v>317</v>
      </c>
      <c r="D175" s="179" t="s">
        <v>134</v>
      </c>
      <c r="E175" s="180" t="s">
        <v>318</v>
      </c>
      <c r="F175" s="181" t="s">
        <v>319</v>
      </c>
      <c r="G175" s="182" t="s">
        <v>288</v>
      </c>
      <c r="H175" s="183">
        <v>1</v>
      </c>
      <c r="I175" s="184"/>
      <c r="J175" s="185">
        <f>ROUND(I175*H175,2)</f>
        <v>0</v>
      </c>
      <c r="K175" s="181" t="s">
        <v>138</v>
      </c>
      <c r="L175" s="38"/>
      <c r="M175" s="186" t="s">
        <v>1</v>
      </c>
      <c r="N175" s="187" t="s">
        <v>41</v>
      </c>
      <c r="O175" s="76"/>
      <c r="P175" s="188">
        <f>O175*H175</f>
        <v>0</v>
      </c>
      <c r="Q175" s="188">
        <v>0.65847999999999995</v>
      </c>
      <c r="R175" s="188">
        <f>Q175*H175</f>
        <v>0.65847999999999995</v>
      </c>
      <c r="S175" s="188">
        <v>0.66000000000000003</v>
      </c>
      <c r="T175" s="189">
        <f>S175*H175</f>
        <v>0.66000000000000003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139</v>
      </c>
      <c r="AT175" s="190" t="s">
        <v>134</v>
      </c>
      <c r="AU175" s="190" t="s">
        <v>85</v>
      </c>
      <c r="AY175" s="18" t="s">
        <v>132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139</v>
      </c>
      <c r="BM175" s="190" t="s">
        <v>320</v>
      </c>
    </row>
    <row r="176" s="2" customFormat="1" ht="24.15" customHeight="1">
      <c r="A176" s="37"/>
      <c r="B176" s="178"/>
      <c r="C176" s="179" t="s">
        <v>321</v>
      </c>
      <c r="D176" s="179" t="s">
        <v>134</v>
      </c>
      <c r="E176" s="180" t="s">
        <v>322</v>
      </c>
      <c r="F176" s="181" t="s">
        <v>323</v>
      </c>
      <c r="G176" s="182" t="s">
        <v>288</v>
      </c>
      <c r="H176" s="183">
        <v>1</v>
      </c>
      <c r="I176" s="184"/>
      <c r="J176" s="185">
        <f>ROUND(I176*H176,2)</f>
        <v>0</v>
      </c>
      <c r="K176" s="181" t="s">
        <v>138</v>
      </c>
      <c r="L176" s="38"/>
      <c r="M176" s="186" t="s">
        <v>1</v>
      </c>
      <c r="N176" s="187" t="s">
        <v>41</v>
      </c>
      <c r="O176" s="76"/>
      <c r="P176" s="188">
        <f>O176*H176</f>
        <v>0</v>
      </c>
      <c r="Q176" s="188">
        <v>0.10037</v>
      </c>
      <c r="R176" s="188">
        <f>Q176*H176</f>
        <v>0.10037</v>
      </c>
      <c r="S176" s="188">
        <v>0.10000000000000001</v>
      </c>
      <c r="T176" s="189">
        <f>S176*H176</f>
        <v>0.10000000000000001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139</v>
      </c>
      <c r="AT176" s="190" t="s">
        <v>134</v>
      </c>
      <c r="AU176" s="190" t="s">
        <v>85</v>
      </c>
      <c r="AY176" s="18" t="s">
        <v>132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139</v>
      </c>
      <c r="BM176" s="190" t="s">
        <v>324</v>
      </c>
    </row>
    <row r="177" s="2" customFormat="1" ht="24.15" customHeight="1">
      <c r="A177" s="37"/>
      <c r="B177" s="178"/>
      <c r="C177" s="179" t="s">
        <v>325</v>
      </c>
      <c r="D177" s="179" t="s">
        <v>134</v>
      </c>
      <c r="E177" s="180" t="s">
        <v>326</v>
      </c>
      <c r="F177" s="181" t="s">
        <v>327</v>
      </c>
      <c r="G177" s="182" t="s">
        <v>288</v>
      </c>
      <c r="H177" s="183">
        <v>2</v>
      </c>
      <c r="I177" s="184"/>
      <c r="J177" s="185">
        <f>ROUND(I177*H177,2)</f>
        <v>0</v>
      </c>
      <c r="K177" s="181" t="s">
        <v>138</v>
      </c>
      <c r="L177" s="38"/>
      <c r="M177" s="186" t="s">
        <v>1</v>
      </c>
      <c r="N177" s="187" t="s">
        <v>41</v>
      </c>
      <c r="O177" s="76"/>
      <c r="P177" s="188">
        <f>O177*H177</f>
        <v>0</v>
      </c>
      <c r="Q177" s="188">
        <v>0.21734000000000001</v>
      </c>
      <c r="R177" s="188">
        <f>Q177*H177</f>
        <v>0.43468000000000001</v>
      </c>
      <c r="S177" s="188">
        <v>0</v>
      </c>
      <c r="T177" s="18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139</v>
      </c>
      <c r="AT177" s="190" t="s">
        <v>134</v>
      </c>
      <c r="AU177" s="190" t="s">
        <v>85</v>
      </c>
      <c r="AY177" s="18" t="s">
        <v>132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83</v>
      </c>
      <c r="BK177" s="191">
        <f>ROUND(I177*H177,2)</f>
        <v>0</v>
      </c>
      <c r="BL177" s="18" t="s">
        <v>139</v>
      </c>
      <c r="BM177" s="190" t="s">
        <v>328</v>
      </c>
    </row>
    <row r="178" s="2" customFormat="1" ht="24.15" customHeight="1">
      <c r="A178" s="37"/>
      <c r="B178" s="178"/>
      <c r="C178" s="206" t="s">
        <v>329</v>
      </c>
      <c r="D178" s="206" t="s">
        <v>230</v>
      </c>
      <c r="E178" s="207" t="s">
        <v>330</v>
      </c>
      <c r="F178" s="208" t="s">
        <v>331</v>
      </c>
      <c r="G178" s="209" t="s">
        <v>288</v>
      </c>
      <c r="H178" s="210">
        <v>2</v>
      </c>
      <c r="I178" s="211"/>
      <c r="J178" s="212">
        <f>ROUND(I178*H178,2)</f>
        <v>0</v>
      </c>
      <c r="K178" s="208" t="s">
        <v>138</v>
      </c>
      <c r="L178" s="213"/>
      <c r="M178" s="214" t="s">
        <v>1</v>
      </c>
      <c r="N178" s="215" t="s">
        <v>41</v>
      </c>
      <c r="O178" s="76"/>
      <c r="P178" s="188">
        <f>O178*H178</f>
        <v>0</v>
      </c>
      <c r="Q178" s="188">
        <v>0.108</v>
      </c>
      <c r="R178" s="188">
        <f>Q178*H178</f>
        <v>0.216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174</v>
      </c>
      <c r="AT178" s="190" t="s">
        <v>230</v>
      </c>
      <c r="AU178" s="190" t="s">
        <v>85</v>
      </c>
      <c r="AY178" s="18" t="s">
        <v>132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139</v>
      </c>
      <c r="BM178" s="190" t="s">
        <v>332</v>
      </c>
    </row>
    <row r="179" s="2" customFormat="1" ht="16.5" customHeight="1">
      <c r="A179" s="37"/>
      <c r="B179" s="178"/>
      <c r="C179" s="206" t="s">
        <v>333</v>
      </c>
      <c r="D179" s="206" t="s">
        <v>230</v>
      </c>
      <c r="E179" s="207" t="s">
        <v>334</v>
      </c>
      <c r="F179" s="208" t="s">
        <v>335</v>
      </c>
      <c r="G179" s="209" t="s">
        <v>288</v>
      </c>
      <c r="H179" s="210">
        <v>2</v>
      </c>
      <c r="I179" s="211"/>
      <c r="J179" s="212">
        <f>ROUND(I179*H179,2)</f>
        <v>0</v>
      </c>
      <c r="K179" s="208" t="s">
        <v>138</v>
      </c>
      <c r="L179" s="213"/>
      <c r="M179" s="214" t="s">
        <v>1</v>
      </c>
      <c r="N179" s="215" t="s">
        <v>41</v>
      </c>
      <c r="O179" s="76"/>
      <c r="P179" s="188">
        <f>O179*H179</f>
        <v>0</v>
      </c>
      <c r="Q179" s="188">
        <v>0.0071999999999999998</v>
      </c>
      <c r="R179" s="188">
        <f>Q179*H179</f>
        <v>0.0144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174</v>
      </c>
      <c r="AT179" s="190" t="s">
        <v>230</v>
      </c>
      <c r="AU179" s="190" t="s">
        <v>85</v>
      </c>
      <c r="AY179" s="18" t="s">
        <v>132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139</v>
      </c>
      <c r="BM179" s="190" t="s">
        <v>336</v>
      </c>
    </row>
    <row r="180" s="2" customFormat="1" ht="24.15" customHeight="1">
      <c r="A180" s="37"/>
      <c r="B180" s="178"/>
      <c r="C180" s="179" t="s">
        <v>337</v>
      </c>
      <c r="D180" s="179" t="s">
        <v>134</v>
      </c>
      <c r="E180" s="180" t="s">
        <v>338</v>
      </c>
      <c r="F180" s="181" t="s">
        <v>339</v>
      </c>
      <c r="G180" s="182" t="s">
        <v>288</v>
      </c>
      <c r="H180" s="183">
        <v>2</v>
      </c>
      <c r="I180" s="184"/>
      <c r="J180" s="185">
        <f>ROUND(I180*H180,2)</f>
        <v>0</v>
      </c>
      <c r="K180" s="181" t="s">
        <v>138</v>
      </c>
      <c r="L180" s="38"/>
      <c r="M180" s="186" t="s">
        <v>1</v>
      </c>
      <c r="N180" s="187" t="s">
        <v>41</v>
      </c>
      <c r="O180" s="76"/>
      <c r="P180" s="188">
        <f>O180*H180</f>
        <v>0</v>
      </c>
      <c r="Q180" s="188">
        <v>0</v>
      </c>
      <c r="R180" s="188">
        <f>Q180*H180</f>
        <v>0</v>
      </c>
      <c r="S180" s="188">
        <v>0.20000000000000001</v>
      </c>
      <c r="T180" s="189">
        <f>S180*H180</f>
        <v>0.40000000000000002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139</v>
      </c>
      <c r="AT180" s="190" t="s">
        <v>134</v>
      </c>
      <c r="AU180" s="190" t="s">
        <v>85</v>
      </c>
      <c r="AY180" s="18" t="s">
        <v>132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139</v>
      </c>
      <c r="BM180" s="190" t="s">
        <v>340</v>
      </c>
    </row>
    <row r="181" s="2" customFormat="1" ht="24.15" customHeight="1">
      <c r="A181" s="37"/>
      <c r="B181" s="178"/>
      <c r="C181" s="179" t="s">
        <v>341</v>
      </c>
      <c r="D181" s="179" t="s">
        <v>134</v>
      </c>
      <c r="E181" s="180" t="s">
        <v>342</v>
      </c>
      <c r="F181" s="181" t="s">
        <v>343</v>
      </c>
      <c r="G181" s="182" t="s">
        <v>157</v>
      </c>
      <c r="H181" s="183">
        <v>14</v>
      </c>
      <c r="I181" s="184"/>
      <c r="J181" s="185">
        <f>ROUND(I181*H181,2)</f>
        <v>0</v>
      </c>
      <c r="K181" s="181" t="s">
        <v>138</v>
      </c>
      <c r="L181" s="38"/>
      <c r="M181" s="186" t="s">
        <v>1</v>
      </c>
      <c r="N181" s="187" t="s">
        <v>41</v>
      </c>
      <c r="O181" s="76"/>
      <c r="P181" s="188">
        <f>O181*H181</f>
        <v>0</v>
      </c>
      <c r="Q181" s="188">
        <v>9.0000000000000006E-05</v>
      </c>
      <c r="R181" s="188">
        <f>Q181*H181</f>
        <v>0.0012600000000000001</v>
      </c>
      <c r="S181" s="188">
        <v>0</v>
      </c>
      <c r="T181" s="18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0" t="s">
        <v>139</v>
      </c>
      <c r="AT181" s="190" t="s">
        <v>134</v>
      </c>
      <c r="AU181" s="190" t="s">
        <v>85</v>
      </c>
      <c r="AY181" s="18" t="s">
        <v>132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83</v>
      </c>
      <c r="BK181" s="191">
        <f>ROUND(I181*H181,2)</f>
        <v>0</v>
      </c>
      <c r="BL181" s="18" t="s">
        <v>139</v>
      </c>
      <c r="BM181" s="190" t="s">
        <v>344</v>
      </c>
    </row>
    <row r="182" s="12" customFormat="1" ht="22.8" customHeight="1">
      <c r="A182" s="12"/>
      <c r="B182" s="165"/>
      <c r="C182" s="12"/>
      <c r="D182" s="166" t="s">
        <v>75</v>
      </c>
      <c r="E182" s="176" t="s">
        <v>165</v>
      </c>
      <c r="F182" s="176" t="s">
        <v>166</v>
      </c>
      <c r="G182" s="12"/>
      <c r="H182" s="12"/>
      <c r="I182" s="168"/>
      <c r="J182" s="177">
        <f>BK182</f>
        <v>0</v>
      </c>
      <c r="K182" s="12"/>
      <c r="L182" s="165"/>
      <c r="M182" s="170"/>
      <c r="N182" s="171"/>
      <c r="O182" s="171"/>
      <c r="P182" s="172">
        <f>SUM(P183:P199)</f>
        <v>0</v>
      </c>
      <c r="Q182" s="171"/>
      <c r="R182" s="172">
        <f>SUM(R183:R199)</f>
        <v>48.118587999999995</v>
      </c>
      <c r="S182" s="171"/>
      <c r="T182" s="173">
        <f>SUM(T183:T199)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6" t="s">
        <v>83</v>
      </c>
      <c r="AT182" s="174" t="s">
        <v>75</v>
      </c>
      <c r="AU182" s="174" t="s">
        <v>83</v>
      </c>
      <c r="AY182" s="166" t="s">
        <v>132</v>
      </c>
      <c r="BK182" s="175">
        <f>SUM(BK183:BK199)</f>
        <v>0</v>
      </c>
    </row>
    <row r="183" s="2" customFormat="1" ht="24.15" customHeight="1">
      <c r="A183" s="37"/>
      <c r="B183" s="178"/>
      <c r="C183" s="179" t="s">
        <v>345</v>
      </c>
      <c r="D183" s="179" t="s">
        <v>134</v>
      </c>
      <c r="E183" s="180" t="s">
        <v>346</v>
      </c>
      <c r="F183" s="181" t="s">
        <v>347</v>
      </c>
      <c r="G183" s="182" t="s">
        <v>157</v>
      </c>
      <c r="H183" s="183">
        <v>110</v>
      </c>
      <c r="I183" s="184"/>
      <c r="J183" s="185">
        <f>ROUND(I183*H183,2)</f>
        <v>0</v>
      </c>
      <c r="K183" s="181" t="s">
        <v>138</v>
      </c>
      <c r="L183" s="38"/>
      <c r="M183" s="186" t="s">
        <v>1</v>
      </c>
      <c r="N183" s="187" t="s">
        <v>41</v>
      </c>
      <c r="O183" s="76"/>
      <c r="P183" s="188">
        <f>O183*H183</f>
        <v>0</v>
      </c>
      <c r="Q183" s="188">
        <v>0.089779999999999999</v>
      </c>
      <c r="R183" s="188">
        <f>Q183*H183</f>
        <v>9.8757999999999999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139</v>
      </c>
      <c r="AT183" s="190" t="s">
        <v>134</v>
      </c>
      <c r="AU183" s="190" t="s">
        <v>85</v>
      </c>
      <c r="AY183" s="18" t="s">
        <v>132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139</v>
      </c>
      <c r="BM183" s="190" t="s">
        <v>348</v>
      </c>
    </row>
    <row r="184" s="13" customFormat="1">
      <c r="A184" s="13"/>
      <c r="B184" s="192"/>
      <c r="C184" s="13"/>
      <c r="D184" s="193" t="s">
        <v>148</v>
      </c>
      <c r="E184" s="194" t="s">
        <v>1</v>
      </c>
      <c r="F184" s="195" t="s">
        <v>349</v>
      </c>
      <c r="G184" s="13"/>
      <c r="H184" s="196">
        <v>110</v>
      </c>
      <c r="I184" s="197"/>
      <c r="J184" s="13"/>
      <c r="K184" s="13"/>
      <c r="L184" s="192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4" t="s">
        <v>148</v>
      </c>
      <c r="AU184" s="194" t="s">
        <v>85</v>
      </c>
      <c r="AV184" s="13" t="s">
        <v>85</v>
      </c>
      <c r="AW184" s="13" t="s">
        <v>32</v>
      </c>
      <c r="AX184" s="13" t="s">
        <v>83</v>
      </c>
      <c r="AY184" s="194" t="s">
        <v>132</v>
      </c>
    </row>
    <row r="185" s="2" customFormat="1" ht="16.5" customHeight="1">
      <c r="A185" s="37"/>
      <c r="B185" s="178"/>
      <c r="C185" s="206" t="s">
        <v>350</v>
      </c>
      <c r="D185" s="206" t="s">
        <v>230</v>
      </c>
      <c r="E185" s="207" t="s">
        <v>351</v>
      </c>
      <c r="F185" s="208" t="s">
        <v>352</v>
      </c>
      <c r="G185" s="209" t="s">
        <v>137</v>
      </c>
      <c r="H185" s="210">
        <v>2.2000000000000002</v>
      </c>
      <c r="I185" s="211"/>
      <c r="J185" s="212">
        <f>ROUND(I185*H185,2)</f>
        <v>0</v>
      </c>
      <c r="K185" s="208" t="s">
        <v>138</v>
      </c>
      <c r="L185" s="213"/>
      <c r="M185" s="214" t="s">
        <v>1</v>
      </c>
      <c r="N185" s="215" t="s">
        <v>41</v>
      </c>
      <c r="O185" s="76"/>
      <c r="P185" s="188">
        <f>O185*H185</f>
        <v>0</v>
      </c>
      <c r="Q185" s="188">
        <v>0.222</v>
      </c>
      <c r="R185" s="188">
        <f>Q185*H185</f>
        <v>0.48840000000000006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174</v>
      </c>
      <c r="AT185" s="190" t="s">
        <v>230</v>
      </c>
      <c r="AU185" s="190" t="s">
        <v>85</v>
      </c>
      <c r="AY185" s="18" t="s">
        <v>132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139</v>
      </c>
      <c r="BM185" s="190" t="s">
        <v>353</v>
      </c>
    </row>
    <row r="186" s="13" customFormat="1">
      <c r="A186" s="13"/>
      <c r="B186" s="192"/>
      <c r="C186" s="13"/>
      <c r="D186" s="193" t="s">
        <v>148</v>
      </c>
      <c r="E186" s="194" t="s">
        <v>1</v>
      </c>
      <c r="F186" s="195" t="s">
        <v>354</v>
      </c>
      <c r="G186" s="13"/>
      <c r="H186" s="196">
        <v>2.2000000000000002</v>
      </c>
      <c r="I186" s="197"/>
      <c r="J186" s="13"/>
      <c r="K186" s="13"/>
      <c r="L186" s="192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4" t="s">
        <v>148</v>
      </c>
      <c r="AU186" s="194" t="s">
        <v>85</v>
      </c>
      <c r="AV186" s="13" t="s">
        <v>85</v>
      </c>
      <c r="AW186" s="13" t="s">
        <v>32</v>
      </c>
      <c r="AX186" s="13" t="s">
        <v>83</v>
      </c>
      <c r="AY186" s="194" t="s">
        <v>132</v>
      </c>
    </row>
    <row r="187" s="2" customFormat="1" ht="33" customHeight="1">
      <c r="A187" s="37"/>
      <c r="B187" s="178"/>
      <c r="C187" s="179" t="s">
        <v>355</v>
      </c>
      <c r="D187" s="179" t="s">
        <v>134</v>
      </c>
      <c r="E187" s="180" t="s">
        <v>356</v>
      </c>
      <c r="F187" s="181" t="s">
        <v>357</v>
      </c>
      <c r="G187" s="182" t="s">
        <v>157</v>
      </c>
      <c r="H187" s="183">
        <v>8</v>
      </c>
      <c r="I187" s="184"/>
      <c r="J187" s="185">
        <f>ROUND(I187*H187,2)</f>
        <v>0</v>
      </c>
      <c r="K187" s="181" t="s">
        <v>138</v>
      </c>
      <c r="L187" s="38"/>
      <c r="M187" s="186" t="s">
        <v>1</v>
      </c>
      <c r="N187" s="187" t="s">
        <v>41</v>
      </c>
      <c r="O187" s="76"/>
      <c r="P187" s="188">
        <f>O187*H187</f>
        <v>0</v>
      </c>
      <c r="Q187" s="188">
        <v>0.1295</v>
      </c>
      <c r="R187" s="188">
        <f>Q187*H187</f>
        <v>1.036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139</v>
      </c>
      <c r="AT187" s="190" t="s">
        <v>134</v>
      </c>
      <c r="AU187" s="190" t="s">
        <v>85</v>
      </c>
      <c r="AY187" s="18" t="s">
        <v>132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139</v>
      </c>
      <c r="BM187" s="190" t="s">
        <v>358</v>
      </c>
    </row>
    <row r="188" s="2" customFormat="1" ht="16.5" customHeight="1">
      <c r="A188" s="37"/>
      <c r="B188" s="178"/>
      <c r="C188" s="206" t="s">
        <v>359</v>
      </c>
      <c r="D188" s="206" t="s">
        <v>230</v>
      </c>
      <c r="E188" s="207" t="s">
        <v>360</v>
      </c>
      <c r="F188" s="208" t="s">
        <v>361</v>
      </c>
      <c r="G188" s="209" t="s">
        <v>157</v>
      </c>
      <c r="H188" s="210">
        <v>8</v>
      </c>
      <c r="I188" s="211"/>
      <c r="J188" s="212">
        <f>ROUND(I188*H188,2)</f>
        <v>0</v>
      </c>
      <c r="K188" s="208" t="s">
        <v>138</v>
      </c>
      <c r="L188" s="213"/>
      <c r="M188" s="214" t="s">
        <v>1</v>
      </c>
      <c r="N188" s="215" t="s">
        <v>41</v>
      </c>
      <c r="O188" s="76"/>
      <c r="P188" s="188">
        <f>O188*H188</f>
        <v>0</v>
      </c>
      <c r="Q188" s="188">
        <v>0.056120000000000003</v>
      </c>
      <c r="R188" s="188">
        <f>Q188*H188</f>
        <v>0.44896000000000003</v>
      </c>
      <c r="S188" s="188">
        <v>0</v>
      </c>
      <c r="T188" s="18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174</v>
      </c>
      <c r="AT188" s="190" t="s">
        <v>230</v>
      </c>
      <c r="AU188" s="190" t="s">
        <v>85</v>
      </c>
      <c r="AY188" s="18" t="s">
        <v>132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139</v>
      </c>
      <c r="BM188" s="190" t="s">
        <v>362</v>
      </c>
    </row>
    <row r="189" s="2" customFormat="1" ht="24.15" customHeight="1">
      <c r="A189" s="37"/>
      <c r="B189" s="178"/>
      <c r="C189" s="179" t="s">
        <v>363</v>
      </c>
      <c r="D189" s="179" t="s">
        <v>134</v>
      </c>
      <c r="E189" s="180" t="s">
        <v>364</v>
      </c>
      <c r="F189" s="181" t="s">
        <v>365</v>
      </c>
      <c r="G189" s="182" t="s">
        <v>157</v>
      </c>
      <c r="H189" s="183">
        <v>110</v>
      </c>
      <c r="I189" s="184"/>
      <c r="J189" s="185">
        <f>ROUND(I189*H189,2)</f>
        <v>0</v>
      </c>
      <c r="K189" s="181" t="s">
        <v>138</v>
      </c>
      <c r="L189" s="38"/>
      <c r="M189" s="186" t="s">
        <v>1</v>
      </c>
      <c r="N189" s="187" t="s">
        <v>41</v>
      </c>
      <c r="O189" s="76"/>
      <c r="P189" s="188">
        <f>O189*H189</f>
        <v>0</v>
      </c>
      <c r="Q189" s="188">
        <v>0.14066999999999999</v>
      </c>
      <c r="R189" s="188">
        <f>Q189*H189</f>
        <v>15.473699999999999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139</v>
      </c>
      <c r="AT189" s="190" t="s">
        <v>134</v>
      </c>
      <c r="AU189" s="190" t="s">
        <v>85</v>
      </c>
      <c r="AY189" s="18" t="s">
        <v>132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139</v>
      </c>
      <c r="BM189" s="190" t="s">
        <v>366</v>
      </c>
    </row>
    <row r="190" s="2" customFormat="1" ht="24.15" customHeight="1">
      <c r="A190" s="37"/>
      <c r="B190" s="178"/>
      <c r="C190" s="179" t="s">
        <v>367</v>
      </c>
      <c r="D190" s="179" t="s">
        <v>134</v>
      </c>
      <c r="E190" s="180" t="s">
        <v>368</v>
      </c>
      <c r="F190" s="181" t="s">
        <v>369</v>
      </c>
      <c r="G190" s="182" t="s">
        <v>210</v>
      </c>
      <c r="H190" s="183">
        <v>9.1999999999999993</v>
      </c>
      <c r="I190" s="184"/>
      <c r="J190" s="185">
        <f>ROUND(I190*H190,2)</f>
        <v>0</v>
      </c>
      <c r="K190" s="181" t="s">
        <v>138</v>
      </c>
      <c r="L190" s="38"/>
      <c r="M190" s="186" t="s">
        <v>1</v>
      </c>
      <c r="N190" s="187" t="s">
        <v>41</v>
      </c>
      <c r="O190" s="76"/>
      <c r="P190" s="188">
        <f>O190*H190</f>
        <v>0</v>
      </c>
      <c r="Q190" s="188">
        <v>2.2563399999999998</v>
      </c>
      <c r="R190" s="188">
        <f>Q190*H190</f>
        <v>20.758327999999995</v>
      </c>
      <c r="S190" s="188">
        <v>0</v>
      </c>
      <c r="T190" s="18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139</v>
      </c>
      <c r="AT190" s="190" t="s">
        <v>134</v>
      </c>
      <c r="AU190" s="190" t="s">
        <v>85</v>
      </c>
      <c r="AY190" s="18" t="s">
        <v>132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83</v>
      </c>
      <c r="BK190" s="191">
        <f>ROUND(I190*H190,2)</f>
        <v>0</v>
      </c>
      <c r="BL190" s="18" t="s">
        <v>139</v>
      </c>
      <c r="BM190" s="190" t="s">
        <v>370</v>
      </c>
    </row>
    <row r="191" s="13" customFormat="1">
      <c r="A191" s="13"/>
      <c r="B191" s="192"/>
      <c r="C191" s="13"/>
      <c r="D191" s="193" t="s">
        <v>148</v>
      </c>
      <c r="E191" s="194" t="s">
        <v>1</v>
      </c>
      <c r="F191" s="195" t="s">
        <v>354</v>
      </c>
      <c r="G191" s="13"/>
      <c r="H191" s="196">
        <v>2.2000000000000002</v>
      </c>
      <c r="I191" s="197"/>
      <c r="J191" s="13"/>
      <c r="K191" s="13"/>
      <c r="L191" s="192"/>
      <c r="M191" s="198"/>
      <c r="N191" s="199"/>
      <c r="O191" s="199"/>
      <c r="P191" s="199"/>
      <c r="Q191" s="199"/>
      <c r="R191" s="199"/>
      <c r="S191" s="199"/>
      <c r="T191" s="20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148</v>
      </c>
      <c r="AU191" s="194" t="s">
        <v>85</v>
      </c>
      <c r="AV191" s="13" t="s">
        <v>85</v>
      </c>
      <c r="AW191" s="13" t="s">
        <v>32</v>
      </c>
      <c r="AX191" s="13" t="s">
        <v>76</v>
      </c>
      <c r="AY191" s="194" t="s">
        <v>132</v>
      </c>
    </row>
    <row r="192" s="13" customFormat="1">
      <c r="A192" s="13"/>
      <c r="B192" s="192"/>
      <c r="C192" s="13"/>
      <c r="D192" s="193" t="s">
        <v>148</v>
      </c>
      <c r="E192" s="194" t="s">
        <v>1</v>
      </c>
      <c r="F192" s="195" t="s">
        <v>371</v>
      </c>
      <c r="G192" s="13"/>
      <c r="H192" s="196">
        <v>6.5999999999999996</v>
      </c>
      <c r="I192" s="197"/>
      <c r="J192" s="13"/>
      <c r="K192" s="13"/>
      <c r="L192" s="192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4" t="s">
        <v>148</v>
      </c>
      <c r="AU192" s="194" t="s">
        <v>85</v>
      </c>
      <c r="AV192" s="13" t="s">
        <v>85</v>
      </c>
      <c r="AW192" s="13" t="s">
        <v>32</v>
      </c>
      <c r="AX192" s="13" t="s">
        <v>76</v>
      </c>
      <c r="AY192" s="194" t="s">
        <v>132</v>
      </c>
    </row>
    <row r="193" s="13" customFormat="1">
      <c r="A193" s="13"/>
      <c r="B193" s="192"/>
      <c r="C193" s="13"/>
      <c r="D193" s="193" t="s">
        <v>148</v>
      </c>
      <c r="E193" s="194" t="s">
        <v>1</v>
      </c>
      <c r="F193" s="195" t="s">
        <v>372</v>
      </c>
      <c r="G193" s="13"/>
      <c r="H193" s="196">
        <v>0.40000000000000002</v>
      </c>
      <c r="I193" s="197"/>
      <c r="J193" s="13"/>
      <c r="K193" s="13"/>
      <c r="L193" s="192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148</v>
      </c>
      <c r="AU193" s="194" t="s">
        <v>85</v>
      </c>
      <c r="AV193" s="13" t="s">
        <v>85</v>
      </c>
      <c r="AW193" s="13" t="s">
        <v>32</v>
      </c>
      <c r="AX193" s="13" t="s">
        <v>76</v>
      </c>
      <c r="AY193" s="194" t="s">
        <v>132</v>
      </c>
    </row>
    <row r="194" s="14" customFormat="1">
      <c r="A194" s="14"/>
      <c r="B194" s="216"/>
      <c r="C194" s="14"/>
      <c r="D194" s="193" t="s">
        <v>148</v>
      </c>
      <c r="E194" s="217" t="s">
        <v>1</v>
      </c>
      <c r="F194" s="218" t="s">
        <v>373</v>
      </c>
      <c r="G194" s="14"/>
      <c r="H194" s="219">
        <v>9.2000000000000011</v>
      </c>
      <c r="I194" s="220"/>
      <c r="J194" s="14"/>
      <c r="K194" s="14"/>
      <c r="L194" s="216"/>
      <c r="M194" s="221"/>
      <c r="N194" s="222"/>
      <c r="O194" s="222"/>
      <c r="P194" s="222"/>
      <c r="Q194" s="222"/>
      <c r="R194" s="222"/>
      <c r="S194" s="222"/>
      <c r="T194" s="22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17" t="s">
        <v>148</v>
      </c>
      <c r="AU194" s="217" t="s">
        <v>85</v>
      </c>
      <c r="AV194" s="14" t="s">
        <v>139</v>
      </c>
      <c r="AW194" s="14" t="s">
        <v>32</v>
      </c>
      <c r="AX194" s="14" t="s">
        <v>83</v>
      </c>
      <c r="AY194" s="217" t="s">
        <v>132</v>
      </c>
    </row>
    <row r="195" s="2" customFormat="1" ht="24.15" customHeight="1">
      <c r="A195" s="37"/>
      <c r="B195" s="178"/>
      <c r="C195" s="179" t="s">
        <v>374</v>
      </c>
      <c r="D195" s="179" t="s">
        <v>134</v>
      </c>
      <c r="E195" s="180" t="s">
        <v>375</v>
      </c>
      <c r="F195" s="181" t="s">
        <v>376</v>
      </c>
      <c r="G195" s="182" t="s">
        <v>157</v>
      </c>
      <c r="H195" s="183">
        <v>110</v>
      </c>
      <c r="I195" s="184"/>
      <c r="J195" s="185">
        <f>ROUND(I195*H195,2)</f>
        <v>0</v>
      </c>
      <c r="K195" s="181" t="s">
        <v>138</v>
      </c>
      <c r="L195" s="38"/>
      <c r="M195" s="186" t="s">
        <v>1</v>
      </c>
      <c r="N195" s="187" t="s">
        <v>41</v>
      </c>
      <c r="O195" s="76"/>
      <c r="P195" s="188">
        <f>O195*H195</f>
        <v>0</v>
      </c>
      <c r="Q195" s="188">
        <v>0.00034000000000000002</v>
      </c>
      <c r="R195" s="188">
        <f>Q195*H195</f>
        <v>0.037400000000000003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139</v>
      </c>
      <c r="AT195" s="190" t="s">
        <v>134</v>
      </c>
      <c r="AU195" s="190" t="s">
        <v>85</v>
      </c>
      <c r="AY195" s="18" t="s">
        <v>132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83</v>
      </c>
      <c r="BK195" s="191">
        <f>ROUND(I195*H195,2)</f>
        <v>0</v>
      </c>
      <c r="BL195" s="18" t="s">
        <v>139</v>
      </c>
      <c r="BM195" s="190" t="s">
        <v>377</v>
      </c>
    </row>
    <row r="196" s="2" customFormat="1" ht="21.75" customHeight="1">
      <c r="A196" s="37"/>
      <c r="B196" s="178"/>
      <c r="C196" s="179" t="s">
        <v>378</v>
      </c>
      <c r="D196" s="179" t="s">
        <v>134</v>
      </c>
      <c r="E196" s="180" t="s">
        <v>379</v>
      </c>
      <c r="F196" s="181" t="s">
        <v>380</v>
      </c>
      <c r="G196" s="182" t="s">
        <v>157</v>
      </c>
      <c r="H196" s="183">
        <v>110</v>
      </c>
      <c r="I196" s="184"/>
      <c r="J196" s="185">
        <f>ROUND(I196*H196,2)</f>
        <v>0</v>
      </c>
      <c r="K196" s="181" t="s">
        <v>138</v>
      </c>
      <c r="L196" s="38"/>
      <c r="M196" s="186" t="s">
        <v>1</v>
      </c>
      <c r="N196" s="187" t="s">
        <v>41</v>
      </c>
      <c r="O196" s="76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139</v>
      </c>
      <c r="AT196" s="190" t="s">
        <v>134</v>
      </c>
      <c r="AU196" s="190" t="s">
        <v>85</v>
      </c>
      <c r="AY196" s="18" t="s">
        <v>132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139</v>
      </c>
      <c r="BM196" s="190" t="s">
        <v>381</v>
      </c>
    </row>
    <row r="197" s="2" customFormat="1" ht="24.15" customHeight="1">
      <c r="A197" s="37"/>
      <c r="B197" s="178"/>
      <c r="C197" s="179" t="s">
        <v>382</v>
      </c>
      <c r="D197" s="179" t="s">
        <v>134</v>
      </c>
      <c r="E197" s="180" t="s">
        <v>383</v>
      </c>
      <c r="F197" s="181" t="s">
        <v>384</v>
      </c>
      <c r="G197" s="182" t="s">
        <v>137</v>
      </c>
      <c r="H197" s="183">
        <v>4</v>
      </c>
      <c r="I197" s="184"/>
      <c r="J197" s="185">
        <f>ROUND(I197*H197,2)</f>
        <v>0</v>
      </c>
      <c r="K197" s="181" t="s">
        <v>138</v>
      </c>
      <c r="L197" s="38"/>
      <c r="M197" s="186" t="s">
        <v>1</v>
      </c>
      <c r="N197" s="187" t="s">
        <v>41</v>
      </c>
      <c r="O197" s="76"/>
      <c r="P197" s="188">
        <f>O197*H197</f>
        <v>0</v>
      </c>
      <c r="Q197" s="188">
        <v>0</v>
      </c>
      <c r="R197" s="188">
        <f>Q197*H197</f>
        <v>0</v>
      </c>
      <c r="S197" s="188">
        <v>0</v>
      </c>
      <c r="T197" s="18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0" t="s">
        <v>139</v>
      </c>
      <c r="AT197" s="190" t="s">
        <v>134</v>
      </c>
      <c r="AU197" s="190" t="s">
        <v>85</v>
      </c>
      <c r="AY197" s="18" t="s">
        <v>132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83</v>
      </c>
      <c r="BK197" s="191">
        <f>ROUND(I197*H197,2)</f>
        <v>0</v>
      </c>
      <c r="BL197" s="18" t="s">
        <v>139</v>
      </c>
      <c r="BM197" s="190" t="s">
        <v>385</v>
      </c>
    </row>
    <row r="198" s="2" customFormat="1" ht="33" customHeight="1">
      <c r="A198" s="37"/>
      <c r="B198" s="178"/>
      <c r="C198" s="179" t="s">
        <v>386</v>
      </c>
      <c r="D198" s="179" t="s">
        <v>134</v>
      </c>
      <c r="E198" s="180" t="s">
        <v>387</v>
      </c>
      <c r="F198" s="181" t="s">
        <v>388</v>
      </c>
      <c r="G198" s="182" t="s">
        <v>137</v>
      </c>
      <c r="H198" s="183">
        <v>10</v>
      </c>
      <c r="I198" s="184"/>
      <c r="J198" s="185">
        <f>ROUND(I198*H198,2)</f>
        <v>0</v>
      </c>
      <c r="K198" s="181" t="s">
        <v>138</v>
      </c>
      <c r="L198" s="38"/>
      <c r="M198" s="186" t="s">
        <v>1</v>
      </c>
      <c r="N198" s="187" t="s">
        <v>41</v>
      </c>
      <c r="O198" s="76"/>
      <c r="P198" s="188">
        <f>O198*H198</f>
        <v>0</v>
      </c>
      <c r="Q198" s="188">
        <v>0</v>
      </c>
      <c r="R198" s="188">
        <f>Q198*H198</f>
        <v>0</v>
      </c>
      <c r="S198" s="188">
        <v>0</v>
      </c>
      <c r="T198" s="18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0" t="s">
        <v>139</v>
      </c>
      <c r="AT198" s="190" t="s">
        <v>134</v>
      </c>
      <c r="AU198" s="190" t="s">
        <v>85</v>
      </c>
      <c r="AY198" s="18" t="s">
        <v>132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83</v>
      </c>
      <c r="BK198" s="191">
        <f>ROUND(I198*H198,2)</f>
        <v>0</v>
      </c>
      <c r="BL198" s="18" t="s">
        <v>139</v>
      </c>
      <c r="BM198" s="190" t="s">
        <v>389</v>
      </c>
    </row>
    <row r="199" s="13" customFormat="1">
      <c r="A199" s="13"/>
      <c r="B199" s="192"/>
      <c r="C199" s="13"/>
      <c r="D199" s="193" t="s">
        <v>148</v>
      </c>
      <c r="E199" s="194" t="s">
        <v>1</v>
      </c>
      <c r="F199" s="195" t="s">
        <v>183</v>
      </c>
      <c r="G199" s="13"/>
      <c r="H199" s="196">
        <v>10</v>
      </c>
      <c r="I199" s="197"/>
      <c r="J199" s="13"/>
      <c r="K199" s="13"/>
      <c r="L199" s="192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4" t="s">
        <v>148</v>
      </c>
      <c r="AU199" s="194" t="s">
        <v>85</v>
      </c>
      <c r="AV199" s="13" t="s">
        <v>85</v>
      </c>
      <c r="AW199" s="13" t="s">
        <v>32</v>
      </c>
      <c r="AX199" s="13" t="s">
        <v>83</v>
      </c>
      <c r="AY199" s="194" t="s">
        <v>132</v>
      </c>
    </row>
    <row r="200" s="12" customFormat="1" ht="22.8" customHeight="1">
      <c r="A200" s="12"/>
      <c r="B200" s="165"/>
      <c r="C200" s="12"/>
      <c r="D200" s="166" t="s">
        <v>75</v>
      </c>
      <c r="E200" s="176" t="s">
        <v>172</v>
      </c>
      <c r="F200" s="176" t="s">
        <v>173</v>
      </c>
      <c r="G200" s="12"/>
      <c r="H200" s="12"/>
      <c r="I200" s="168"/>
      <c r="J200" s="177">
        <f>BK200</f>
        <v>0</v>
      </c>
      <c r="K200" s="12"/>
      <c r="L200" s="165"/>
      <c r="M200" s="170"/>
      <c r="N200" s="171"/>
      <c r="O200" s="171"/>
      <c r="P200" s="172">
        <f>SUM(P201:P205)</f>
        <v>0</v>
      </c>
      <c r="Q200" s="171"/>
      <c r="R200" s="172">
        <f>SUM(R201:R205)</f>
        <v>0</v>
      </c>
      <c r="S200" s="171"/>
      <c r="T200" s="173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66" t="s">
        <v>83</v>
      </c>
      <c r="AT200" s="174" t="s">
        <v>75</v>
      </c>
      <c r="AU200" s="174" t="s">
        <v>83</v>
      </c>
      <c r="AY200" s="166" t="s">
        <v>132</v>
      </c>
      <c r="BK200" s="175">
        <f>SUM(BK201:BK205)</f>
        <v>0</v>
      </c>
    </row>
    <row r="201" s="2" customFormat="1" ht="16.5" customHeight="1">
      <c r="A201" s="37"/>
      <c r="B201" s="178"/>
      <c r="C201" s="179" t="s">
        <v>390</v>
      </c>
      <c r="D201" s="179" t="s">
        <v>134</v>
      </c>
      <c r="E201" s="180" t="s">
        <v>391</v>
      </c>
      <c r="F201" s="181" t="s">
        <v>392</v>
      </c>
      <c r="G201" s="182" t="s">
        <v>177</v>
      </c>
      <c r="H201" s="183">
        <v>1.9850000000000001</v>
      </c>
      <c r="I201" s="184"/>
      <c r="J201" s="185">
        <f>ROUND(I201*H201,2)</f>
        <v>0</v>
      </c>
      <c r="K201" s="181" t="s">
        <v>138</v>
      </c>
      <c r="L201" s="38"/>
      <c r="M201" s="186" t="s">
        <v>1</v>
      </c>
      <c r="N201" s="187" t="s">
        <v>41</v>
      </c>
      <c r="O201" s="76"/>
      <c r="P201" s="188">
        <f>O201*H201</f>
        <v>0</v>
      </c>
      <c r="Q201" s="188">
        <v>0</v>
      </c>
      <c r="R201" s="188">
        <f>Q201*H201</f>
        <v>0</v>
      </c>
      <c r="S201" s="188">
        <v>0</v>
      </c>
      <c r="T201" s="18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0" t="s">
        <v>139</v>
      </c>
      <c r="AT201" s="190" t="s">
        <v>134</v>
      </c>
      <c r="AU201" s="190" t="s">
        <v>85</v>
      </c>
      <c r="AY201" s="18" t="s">
        <v>132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83</v>
      </c>
      <c r="BK201" s="191">
        <f>ROUND(I201*H201,2)</f>
        <v>0</v>
      </c>
      <c r="BL201" s="18" t="s">
        <v>139</v>
      </c>
      <c r="BM201" s="190" t="s">
        <v>393</v>
      </c>
    </row>
    <row r="202" s="2" customFormat="1" ht="24.15" customHeight="1">
      <c r="A202" s="37"/>
      <c r="B202" s="178"/>
      <c r="C202" s="179" t="s">
        <v>394</v>
      </c>
      <c r="D202" s="179" t="s">
        <v>134</v>
      </c>
      <c r="E202" s="180" t="s">
        <v>395</v>
      </c>
      <c r="F202" s="181" t="s">
        <v>396</v>
      </c>
      <c r="G202" s="182" t="s">
        <v>177</v>
      </c>
      <c r="H202" s="183">
        <v>5.9550000000000001</v>
      </c>
      <c r="I202" s="184"/>
      <c r="J202" s="185">
        <f>ROUND(I202*H202,2)</f>
        <v>0</v>
      </c>
      <c r="K202" s="181" t="s">
        <v>138</v>
      </c>
      <c r="L202" s="38"/>
      <c r="M202" s="186" t="s">
        <v>1</v>
      </c>
      <c r="N202" s="187" t="s">
        <v>41</v>
      </c>
      <c r="O202" s="76"/>
      <c r="P202" s="188">
        <f>O202*H202</f>
        <v>0</v>
      </c>
      <c r="Q202" s="188">
        <v>0</v>
      </c>
      <c r="R202" s="188">
        <f>Q202*H202</f>
        <v>0</v>
      </c>
      <c r="S202" s="188">
        <v>0</v>
      </c>
      <c r="T202" s="18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0" t="s">
        <v>139</v>
      </c>
      <c r="AT202" s="190" t="s">
        <v>134</v>
      </c>
      <c r="AU202" s="190" t="s">
        <v>85</v>
      </c>
      <c r="AY202" s="18" t="s">
        <v>132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139</v>
      </c>
      <c r="BM202" s="190" t="s">
        <v>397</v>
      </c>
    </row>
    <row r="203" s="13" customFormat="1">
      <c r="A203" s="13"/>
      <c r="B203" s="192"/>
      <c r="C203" s="13"/>
      <c r="D203" s="193" t="s">
        <v>148</v>
      </c>
      <c r="E203" s="13"/>
      <c r="F203" s="195" t="s">
        <v>398</v>
      </c>
      <c r="G203" s="13"/>
      <c r="H203" s="196">
        <v>5.9550000000000001</v>
      </c>
      <c r="I203" s="197"/>
      <c r="J203" s="13"/>
      <c r="K203" s="13"/>
      <c r="L203" s="192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4" t="s">
        <v>148</v>
      </c>
      <c r="AU203" s="194" t="s">
        <v>85</v>
      </c>
      <c r="AV203" s="13" t="s">
        <v>85</v>
      </c>
      <c r="AW203" s="13" t="s">
        <v>3</v>
      </c>
      <c r="AX203" s="13" t="s">
        <v>83</v>
      </c>
      <c r="AY203" s="194" t="s">
        <v>132</v>
      </c>
    </row>
    <row r="204" s="2" customFormat="1" ht="24.15" customHeight="1">
      <c r="A204" s="37"/>
      <c r="B204" s="178"/>
      <c r="C204" s="179" t="s">
        <v>399</v>
      </c>
      <c r="D204" s="179" t="s">
        <v>134</v>
      </c>
      <c r="E204" s="180" t="s">
        <v>400</v>
      </c>
      <c r="F204" s="181" t="s">
        <v>401</v>
      </c>
      <c r="G204" s="182" t="s">
        <v>177</v>
      </c>
      <c r="H204" s="183">
        <v>1.9850000000000001</v>
      </c>
      <c r="I204" s="184"/>
      <c r="J204" s="185">
        <f>ROUND(I204*H204,2)</f>
        <v>0</v>
      </c>
      <c r="K204" s="181" t="s">
        <v>138</v>
      </c>
      <c r="L204" s="38"/>
      <c r="M204" s="186" t="s">
        <v>1</v>
      </c>
      <c r="N204" s="187" t="s">
        <v>41</v>
      </c>
      <c r="O204" s="76"/>
      <c r="P204" s="188">
        <f>O204*H204</f>
        <v>0</v>
      </c>
      <c r="Q204" s="188">
        <v>0</v>
      </c>
      <c r="R204" s="188">
        <f>Q204*H204</f>
        <v>0</v>
      </c>
      <c r="S204" s="188">
        <v>0</v>
      </c>
      <c r="T204" s="18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0" t="s">
        <v>139</v>
      </c>
      <c r="AT204" s="190" t="s">
        <v>134</v>
      </c>
      <c r="AU204" s="190" t="s">
        <v>85</v>
      </c>
      <c r="AY204" s="18" t="s">
        <v>132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83</v>
      </c>
      <c r="BK204" s="191">
        <f>ROUND(I204*H204,2)</f>
        <v>0</v>
      </c>
      <c r="BL204" s="18" t="s">
        <v>139</v>
      </c>
      <c r="BM204" s="190" t="s">
        <v>402</v>
      </c>
    </row>
    <row r="205" s="2" customFormat="1" ht="37.8" customHeight="1">
      <c r="A205" s="37"/>
      <c r="B205" s="178"/>
      <c r="C205" s="179" t="s">
        <v>403</v>
      </c>
      <c r="D205" s="179" t="s">
        <v>134</v>
      </c>
      <c r="E205" s="180" t="s">
        <v>188</v>
      </c>
      <c r="F205" s="181" t="s">
        <v>189</v>
      </c>
      <c r="G205" s="182" t="s">
        <v>177</v>
      </c>
      <c r="H205" s="183">
        <v>1.9850000000000001</v>
      </c>
      <c r="I205" s="184"/>
      <c r="J205" s="185">
        <f>ROUND(I205*H205,2)</f>
        <v>0</v>
      </c>
      <c r="K205" s="181" t="s">
        <v>138</v>
      </c>
      <c r="L205" s="38"/>
      <c r="M205" s="186" t="s">
        <v>1</v>
      </c>
      <c r="N205" s="187" t="s">
        <v>41</v>
      </c>
      <c r="O205" s="76"/>
      <c r="P205" s="188">
        <f>O205*H205</f>
        <v>0</v>
      </c>
      <c r="Q205" s="188">
        <v>0</v>
      </c>
      <c r="R205" s="188">
        <f>Q205*H205</f>
        <v>0</v>
      </c>
      <c r="S205" s="188">
        <v>0</v>
      </c>
      <c r="T205" s="18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0" t="s">
        <v>139</v>
      </c>
      <c r="AT205" s="190" t="s">
        <v>134</v>
      </c>
      <c r="AU205" s="190" t="s">
        <v>85</v>
      </c>
      <c r="AY205" s="18" t="s">
        <v>132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18" t="s">
        <v>83</v>
      </c>
      <c r="BK205" s="191">
        <f>ROUND(I205*H205,2)</f>
        <v>0</v>
      </c>
      <c r="BL205" s="18" t="s">
        <v>139</v>
      </c>
      <c r="BM205" s="190" t="s">
        <v>404</v>
      </c>
    </row>
    <row r="206" s="12" customFormat="1" ht="22.8" customHeight="1">
      <c r="A206" s="12"/>
      <c r="B206" s="165"/>
      <c r="C206" s="12"/>
      <c r="D206" s="166" t="s">
        <v>75</v>
      </c>
      <c r="E206" s="176" t="s">
        <v>405</v>
      </c>
      <c r="F206" s="176" t="s">
        <v>406</v>
      </c>
      <c r="G206" s="12"/>
      <c r="H206" s="12"/>
      <c r="I206" s="168"/>
      <c r="J206" s="177">
        <f>BK206</f>
        <v>0</v>
      </c>
      <c r="K206" s="12"/>
      <c r="L206" s="165"/>
      <c r="M206" s="170"/>
      <c r="N206" s="171"/>
      <c r="O206" s="171"/>
      <c r="P206" s="172">
        <f>P207</f>
        <v>0</v>
      </c>
      <c r="Q206" s="171"/>
      <c r="R206" s="172">
        <f>R207</f>
        <v>0</v>
      </c>
      <c r="S206" s="171"/>
      <c r="T206" s="173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6" t="s">
        <v>83</v>
      </c>
      <c r="AT206" s="174" t="s">
        <v>75</v>
      </c>
      <c r="AU206" s="174" t="s">
        <v>83</v>
      </c>
      <c r="AY206" s="166" t="s">
        <v>132</v>
      </c>
      <c r="BK206" s="175">
        <f>BK207</f>
        <v>0</v>
      </c>
    </row>
    <row r="207" s="2" customFormat="1" ht="24.15" customHeight="1">
      <c r="A207" s="37"/>
      <c r="B207" s="178"/>
      <c r="C207" s="179" t="s">
        <v>407</v>
      </c>
      <c r="D207" s="179" t="s">
        <v>134</v>
      </c>
      <c r="E207" s="180" t="s">
        <v>408</v>
      </c>
      <c r="F207" s="181" t="s">
        <v>409</v>
      </c>
      <c r="G207" s="182" t="s">
        <v>177</v>
      </c>
      <c r="H207" s="183">
        <v>241.25999999999999</v>
      </c>
      <c r="I207" s="184"/>
      <c r="J207" s="185">
        <f>ROUND(I207*H207,2)</f>
        <v>0</v>
      </c>
      <c r="K207" s="181" t="s">
        <v>138</v>
      </c>
      <c r="L207" s="38"/>
      <c r="M207" s="186" t="s">
        <v>1</v>
      </c>
      <c r="N207" s="187" t="s">
        <v>41</v>
      </c>
      <c r="O207" s="76"/>
      <c r="P207" s="188">
        <f>O207*H207</f>
        <v>0</v>
      </c>
      <c r="Q207" s="188">
        <v>0</v>
      </c>
      <c r="R207" s="188">
        <f>Q207*H207</f>
        <v>0</v>
      </c>
      <c r="S207" s="188">
        <v>0</v>
      </c>
      <c r="T207" s="18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0" t="s">
        <v>139</v>
      </c>
      <c r="AT207" s="190" t="s">
        <v>134</v>
      </c>
      <c r="AU207" s="190" t="s">
        <v>85</v>
      </c>
      <c r="AY207" s="18" t="s">
        <v>132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18" t="s">
        <v>83</v>
      </c>
      <c r="BK207" s="191">
        <f>ROUND(I207*H207,2)</f>
        <v>0</v>
      </c>
      <c r="BL207" s="18" t="s">
        <v>139</v>
      </c>
      <c r="BM207" s="190" t="s">
        <v>410</v>
      </c>
    </row>
    <row r="208" s="12" customFormat="1" ht="25.92" customHeight="1">
      <c r="A208" s="12"/>
      <c r="B208" s="165"/>
      <c r="C208" s="12"/>
      <c r="D208" s="166" t="s">
        <v>75</v>
      </c>
      <c r="E208" s="167" t="s">
        <v>411</v>
      </c>
      <c r="F208" s="167" t="s">
        <v>412</v>
      </c>
      <c r="G208" s="12"/>
      <c r="H208" s="12"/>
      <c r="I208" s="168"/>
      <c r="J208" s="169">
        <f>BK208</f>
        <v>0</v>
      </c>
      <c r="K208" s="12"/>
      <c r="L208" s="165"/>
      <c r="M208" s="170"/>
      <c r="N208" s="171"/>
      <c r="O208" s="171"/>
      <c r="P208" s="172">
        <f>P209+P214</f>
        <v>0</v>
      </c>
      <c r="Q208" s="171"/>
      <c r="R208" s="172">
        <f>R209+R214</f>
        <v>0.056959999999999997</v>
      </c>
      <c r="S208" s="171"/>
      <c r="T208" s="173">
        <f>T209+T214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6" t="s">
        <v>85</v>
      </c>
      <c r="AT208" s="174" t="s">
        <v>75</v>
      </c>
      <c r="AU208" s="174" t="s">
        <v>76</v>
      </c>
      <c r="AY208" s="166" t="s">
        <v>132</v>
      </c>
      <c r="BK208" s="175">
        <f>BK209+BK214</f>
        <v>0</v>
      </c>
    </row>
    <row r="209" s="12" customFormat="1" ht="22.8" customHeight="1">
      <c r="A209" s="12"/>
      <c r="B209" s="165"/>
      <c r="C209" s="12"/>
      <c r="D209" s="166" t="s">
        <v>75</v>
      </c>
      <c r="E209" s="176" t="s">
        <v>413</v>
      </c>
      <c r="F209" s="176" t="s">
        <v>414</v>
      </c>
      <c r="G209" s="12"/>
      <c r="H209" s="12"/>
      <c r="I209" s="168"/>
      <c r="J209" s="177">
        <f>BK209</f>
        <v>0</v>
      </c>
      <c r="K209" s="12"/>
      <c r="L209" s="165"/>
      <c r="M209" s="170"/>
      <c r="N209" s="171"/>
      <c r="O209" s="171"/>
      <c r="P209" s="172">
        <f>SUM(P210:P213)</f>
        <v>0</v>
      </c>
      <c r="Q209" s="171"/>
      <c r="R209" s="172">
        <f>SUM(R210:R213)</f>
        <v>0.0144</v>
      </c>
      <c r="S209" s="171"/>
      <c r="T209" s="173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6" t="s">
        <v>85</v>
      </c>
      <c r="AT209" s="174" t="s">
        <v>75</v>
      </c>
      <c r="AU209" s="174" t="s">
        <v>83</v>
      </c>
      <c r="AY209" s="166" t="s">
        <v>132</v>
      </c>
      <c r="BK209" s="175">
        <f>SUM(BK210:BK213)</f>
        <v>0</v>
      </c>
    </row>
    <row r="210" s="2" customFormat="1" ht="24.15" customHeight="1">
      <c r="A210" s="37"/>
      <c r="B210" s="178"/>
      <c r="C210" s="179" t="s">
        <v>415</v>
      </c>
      <c r="D210" s="179" t="s">
        <v>134</v>
      </c>
      <c r="E210" s="180" t="s">
        <v>416</v>
      </c>
      <c r="F210" s="181" t="s">
        <v>417</v>
      </c>
      <c r="G210" s="182" t="s">
        <v>137</v>
      </c>
      <c r="H210" s="183">
        <v>20</v>
      </c>
      <c r="I210" s="184"/>
      <c r="J210" s="185">
        <f>ROUND(I210*H210,2)</f>
        <v>0</v>
      </c>
      <c r="K210" s="181" t="s">
        <v>138</v>
      </c>
      <c r="L210" s="38"/>
      <c r="M210" s="186" t="s">
        <v>1</v>
      </c>
      <c r="N210" s="187" t="s">
        <v>41</v>
      </c>
      <c r="O210" s="76"/>
      <c r="P210" s="188">
        <f>O210*H210</f>
        <v>0</v>
      </c>
      <c r="Q210" s="188">
        <v>0.00040000000000000002</v>
      </c>
      <c r="R210" s="188">
        <f>Q210*H210</f>
        <v>0.0080000000000000002</v>
      </c>
      <c r="S210" s="188">
        <v>0</v>
      </c>
      <c r="T210" s="18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0" t="s">
        <v>266</v>
      </c>
      <c r="AT210" s="190" t="s">
        <v>134</v>
      </c>
      <c r="AU210" s="190" t="s">
        <v>85</v>
      </c>
      <c r="AY210" s="18" t="s">
        <v>132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83</v>
      </c>
      <c r="BK210" s="191">
        <f>ROUND(I210*H210,2)</f>
        <v>0</v>
      </c>
      <c r="BL210" s="18" t="s">
        <v>266</v>
      </c>
      <c r="BM210" s="190" t="s">
        <v>418</v>
      </c>
    </row>
    <row r="211" s="13" customFormat="1">
      <c r="A211" s="13"/>
      <c r="B211" s="192"/>
      <c r="C211" s="13"/>
      <c r="D211" s="193" t="s">
        <v>148</v>
      </c>
      <c r="E211" s="194" t="s">
        <v>1</v>
      </c>
      <c r="F211" s="195" t="s">
        <v>419</v>
      </c>
      <c r="G211" s="13"/>
      <c r="H211" s="196">
        <v>20</v>
      </c>
      <c r="I211" s="197"/>
      <c r="J211" s="13"/>
      <c r="K211" s="13"/>
      <c r="L211" s="192"/>
      <c r="M211" s="198"/>
      <c r="N211" s="199"/>
      <c r="O211" s="199"/>
      <c r="P211" s="199"/>
      <c r="Q211" s="199"/>
      <c r="R211" s="199"/>
      <c r="S211" s="199"/>
      <c r="T211" s="20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4" t="s">
        <v>148</v>
      </c>
      <c r="AU211" s="194" t="s">
        <v>85</v>
      </c>
      <c r="AV211" s="13" t="s">
        <v>85</v>
      </c>
      <c r="AW211" s="13" t="s">
        <v>32</v>
      </c>
      <c r="AX211" s="13" t="s">
        <v>83</v>
      </c>
      <c r="AY211" s="194" t="s">
        <v>132</v>
      </c>
    </row>
    <row r="212" s="2" customFormat="1" ht="24.15" customHeight="1">
      <c r="A212" s="37"/>
      <c r="B212" s="178"/>
      <c r="C212" s="179" t="s">
        <v>420</v>
      </c>
      <c r="D212" s="179" t="s">
        <v>134</v>
      </c>
      <c r="E212" s="180" t="s">
        <v>421</v>
      </c>
      <c r="F212" s="181" t="s">
        <v>422</v>
      </c>
      <c r="G212" s="182" t="s">
        <v>157</v>
      </c>
      <c r="H212" s="183">
        <v>40</v>
      </c>
      <c r="I212" s="184"/>
      <c r="J212" s="185">
        <f>ROUND(I212*H212,2)</f>
        <v>0</v>
      </c>
      <c r="K212" s="181" t="s">
        <v>138</v>
      </c>
      <c r="L212" s="38"/>
      <c r="M212" s="186" t="s">
        <v>1</v>
      </c>
      <c r="N212" s="187" t="s">
        <v>41</v>
      </c>
      <c r="O212" s="76"/>
      <c r="P212" s="188">
        <f>O212*H212</f>
        <v>0</v>
      </c>
      <c r="Q212" s="188">
        <v>0.00016000000000000001</v>
      </c>
      <c r="R212" s="188">
        <f>Q212*H212</f>
        <v>0.0064000000000000003</v>
      </c>
      <c r="S212" s="188">
        <v>0</v>
      </c>
      <c r="T212" s="18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0" t="s">
        <v>266</v>
      </c>
      <c r="AT212" s="190" t="s">
        <v>134</v>
      </c>
      <c r="AU212" s="190" t="s">
        <v>85</v>
      </c>
      <c r="AY212" s="18" t="s">
        <v>132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83</v>
      </c>
      <c r="BK212" s="191">
        <f>ROUND(I212*H212,2)</f>
        <v>0</v>
      </c>
      <c r="BL212" s="18" t="s">
        <v>266</v>
      </c>
      <c r="BM212" s="190" t="s">
        <v>423</v>
      </c>
    </row>
    <row r="213" s="2" customFormat="1" ht="24.15" customHeight="1">
      <c r="A213" s="37"/>
      <c r="B213" s="178"/>
      <c r="C213" s="179" t="s">
        <v>424</v>
      </c>
      <c r="D213" s="179" t="s">
        <v>134</v>
      </c>
      <c r="E213" s="180" t="s">
        <v>425</v>
      </c>
      <c r="F213" s="181" t="s">
        <v>426</v>
      </c>
      <c r="G213" s="182" t="s">
        <v>177</v>
      </c>
      <c r="H213" s="183">
        <v>0.014</v>
      </c>
      <c r="I213" s="184"/>
      <c r="J213" s="185">
        <f>ROUND(I213*H213,2)</f>
        <v>0</v>
      </c>
      <c r="K213" s="181" t="s">
        <v>138</v>
      </c>
      <c r="L213" s="38"/>
      <c r="M213" s="186" t="s">
        <v>1</v>
      </c>
      <c r="N213" s="187" t="s">
        <v>41</v>
      </c>
      <c r="O213" s="76"/>
      <c r="P213" s="188">
        <f>O213*H213</f>
        <v>0</v>
      </c>
      <c r="Q213" s="188">
        <v>0</v>
      </c>
      <c r="R213" s="188">
        <f>Q213*H213</f>
        <v>0</v>
      </c>
      <c r="S213" s="188">
        <v>0</v>
      </c>
      <c r="T213" s="18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0" t="s">
        <v>266</v>
      </c>
      <c r="AT213" s="190" t="s">
        <v>134</v>
      </c>
      <c r="AU213" s="190" t="s">
        <v>85</v>
      </c>
      <c r="AY213" s="18" t="s">
        <v>132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18" t="s">
        <v>83</v>
      </c>
      <c r="BK213" s="191">
        <f>ROUND(I213*H213,2)</f>
        <v>0</v>
      </c>
      <c r="BL213" s="18" t="s">
        <v>266</v>
      </c>
      <c r="BM213" s="190" t="s">
        <v>427</v>
      </c>
    </row>
    <row r="214" s="12" customFormat="1" ht="22.8" customHeight="1">
      <c r="A214" s="12"/>
      <c r="B214" s="165"/>
      <c r="C214" s="12"/>
      <c r="D214" s="166" t="s">
        <v>75</v>
      </c>
      <c r="E214" s="176" t="s">
        <v>428</v>
      </c>
      <c r="F214" s="176" t="s">
        <v>429</v>
      </c>
      <c r="G214" s="12"/>
      <c r="H214" s="12"/>
      <c r="I214" s="168"/>
      <c r="J214" s="177">
        <f>BK214</f>
        <v>0</v>
      </c>
      <c r="K214" s="12"/>
      <c r="L214" s="165"/>
      <c r="M214" s="170"/>
      <c r="N214" s="171"/>
      <c r="O214" s="171"/>
      <c r="P214" s="172">
        <f>SUM(P215:P216)</f>
        <v>0</v>
      </c>
      <c r="Q214" s="171"/>
      <c r="R214" s="172">
        <f>SUM(R215:R216)</f>
        <v>0.042560000000000001</v>
      </c>
      <c r="S214" s="171"/>
      <c r="T214" s="173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6" t="s">
        <v>85</v>
      </c>
      <c r="AT214" s="174" t="s">
        <v>75</v>
      </c>
      <c r="AU214" s="174" t="s">
        <v>83</v>
      </c>
      <c r="AY214" s="166" t="s">
        <v>132</v>
      </c>
      <c r="BK214" s="175">
        <f>SUM(BK215:BK216)</f>
        <v>0</v>
      </c>
    </row>
    <row r="215" s="2" customFormat="1" ht="21.75" customHeight="1">
      <c r="A215" s="37"/>
      <c r="B215" s="178"/>
      <c r="C215" s="179" t="s">
        <v>430</v>
      </c>
      <c r="D215" s="179" t="s">
        <v>134</v>
      </c>
      <c r="E215" s="180" t="s">
        <v>431</v>
      </c>
      <c r="F215" s="181" t="s">
        <v>432</v>
      </c>
      <c r="G215" s="182" t="s">
        <v>157</v>
      </c>
      <c r="H215" s="183">
        <v>14</v>
      </c>
      <c r="I215" s="184"/>
      <c r="J215" s="185">
        <f>ROUND(I215*H215,2)</f>
        <v>0</v>
      </c>
      <c r="K215" s="181" t="s">
        <v>138</v>
      </c>
      <c r="L215" s="38"/>
      <c r="M215" s="186" t="s">
        <v>1</v>
      </c>
      <c r="N215" s="187" t="s">
        <v>41</v>
      </c>
      <c r="O215" s="76"/>
      <c r="P215" s="188">
        <f>O215*H215</f>
        <v>0</v>
      </c>
      <c r="Q215" s="188">
        <v>0.0030400000000000002</v>
      </c>
      <c r="R215" s="188">
        <f>Q215*H215</f>
        <v>0.042560000000000001</v>
      </c>
      <c r="S215" s="188">
        <v>0</v>
      </c>
      <c r="T215" s="18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0" t="s">
        <v>266</v>
      </c>
      <c r="AT215" s="190" t="s">
        <v>134</v>
      </c>
      <c r="AU215" s="190" t="s">
        <v>85</v>
      </c>
      <c r="AY215" s="18" t="s">
        <v>132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18" t="s">
        <v>83</v>
      </c>
      <c r="BK215" s="191">
        <f>ROUND(I215*H215,2)</f>
        <v>0</v>
      </c>
      <c r="BL215" s="18" t="s">
        <v>266</v>
      </c>
      <c r="BM215" s="190" t="s">
        <v>433</v>
      </c>
    </row>
    <row r="216" s="2" customFormat="1" ht="24.15" customHeight="1">
      <c r="A216" s="37"/>
      <c r="B216" s="178"/>
      <c r="C216" s="179" t="s">
        <v>434</v>
      </c>
      <c r="D216" s="179" t="s">
        <v>134</v>
      </c>
      <c r="E216" s="180" t="s">
        <v>435</v>
      </c>
      <c r="F216" s="181" t="s">
        <v>436</v>
      </c>
      <c r="G216" s="182" t="s">
        <v>177</v>
      </c>
      <c r="H216" s="183">
        <v>0.042999999999999997</v>
      </c>
      <c r="I216" s="184"/>
      <c r="J216" s="185">
        <f>ROUND(I216*H216,2)</f>
        <v>0</v>
      </c>
      <c r="K216" s="181" t="s">
        <v>138</v>
      </c>
      <c r="L216" s="38"/>
      <c r="M216" s="201" t="s">
        <v>1</v>
      </c>
      <c r="N216" s="202" t="s">
        <v>41</v>
      </c>
      <c r="O216" s="203"/>
      <c r="P216" s="204">
        <f>O216*H216</f>
        <v>0</v>
      </c>
      <c r="Q216" s="204">
        <v>0</v>
      </c>
      <c r="R216" s="204">
        <f>Q216*H216</f>
        <v>0</v>
      </c>
      <c r="S216" s="204">
        <v>0</v>
      </c>
      <c r="T216" s="205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0" t="s">
        <v>266</v>
      </c>
      <c r="AT216" s="190" t="s">
        <v>134</v>
      </c>
      <c r="AU216" s="190" t="s">
        <v>85</v>
      </c>
      <c r="AY216" s="18" t="s">
        <v>132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83</v>
      </c>
      <c r="BK216" s="191">
        <f>ROUND(I216*H216,2)</f>
        <v>0</v>
      </c>
      <c r="BL216" s="18" t="s">
        <v>266</v>
      </c>
      <c r="BM216" s="190" t="s">
        <v>437</v>
      </c>
    </row>
    <row r="217" s="2" customFormat="1" ht="6.96" customHeight="1">
      <c r="A217" s="37"/>
      <c r="B217" s="59"/>
      <c r="C217" s="60"/>
      <c r="D217" s="60"/>
      <c r="E217" s="60"/>
      <c r="F217" s="60"/>
      <c r="G217" s="60"/>
      <c r="H217" s="60"/>
      <c r="I217" s="60"/>
      <c r="J217" s="60"/>
      <c r="K217" s="60"/>
      <c r="L217" s="38"/>
      <c r="M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</sheetData>
  <autoFilter ref="C130:K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ul.Revoluční ,Šumperk</v>
      </c>
      <c r="F7" s="31"/>
      <c r="G7" s="31"/>
      <c r="H7" s="31"/>
      <c r="L7" s="21"/>
    </row>
    <row r="8" s="1" customFormat="1" ht="12" customHeight="1">
      <c r="B8" s="21"/>
      <c r="D8" s="31" t="s">
        <v>104</v>
      </c>
      <c r="L8" s="21"/>
    </row>
    <row r="9" s="2" customFormat="1" ht="16.5" customHeight="1">
      <c r="A9" s="37"/>
      <c r="B9" s="38"/>
      <c r="C9" s="37"/>
      <c r="D9" s="37"/>
      <c r="E9" s="128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106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438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ul.Revoluční ,Šumperk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104</v>
      </c>
      <c r="L86" s="21"/>
    </row>
    <row r="87" s="2" customFormat="1" ht="16.5" customHeight="1">
      <c r="A87" s="37"/>
      <c r="B87" s="38"/>
      <c r="C87" s="37"/>
      <c r="D87" s="37"/>
      <c r="E87" s="128" t="s">
        <v>105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192 - Dopravní  značení dočasné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109</v>
      </c>
      <c r="D96" s="136"/>
      <c r="E96" s="136"/>
      <c r="F96" s="136"/>
      <c r="G96" s="136"/>
      <c r="H96" s="136"/>
      <c r="I96" s="136"/>
      <c r="J96" s="145" t="s">
        <v>110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111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112</v>
      </c>
    </row>
    <row r="99" s="9" customFormat="1" ht="24.96" customHeight="1">
      <c r="A99" s="9"/>
      <c r="B99" s="147"/>
      <c r="C99" s="9"/>
      <c r="D99" s="148" t="s">
        <v>113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115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117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ul.Revoluční ,Šumperk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104</v>
      </c>
      <c r="L111" s="21"/>
    </row>
    <row r="112" s="2" customFormat="1" ht="16.5" customHeight="1">
      <c r="A112" s="37"/>
      <c r="B112" s="38"/>
      <c r="C112" s="37"/>
      <c r="D112" s="37"/>
      <c r="E112" s="128" t="s">
        <v>105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192 - Dopravní  značení dočasné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6. 9. 2024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118</v>
      </c>
      <c r="D121" s="158" t="s">
        <v>61</v>
      </c>
      <c r="E121" s="158" t="s">
        <v>57</v>
      </c>
      <c r="F121" s="158" t="s">
        <v>58</v>
      </c>
      <c r="G121" s="158" t="s">
        <v>119</v>
      </c>
      <c r="H121" s="158" t="s">
        <v>120</v>
      </c>
      <c r="I121" s="158" t="s">
        <v>121</v>
      </c>
      <c r="J121" s="158" t="s">
        <v>110</v>
      </c>
      <c r="K121" s="159" t="s">
        <v>122</v>
      </c>
      <c r="L121" s="160"/>
      <c r="M121" s="85" t="s">
        <v>1</v>
      </c>
      <c r="N121" s="86" t="s">
        <v>40</v>
      </c>
      <c r="O121" s="86" t="s">
        <v>123</v>
      </c>
      <c r="P121" s="86" t="s">
        <v>124</v>
      </c>
      <c r="Q121" s="86" t="s">
        <v>125</v>
      </c>
      <c r="R121" s="86" t="s">
        <v>126</v>
      </c>
      <c r="S121" s="86" t="s">
        <v>127</v>
      </c>
      <c r="T121" s="87" t="s">
        <v>128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129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112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130</v>
      </c>
      <c r="F123" s="167" t="s">
        <v>131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132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165</v>
      </c>
      <c r="F124" s="176" t="s">
        <v>166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132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134</v>
      </c>
      <c r="E125" s="180" t="s">
        <v>439</v>
      </c>
      <c r="F125" s="181" t="s">
        <v>440</v>
      </c>
      <c r="G125" s="182" t="s">
        <v>288</v>
      </c>
      <c r="H125" s="183">
        <v>6</v>
      </c>
      <c r="I125" s="184"/>
      <c r="J125" s="185">
        <f>ROUND(I125*H125,2)</f>
        <v>0</v>
      </c>
      <c r="K125" s="181" t="s">
        <v>138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139</v>
      </c>
      <c r="AT125" s="190" t="s">
        <v>134</v>
      </c>
      <c r="AU125" s="190" t="s">
        <v>85</v>
      </c>
      <c r="AY125" s="18" t="s">
        <v>132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139</v>
      </c>
      <c r="BM125" s="190" t="s">
        <v>441</v>
      </c>
    </row>
    <row r="126" s="13" customFormat="1">
      <c r="A126" s="13"/>
      <c r="B126" s="192"/>
      <c r="C126" s="13"/>
      <c r="D126" s="193" t="s">
        <v>148</v>
      </c>
      <c r="E126" s="194" t="s">
        <v>1</v>
      </c>
      <c r="F126" s="195" t="s">
        <v>442</v>
      </c>
      <c r="G126" s="13"/>
      <c r="H126" s="196">
        <v>6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148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132</v>
      </c>
    </row>
    <row r="127" s="2" customFormat="1" ht="24.15" customHeight="1">
      <c r="A127" s="37"/>
      <c r="B127" s="178"/>
      <c r="C127" s="179" t="s">
        <v>85</v>
      </c>
      <c r="D127" s="179" t="s">
        <v>134</v>
      </c>
      <c r="E127" s="180" t="s">
        <v>443</v>
      </c>
      <c r="F127" s="181" t="s">
        <v>444</v>
      </c>
      <c r="G127" s="182" t="s">
        <v>288</v>
      </c>
      <c r="H127" s="183">
        <v>2</v>
      </c>
      <c r="I127" s="184"/>
      <c r="J127" s="185">
        <f>ROUND(I127*H127,2)</f>
        <v>0</v>
      </c>
      <c r="K127" s="181" t="s">
        <v>138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139</v>
      </c>
      <c r="AT127" s="190" t="s">
        <v>134</v>
      </c>
      <c r="AU127" s="190" t="s">
        <v>85</v>
      </c>
      <c r="AY127" s="18" t="s">
        <v>132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139</v>
      </c>
      <c r="BM127" s="190" t="s">
        <v>445</v>
      </c>
    </row>
    <row r="128" s="13" customFormat="1">
      <c r="A128" s="13"/>
      <c r="B128" s="192"/>
      <c r="C128" s="13"/>
      <c r="D128" s="193" t="s">
        <v>148</v>
      </c>
      <c r="E128" s="194" t="s">
        <v>1</v>
      </c>
      <c r="F128" s="195" t="s">
        <v>446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148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132</v>
      </c>
    </row>
    <row r="129" s="2" customFormat="1" ht="24.15" customHeight="1">
      <c r="A129" s="37"/>
      <c r="B129" s="178"/>
      <c r="C129" s="179" t="s">
        <v>144</v>
      </c>
      <c r="D129" s="179" t="s">
        <v>134</v>
      </c>
      <c r="E129" s="180" t="s">
        <v>447</v>
      </c>
      <c r="F129" s="181" t="s">
        <v>448</v>
      </c>
      <c r="G129" s="182" t="s">
        <v>288</v>
      </c>
      <c r="H129" s="183">
        <v>168</v>
      </c>
      <c r="I129" s="184"/>
      <c r="J129" s="185">
        <f>ROUND(I129*H129,2)</f>
        <v>0</v>
      </c>
      <c r="K129" s="181" t="s">
        <v>138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139</v>
      </c>
      <c r="AT129" s="190" t="s">
        <v>134</v>
      </c>
      <c r="AU129" s="190" t="s">
        <v>85</v>
      </c>
      <c r="AY129" s="18" t="s">
        <v>132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139</v>
      </c>
      <c r="BM129" s="190" t="s">
        <v>449</v>
      </c>
    </row>
    <row r="130" s="13" customFormat="1">
      <c r="A130" s="13"/>
      <c r="B130" s="192"/>
      <c r="C130" s="13"/>
      <c r="D130" s="193" t="s">
        <v>148</v>
      </c>
      <c r="E130" s="194" t="s">
        <v>1</v>
      </c>
      <c r="F130" s="195" t="s">
        <v>450</v>
      </c>
      <c r="G130" s="13"/>
      <c r="H130" s="196">
        <v>168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148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132</v>
      </c>
    </row>
    <row r="131" s="2" customFormat="1" ht="24.15" customHeight="1">
      <c r="A131" s="37"/>
      <c r="B131" s="178"/>
      <c r="C131" s="179" t="s">
        <v>139</v>
      </c>
      <c r="D131" s="179" t="s">
        <v>134</v>
      </c>
      <c r="E131" s="180" t="s">
        <v>451</v>
      </c>
      <c r="F131" s="181" t="s">
        <v>452</v>
      </c>
      <c r="G131" s="182" t="s">
        <v>288</v>
      </c>
      <c r="H131" s="183">
        <v>56</v>
      </c>
      <c r="I131" s="184"/>
      <c r="J131" s="185">
        <f>ROUND(I131*H131,2)</f>
        <v>0</v>
      </c>
      <c r="K131" s="181" t="s">
        <v>138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139</v>
      </c>
      <c r="AT131" s="190" t="s">
        <v>134</v>
      </c>
      <c r="AU131" s="190" t="s">
        <v>85</v>
      </c>
      <c r="AY131" s="18" t="s">
        <v>132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139</v>
      </c>
      <c r="BM131" s="190" t="s">
        <v>453</v>
      </c>
    </row>
    <row r="132" s="13" customFormat="1">
      <c r="A132" s="13"/>
      <c r="B132" s="192"/>
      <c r="C132" s="13"/>
      <c r="D132" s="193" t="s">
        <v>148</v>
      </c>
      <c r="E132" s="194" t="s">
        <v>1</v>
      </c>
      <c r="F132" s="195" t="s">
        <v>454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148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132</v>
      </c>
    </row>
    <row r="133" s="2" customFormat="1" ht="24.15" customHeight="1">
      <c r="A133" s="37"/>
      <c r="B133" s="178"/>
      <c r="C133" s="179" t="s">
        <v>154</v>
      </c>
      <c r="D133" s="179" t="s">
        <v>134</v>
      </c>
      <c r="E133" s="180" t="s">
        <v>455</v>
      </c>
      <c r="F133" s="181" t="s">
        <v>456</v>
      </c>
      <c r="G133" s="182" t="s">
        <v>288</v>
      </c>
      <c r="H133" s="183">
        <v>2</v>
      </c>
      <c r="I133" s="184"/>
      <c r="J133" s="185">
        <f>ROUND(I133*H133,2)</f>
        <v>0</v>
      </c>
      <c r="K133" s="181" t="s">
        <v>138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139</v>
      </c>
      <c r="AT133" s="190" t="s">
        <v>134</v>
      </c>
      <c r="AU133" s="190" t="s">
        <v>85</v>
      </c>
      <c r="AY133" s="18" t="s">
        <v>132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139</v>
      </c>
      <c r="BM133" s="190" t="s">
        <v>457</v>
      </c>
    </row>
    <row r="134" s="13" customFormat="1">
      <c r="A134" s="13"/>
      <c r="B134" s="192"/>
      <c r="C134" s="13"/>
      <c r="D134" s="193" t="s">
        <v>148</v>
      </c>
      <c r="E134" s="194" t="s">
        <v>1</v>
      </c>
      <c r="F134" s="195" t="s">
        <v>458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148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132</v>
      </c>
    </row>
    <row r="135" s="2" customFormat="1" ht="24.15" customHeight="1">
      <c r="A135" s="37"/>
      <c r="B135" s="178"/>
      <c r="C135" s="179" t="s">
        <v>160</v>
      </c>
      <c r="D135" s="179" t="s">
        <v>134</v>
      </c>
      <c r="E135" s="180" t="s">
        <v>459</v>
      </c>
      <c r="F135" s="181" t="s">
        <v>460</v>
      </c>
      <c r="G135" s="182" t="s">
        <v>288</v>
      </c>
      <c r="H135" s="183">
        <v>56</v>
      </c>
      <c r="I135" s="184"/>
      <c r="J135" s="185">
        <f>ROUND(I135*H135,2)</f>
        <v>0</v>
      </c>
      <c r="K135" s="181" t="s">
        <v>138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139</v>
      </c>
      <c r="AT135" s="190" t="s">
        <v>134</v>
      </c>
      <c r="AU135" s="190" t="s">
        <v>85</v>
      </c>
      <c r="AY135" s="18" t="s">
        <v>132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139</v>
      </c>
      <c r="BM135" s="190" t="s">
        <v>461</v>
      </c>
    </row>
    <row r="136" s="13" customFormat="1">
      <c r="A136" s="13"/>
      <c r="B136" s="192"/>
      <c r="C136" s="13"/>
      <c r="D136" s="193" t="s">
        <v>148</v>
      </c>
      <c r="E136" s="194" t="s">
        <v>1</v>
      </c>
      <c r="F136" s="195" t="s">
        <v>462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148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132</v>
      </c>
    </row>
    <row r="137" s="2" customFormat="1" ht="24.15" customHeight="1">
      <c r="A137" s="37"/>
      <c r="B137" s="178"/>
      <c r="C137" s="179" t="s">
        <v>165</v>
      </c>
      <c r="D137" s="179" t="s">
        <v>134</v>
      </c>
      <c r="E137" s="180" t="s">
        <v>463</v>
      </c>
      <c r="F137" s="181" t="s">
        <v>464</v>
      </c>
      <c r="G137" s="182" t="s">
        <v>288</v>
      </c>
      <c r="H137" s="183">
        <v>6</v>
      </c>
      <c r="I137" s="184"/>
      <c r="J137" s="185">
        <f>ROUND(I137*H137,2)</f>
        <v>0</v>
      </c>
      <c r="K137" s="181" t="s">
        <v>138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139</v>
      </c>
      <c r="AT137" s="190" t="s">
        <v>134</v>
      </c>
      <c r="AU137" s="190" t="s">
        <v>85</v>
      </c>
      <c r="AY137" s="18" t="s">
        <v>132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139</v>
      </c>
      <c r="BM137" s="190" t="s">
        <v>465</v>
      </c>
    </row>
    <row r="138" s="13" customFormat="1">
      <c r="A138" s="13"/>
      <c r="B138" s="192"/>
      <c r="C138" s="13"/>
      <c r="D138" s="193" t="s">
        <v>148</v>
      </c>
      <c r="E138" s="194" t="s">
        <v>1</v>
      </c>
      <c r="F138" s="195" t="s">
        <v>442</v>
      </c>
      <c r="G138" s="13"/>
      <c r="H138" s="196">
        <v>6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148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132</v>
      </c>
    </row>
    <row r="139" s="2" customFormat="1" ht="24.15" customHeight="1">
      <c r="A139" s="37"/>
      <c r="B139" s="178"/>
      <c r="C139" s="179" t="s">
        <v>183</v>
      </c>
      <c r="D139" s="179" t="s">
        <v>134</v>
      </c>
      <c r="E139" s="180" t="s">
        <v>466</v>
      </c>
      <c r="F139" s="181" t="s">
        <v>467</v>
      </c>
      <c r="G139" s="182" t="s">
        <v>288</v>
      </c>
      <c r="H139" s="183">
        <v>168</v>
      </c>
      <c r="I139" s="184"/>
      <c r="J139" s="185">
        <f>ROUND(I139*H139,2)</f>
        <v>0</v>
      </c>
      <c r="K139" s="181" t="s">
        <v>138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139</v>
      </c>
      <c r="AT139" s="190" t="s">
        <v>134</v>
      </c>
      <c r="AU139" s="190" t="s">
        <v>85</v>
      </c>
      <c r="AY139" s="18" t="s">
        <v>132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139</v>
      </c>
      <c r="BM139" s="190" t="s">
        <v>468</v>
      </c>
    </row>
    <row r="140" s="13" customFormat="1">
      <c r="A140" s="13"/>
      <c r="B140" s="192"/>
      <c r="C140" s="13"/>
      <c r="D140" s="193" t="s">
        <v>148</v>
      </c>
      <c r="E140" s="194" t="s">
        <v>1</v>
      </c>
      <c r="F140" s="195" t="s">
        <v>450</v>
      </c>
      <c r="G140" s="13"/>
      <c r="H140" s="196">
        <v>168</v>
      </c>
      <c r="I140" s="197"/>
      <c r="J140" s="13"/>
      <c r="K140" s="13"/>
      <c r="L140" s="192"/>
      <c r="M140" s="224"/>
      <c r="N140" s="225"/>
      <c r="O140" s="225"/>
      <c r="P140" s="225"/>
      <c r="Q140" s="225"/>
      <c r="R140" s="225"/>
      <c r="S140" s="225"/>
      <c r="T140" s="22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148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132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ul.Revoluční ,Šumperk</v>
      </c>
      <c r="F7" s="31"/>
      <c r="G7" s="31"/>
      <c r="H7" s="31"/>
      <c r="L7" s="21"/>
    </row>
    <row r="8" s="1" customFormat="1" ht="12" customHeight="1">
      <c r="B8" s="21"/>
      <c r="D8" s="31" t="s">
        <v>104</v>
      </c>
      <c r="L8" s="21"/>
    </row>
    <row r="9" s="2" customFormat="1" ht="16.5" customHeight="1">
      <c r="A9" s="37"/>
      <c r="B9" s="38"/>
      <c r="C9" s="37"/>
      <c r="D9" s="37"/>
      <c r="E9" s="128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106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469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ul.Revoluční ,Šumperk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104</v>
      </c>
      <c r="L86" s="21"/>
    </row>
    <row r="87" s="2" customFormat="1" ht="16.5" customHeight="1">
      <c r="A87" s="37"/>
      <c r="B87" s="38"/>
      <c r="C87" s="37"/>
      <c r="D87" s="37"/>
      <c r="E87" s="128" t="s">
        <v>105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Ostatní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109</v>
      </c>
      <c r="D96" s="136"/>
      <c r="E96" s="136"/>
      <c r="F96" s="136"/>
      <c r="G96" s="136"/>
      <c r="H96" s="136"/>
      <c r="I96" s="136"/>
      <c r="J96" s="145" t="s">
        <v>110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111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112</v>
      </c>
    </row>
    <row r="99" s="9" customFormat="1" ht="24.96" customHeight="1">
      <c r="A99" s="9"/>
      <c r="B99" s="147"/>
      <c r="C99" s="9"/>
      <c r="D99" s="148" t="s">
        <v>470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471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117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ul.Revoluční ,Šumperk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104</v>
      </c>
      <c r="L111" s="21"/>
    </row>
    <row r="112" s="2" customFormat="1" ht="16.5" customHeight="1">
      <c r="A112" s="37"/>
      <c r="B112" s="38"/>
      <c r="C112" s="37"/>
      <c r="D112" s="37"/>
      <c r="E112" s="128" t="s">
        <v>105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Ostatní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6. 9. 2024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118</v>
      </c>
      <c r="D121" s="158" t="s">
        <v>61</v>
      </c>
      <c r="E121" s="158" t="s">
        <v>57</v>
      </c>
      <c r="F121" s="158" t="s">
        <v>58</v>
      </c>
      <c r="G121" s="158" t="s">
        <v>119</v>
      </c>
      <c r="H121" s="158" t="s">
        <v>120</v>
      </c>
      <c r="I121" s="158" t="s">
        <v>121</v>
      </c>
      <c r="J121" s="158" t="s">
        <v>110</v>
      </c>
      <c r="K121" s="159" t="s">
        <v>122</v>
      </c>
      <c r="L121" s="160"/>
      <c r="M121" s="85" t="s">
        <v>1</v>
      </c>
      <c r="N121" s="86" t="s">
        <v>40</v>
      </c>
      <c r="O121" s="86" t="s">
        <v>123</v>
      </c>
      <c r="P121" s="86" t="s">
        <v>124</v>
      </c>
      <c r="Q121" s="86" t="s">
        <v>125</v>
      </c>
      <c r="R121" s="86" t="s">
        <v>126</v>
      </c>
      <c r="S121" s="86" t="s">
        <v>127</v>
      </c>
      <c r="T121" s="87" t="s">
        <v>128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129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112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472</v>
      </c>
      <c r="F123" s="167" t="s">
        <v>473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139</v>
      </c>
      <c r="AT123" s="174" t="s">
        <v>75</v>
      </c>
      <c r="AU123" s="174" t="s">
        <v>76</v>
      </c>
      <c r="AY123" s="166" t="s">
        <v>132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474</v>
      </c>
      <c r="F124" s="176" t="s">
        <v>473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139</v>
      </c>
      <c r="AT124" s="174" t="s">
        <v>75</v>
      </c>
      <c r="AU124" s="174" t="s">
        <v>83</v>
      </c>
      <c r="AY124" s="166" t="s">
        <v>132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134</v>
      </c>
      <c r="E125" s="180" t="s">
        <v>475</v>
      </c>
      <c r="F125" s="181" t="s">
        <v>476</v>
      </c>
      <c r="G125" s="182" t="s">
        <v>477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478</v>
      </c>
      <c r="AT125" s="190" t="s">
        <v>134</v>
      </c>
      <c r="AU125" s="190" t="s">
        <v>85</v>
      </c>
      <c r="AY125" s="18" t="s">
        <v>132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478</v>
      </c>
      <c r="BM125" s="190" t="s">
        <v>479</v>
      </c>
    </row>
    <row r="126" s="15" customFormat="1">
      <c r="A126" s="15"/>
      <c r="B126" s="227"/>
      <c r="C126" s="15"/>
      <c r="D126" s="193" t="s">
        <v>148</v>
      </c>
      <c r="E126" s="228" t="s">
        <v>1</v>
      </c>
      <c r="F126" s="229" t="s">
        <v>480</v>
      </c>
      <c r="G126" s="15"/>
      <c r="H126" s="228" t="s">
        <v>1</v>
      </c>
      <c r="I126" s="230"/>
      <c r="J126" s="15"/>
      <c r="K126" s="15"/>
      <c r="L126" s="227"/>
      <c r="M126" s="231"/>
      <c r="N126" s="232"/>
      <c r="O126" s="232"/>
      <c r="P126" s="232"/>
      <c r="Q126" s="232"/>
      <c r="R126" s="232"/>
      <c r="S126" s="232"/>
      <c r="T126" s="23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8" t="s">
        <v>148</v>
      </c>
      <c r="AU126" s="228" t="s">
        <v>85</v>
      </c>
      <c r="AV126" s="15" t="s">
        <v>83</v>
      </c>
      <c r="AW126" s="15" t="s">
        <v>32</v>
      </c>
      <c r="AX126" s="15" t="s">
        <v>76</v>
      </c>
      <c r="AY126" s="228" t="s">
        <v>132</v>
      </c>
    </row>
    <row r="127" s="13" customFormat="1">
      <c r="A127" s="13"/>
      <c r="B127" s="192"/>
      <c r="C127" s="13"/>
      <c r="D127" s="193" t="s">
        <v>148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148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132</v>
      </c>
    </row>
    <row r="128" s="2" customFormat="1" ht="24.15" customHeight="1">
      <c r="A128" s="37"/>
      <c r="B128" s="178"/>
      <c r="C128" s="179" t="s">
        <v>85</v>
      </c>
      <c r="D128" s="179" t="s">
        <v>134</v>
      </c>
      <c r="E128" s="180" t="s">
        <v>481</v>
      </c>
      <c r="F128" s="181" t="s">
        <v>482</v>
      </c>
      <c r="G128" s="182" t="s">
        <v>477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478</v>
      </c>
      <c r="AT128" s="190" t="s">
        <v>134</v>
      </c>
      <c r="AU128" s="190" t="s">
        <v>85</v>
      </c>
      <c r="AY128" s="18" t="s">
        <v>132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478</v>
      </c>
      <c r="BM128" s="190" t="s">
        <v>483</v>
      </c>
    </row>
    <row r="129" s="2" customFormat="1" ht="16.5" customHeight="1">
      <c r="A129" s="37"/>
      <c r="B129" s="178"/>
      <c r="C129" s="179" t="s">
        <v>144</v>
      </c>
      <c r="D129" s="179" t="s">
        <v>134</v>
      </c>
      <c r="E129" s="180" t="s">
        <v>484</v>
      </c>
      <c r="F129" s="181" t="s">
        <v>485</v>
      </c>
      <c r="G129" s="182" t="s">
        <v>477</v>
      </c>
      <c r="H129" s="183">
        <v>1</v>
      </c>
      <c r="I129" s="184"/>
      <c r="J129" s="185">
        <f>ROUND(I129*H129,2)</f>
        <v>0</v>
      </c>
      <c r="K129" s="181" t="s">
        <v>138</v>
      </c>
      <c r="L129" s="38"/>
      <c r="M129" s="201" t="s">
        <v>1</v>
      </c>
      <c r="N129" s="202" t="s">
        <v>41</v>
      </c>
      <c r="O129" s="203"/>
      <c r="P129" s="204">
        <f>O129*H129</f>
        <v>0</v>
      </c>
      <c r="Q129" s="204">
        <v>0</v>
      </c>
      <c r="R129" s="204">
        <f>Q129*H129</f>
        <v>0</v>
      </c>
      <c r="S129" s="204">
        <v>0</v>
      </c>
      <c r="T129" s="20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478</v>
      </c>
      <c r="AT129" s="190" t="s">
        <v>134</v>
      </c>
      <c r="AU129" s="190" t="s">
        <v>85</v>
      </c>
      <c r="AY129" s="18" t="s">
        <v>132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478</v>
      </c>
      <c r="BM129" s="190" t="s">
        <v>486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103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ul.Revoluční ,Šumperk</v>
      </c>
      <c r="F7" s="31"/>
      <c r="G7" s="31"/>
      <c r="H7" s="31"/>
      <c r="L7" s="21"/>
    </row>
    <row r="8" s="1" customFormat="1" ht="12" customHeight="1">
      <c r="B8" s="21"/>
      <c r="D8" s="31" t="s">
        <v>104</v>
      </c>
      <c r="L8" s="21"/>
    </row>
    <row r="9" s="2" customFormat="1" ht="16.5" customHeight="1">
      <c r="A9" s="37"/>
      <c r="B9" s="38"/>
      <c r="C9" s="37"/>
      <c r="D9" s="37"/>
      <c r="E9" s="128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106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487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ul.Revoluční ,Šumperk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104</v>
      </c>
      <c r="L86" s="21"/>
    </row>
    <row r="87" s="2" customFormat="1" ht="16.5" customHeight="1">
      <c r="A87" s="37"/>
      <c r="B87" s="38"/>
      <c r="C87" s="37"/>
      <c r="D87" s="37"/>
      <c r="E87" s="128" t="s">
        <v>105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109</v>
      </c>
      <c r="D96" s="136"/>
      <c r="E96" s="136"/>
      <c r="F96" s="136"/>
      <c r="G96" s="136"/>
      <c r="H96" s="136"/>
      <c r="I96" s="136"/>
      <c r="J96" s="145" t="s">
        <v>110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111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112</v>
      </c>
    </row>
    <row r="99" s="9" customFormat="1" ht="24.96" customHeight="1">
      <c r="A99" s="9"/>
      <c r="B99" s="147"/>
      <c r="C99" s="9"/>
      <c r="D99" s="148" t="s">
        <v>488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489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117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ul.Revoluční ,Šumperk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104</v>
      </c>
      <c r="L111" s="21"/>
    </row>
    <row r="112" s="2" customFormat="1" ht="16.5" customHeight="1">
      <c r="A112" s="37"/>
      <c r="B112" s="38"/>
      <c r="C112" s="37"/>
      <c r="D112" s="37"/>
      <c r="E112" s="128" t="s">
        <v>105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6. 9. 2024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118</v>
      </c>
      <c r="D121" s="158" t="s">
        <v>61</v>
      </c>
      <c r="E121" s="158" t="s">
        <v>57</v>
      </c>
      <c r="F121" s="158" t="s">
        <v>58</v>
      </c>
      <c r="G121" s="158" t="s">
        <v>119</v>
      </c>
      <c r="H121" s="158" t="s">
        <v>120</v>
      </c>
      <c r="I121" s="158" t="s">
        <v>121</v>
      </c>
      <c r="J121" s="158" t="s">
        <v>110</v>
      </c>
      <c r="K121" s="159" t="s">
        <v>122</v>
      </c>
      <c r="L121" s="160"/>
      <c r="M121" s="85" t="s">
        <v>1</v>
      </c>
      <c r="N121" s="86" t="s">
        <v>40</v>
      </c>
      <c r="O121" s="86" t="s">
        <v>123</v>
      </c>
      <c r="P121" s="86" t="s">
        <v>124</v>
      </c>
      <c r="Q121" s="86" t="s">
        <v>125</v>
      </c>
      <c r="R121" s="86" t="s">
        <v>126</v>
      </c>
      <c r="S121" s="86" t="s">
        <v>127</v>
      </c>
      <c r="T121" s="87" t="s">
        <v>128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129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112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101</v>
      </c>
      <c r="F123" s="167" t="s">
        <v>490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154</v>
      </c>
      <c r="AT123" s="174" t="s">
        <v>75</v>
      </c>
      <c r="AU123" s="174" t="s">
        <v>76</v>
      </c>
      <c r="AY123" s="166" t="s">
        <v>132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491</v>
      </c>
      <c r="F124" s="176" t="s">
        <v>492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154</v>
      </c>
      <c r="AT124" s="174" t="s">
        <v>75</v>
      </c>
      <c r="AU124" s="174" t="s">
        <v>83</v>
      </c>
      <c r="AY124" s="166" t="s">
        <v>132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134</v>
      </c>
      <c r="E125" s="180" t="s">
        <v>493</v>
      </c>
      <c r="F125" s="181" t="s">
        <v>492</v>
      </c>
      <c r="G125" s="182" t="s">
        <v>477</v>
      </c>
      <c r="H125" s="183">
        <v>1</v>
      </c>
      <c r="I125" s="184"/>
      <c r="J125" s="185">
        <f>ROUND(I125*H125,2)</f>
        <v>0</v>
      </c>
      <c r="K125" s="181" t="s">
        <v>138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494</v>
      </c>
      <c r="AT125" s="190" t="s">
        <v>134</v>
      </c>
      <c r="AU125" s="190" t="s">
        <v>85</v>
      </c>
      <c r="AY125" s="18" t="s">
        <v>132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494</v>
      </c>
      <c r="BM125" s="190" t="s">
        <v>495</v>
      </c>
    </row>
    <row r="126" s="2" customFormat="1" ht="16.5" customHeight="1">
      <c r="A126" s="37"/>
      <c r="B126" s="178"/>
      <c r="C126" s="179" t="s">
        <v>85</v>
      </c>
      <c r="D126" s="179" t="s">
        <v>134</v>
      </c>
      <c r="E126" s="180" t="s">
        <v>496</v>
      </c>
      <c r="F126" s="181" t="s">
        <v>497</v>
      </c>
      <c r="G126" s="182" t="s">
        <v>477</v>
      </c>
      <c r="H126" s="183">
        <v>1</v>
      </c>
      <c r="I126" s="184"/>
      <c r="J126" s="185">
        <f>ROUND(I126*H126,2)</f>
        <v>0</v>
      </c>
      <c r="K126" s="181" t="s">
        <v>138</v>
      </c>
      <c r="L126" s="38"/>
      <c r="M126" s="201" t="s">
        <v>1</v>
      </c>
      <c r="N126" s="202" t="s">
        <v>41</v>
      </c>
      <c r="O126" s="203"/>
      <c r="P126" s="204">
        <f>O126*H126</f>
        <v>0</v>
      </c>
      <c r="Q126" s="204">
        <v>0</v>
      </c>
      <c r="R126" s="204">
        <f>Q126*H126</f>
        <v>0</v>
      </c>
      <c r="S126" s="204">
        <v>0</v>
      </c>
      <c r="T126" s="20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494</v>
      </c>
      <c r="AT126" s="190" t="s">
        <v>134</v>
      </c>
      <c r="AU126" s="190" t="s">
        <v>85</v>
      </c>
      <c r="AY126" s="18" t="s">
        <v>132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494</v>
      </c>
      <c r="BM126" s="190" t="s">
        <v>498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LAPTOP-V6F5C2G1\Radka</dc:creator>
  <cp:lastModifiedBy>LAPTOP-V6F5C2G1\Radka</cp:lastModifiedBy>
  <dcterms:created xsi:type="dcterms:W3CDTF">2024-10-02T13:31:20Z</dcterms:created>
  <dcterms:modified xsi:type="dcterms:W3CDTF">2024-10-02T13:31:26Z</dcterms:modified>
</cp:coreProperties>
</file>