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0" windowWidth="11280" windowHeight="6756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<sst xmlns="http://schemas.openxmlformats.org/spreadsheetml/2006/main" count="457" uniqueCount="199">
  <si>
    <t>Položka</t>
  </si>
  <si>
    <t>Zkrácený popis</t>
  </si>
  <si>
    <t>M.j.</t>
  </si>
  <si>
    <t>Jednot. cena</t>
  </si>
  <si>
    <t xml:space="preserve">Dodávka </t>
  </si>
  <si>
    <t>Montáž</t>
  </si>
  <si>
    <t>P.č.</t>
  </si>
  <si>
    <t>Množ.</t>
  </si>
  <si>
    <t>ks</t>
  </si>
  <si>
    <t>mezisoučet</t>
  </si>
  <si>
    <t>%</t>
  </si>
  <si>
    <t>1.</t>
  </si>
  <si>
    <t>2.</t>
  </si>
  <si>
    <t>3.</t>
  </si>
  <si>
    <t>4.</t>
  </si>
  <si>
    <t>5.</t>
  </si>
  <si>
    <t>6.</t>
  </si>
  <si>
    <t>7.</t>
  </si>
  <si>
    <t>nosný materiál</t>
  </si>
  <si>
    <t>podružný materiál</t>
  </si>
  <si>
    <t>PPV</t>
  </si>
  <si>
    <t>Nosný a podružný materiál silnoproudy a osvětlení</t>
  </si>
  <si>
    <t>prořez</t>
  </si>
  <si>
    <t>Nosný a podružný materiál silnoproudy a osvětlení kabely celkem</t>
  </si>
  <si>
    <t>MONTÁŽE SILNOPROUDY A OSVĚTLENÍ</t>
  </si>
  <si>
    <t>C 21M</t>
  </si>
  <si>
    <t>ceny uvedeny v časovém fondu</t>
  </si>
  <si>
    <t>cena v Kč</t>
  </si>
  <si>
    <t>hod</t>
  </si>
  <si>
    <t>Montáže  silnoproudy a osvětlení celkem</t>
  </si>
  <si>
    <t>REVIZE</t>
  </si>
  <si>
    <t>800-741</t>
  </si>
  <si>
    <t>Revize celkem</t>
  </si>
  <si>
    <t>HODINOVÉ ZŮČTOVACÍ SAZBY</t>
  </si>
  <si>
    <t>HZS celkem</t>
  </si>
  <si>
    <t>LIKVIDACE ODPADŮ</t>
  </si>
  <si>
    <t>Likvidace stavebního odpadu</t>
  </si>
  <si>
    <t>t</t>
  </si>
  <si>
    <t xml:space="preserve">Likvidace odpadů celkem </t>
  </si>
  <si>
    <t xml:space="preserve">POPIS OCENĚNÝCH PRACÍ A DODÁVEK A JEJICH NÁKLADY </t>
  </si>
  <si>
    <t>REKAPITULACE</t>
  </si>
  <si>
    <t>ZÁKLADNÍ NÁKLADY</t>
  </si>
  <si>
    <t>Nosný a podružný materiál - kabely</t>
  </si>
  <si>
    <t>Montáže silnoproudy a osvětlení</t>
  </si>
  <si>
    <t>Revize</t>
  </si>
  <si>
    <t>Hodinové zúčtovací sazby</t>
  </si>
  <si>
    <t>ZÁKLADNÍ NÁKLADY CELKEM</t>
  </si>
  <si>
    <t>VEDLEJŠÍ NÁKLADY</t>
  </si>
  <si>
    <t>Zařízení staveniště</t>
  </si>
  <si>
    <t>Provozní vlivy</t>
  </si>
  <si>
    <t>VEDLEJŠÍ NÁKLADY CELKEM</t>
  </si>
  <si>
    <t>demontáže</t>
  </si>
  <si>
    <t>11.</t>
  </si>
  <si>
    <t>m</t>
  </si>
  <si>
    <t>CYKY-O 3x1,5</t>
  </si>
  <si>
    <t>CYKY-J 3x1,5</t>
  </si>
  <si>
    <t>8.</t>
  </si>
  <si>
    <t>9.</t>
  </si>
  <si>
    <t>10.</t>
  </si>
  <si>
    <t>DODÁVKY</t>
  </si>
  <si>
    <t>Rozvodnice RU1</t>
  </si>
  <si>
    <t xml:space="preserve">rozměry výklenku 410x435x180mm, </t>
  </si>
  <si>
    <t>krytí IP30 po otevření dveří IP20, barva RAL 7035-šedá,</t>
  </si>
  <si>
    <t>výstražná tabulka : 0101 – Pozor elektrické zařízení,</t>
  </si>
  <si>
    <t>provedení dle výkresu č. UE-121053.A.3.7.05, náplň :</t>
  </si>
  <si>
    <t>pár</t>
  </si>
  <si>
    <t>sestavení, pomocný materiál</t>
  </si>
  <si>
    <t>cena za 3ks rozvodnice RU1</t>
  </si>
  <si>
    <t>cena za rozvodnici RU1</t>
  </si>
  <si>
    <t>provedení dle výkresu č. UE-121053.A.3.7.06, náplň :</t>
  </si>
  <si>
    <t>Rozvodnice RU2</t>
  </si>
  <si>
    <t>cena za rozvodnici RU2</t>
  </si>
  <si>
    <t>Mezisoučet</t>
  </si>
  <si>
    <t>Mimostaveništní doprava</t>
  </si>
  <si>
    <t>Přesun</t>
  </si>
  <si>
    <t>Dodávky celkem</t>
  </si>
  <si>
    <t>modul</t>
  </si>
  <si>
    <t>CYKY-J 3x2,5</t>
  </si>
  <si>
    <t>CYKY-J 5x2,5</t>
  </si>
  <si>
    <t>CYMY-O 3x1,5</t>
  </si>
  <si>
    <t>CYMY-J 3x1,5</t>
  </si>
  <si>
    <t>740 99-1100</t>
  </si>
  <si>
    <t>celková prohl., výchozí revize pro objem montážních prací do 100.000,-Kč</t>
  </si>
  <si>
    <t>Dodávka strojů a zařízení</t>
  </si>
  <si>
    <t>likvidace zářivkových trubic</t>
  </si>
  <si>
    <t xml:space="preserve">ks </t>
  </si>
  <si>
    <t>likvidace demontovaného materiálu</t>
  </si>
  <si>
    <r>
      <t xml:space="preserve">Investor : </t>
    </r>
    <r>
      <rPr>
        <b/>
        <sz val="10"/>
        <rFont val="Arial"/>
        <family val="2"/>
      </rPr>
      <t>Základní škola Šumperk, Dr. E. Beneše 1, 787 01 Šumperk</t>
    </r>
  </si>
  <si>
    <r>
      <t xml:space="preserve">Část stavby : </t>
    </r>
    <r>
      <rPr>
        <b/>
        <sz val="10"/>
        <rFont val="Arial"/>
        <family val="2"/>
      </rPr>
      <t>A.3.7 – Zařízení silnoproudé elektrotechniky</t>
    </r>
  </si>
  <si>
    <r>
      <t xml:space="preserve">Stupeň projektu : </t>
    </r>
    <r>
      <rPr>
        <b/>
        <sz val="10"/>
        <rFont val="Arial"/>
        <family val="2"/>
      </rPr>
      <t>DPS</t>
    </r>
  </si>
  <si>
    <r>
      <t xml:space="preserve">Stavba : </t>
    </r>
    <r>
      <rPr>
        <b/>
        <sz val="10"/>
        <rFont val="Arial"/>
        <family val="2"/>
      </rPr>
      <t>Rekonstrukce elektroinstalace učeben. Základní škola Šumperk, Dr. E. Beneše 1, Šumperk</t>
    </r>
  </si>
  <si>
    <t xml:space="preserve">Nosný a podružný materiál </t>
  </si>
  <si>
    <t>NOSNÝ A PODRUŽNÝ MATERIÁL MATERIÁL - KABELY</t>
  </si>
  <si>
    <t>NOSNÝ A PODRUŽNÝ MATERIÁL</t>
  </si>
  <si>
    <t xml:space="preserve">STAVEBNÍ PRÁCE </t>
  </si>
  <si>
    <t>C 801-3</t>
  </si>
  <si>
    <t xml:space="preserve">Stavební práce </t>
  </si>
  <si>
    <t>210190001</t>
  </si>
  <si>
    <t>Montáž rozvodnic běžných oceloplechových nebo plastových do 20 kg</t>
  </si>
  <si>
    <t>kus</t>
  </si>
  <si>
    <t>210110142</t>
  </si>
  <si>
    <t>Montáž ovladač (polo)zapuštěný bezšroubové připojení 1/0 -tlačítkový zapínací</t>
  </si>
  <si>
    <t>210111041</t>
  </si>
  <si>
    <t>Montáž zásuvka (polo)zapuštěná bezšroubové připojení 2P+PE se zapojením vodičů</t>
  </si>
  <si>
    <t>210010316</t>
  </si>
  <si>
    <t>Montáž krabic nástěnných plastových čtyřhranných do 100x100 mm</t>
  </si>
  <si>
    <t>210010301</t>
  </si>
  <si>
    <t>210010321</t>
  </si>
  <si>
    <t>210120451</t>
  </si>
  <si>
    <t>Montáž jističů třípólových nn do 25 A bez krytu</t>
  </si>
  <si>
    <t>210021001</t>
  </si>
  <si>
    <t>Zhotovení otvorů v plechu tl do 4 mm čtvercových plochy do 0,010 m2</t>
  </si>
  <si>
    <t>210201020</t>
  </si>
  <si>
    <t>Montáž svítidel zářivkových bytových stropních přisazených 2 zdroje bez krytu</t>
  </si>
  <si>
    <t>210201047</t>
  </si>
  <si>
    <t>Montáž svítidel zářivkových bytových závěsných na trubkách 1 zdroj</t>
  </si>
  <si>
    <t>210800105</t>
  </si>
  <si>
    <t>Montáž měděných kabelů CYKY,CYBY,CYMY,NYM 3x1,5 mm2 uložených pod omítku ve stěně</t>
  </si>
  <si>
    <t>210800106</t>
  </si>
  <si>
    <t>Montáž měděných kabelů CYKY,CYBY,CYMY,NYM 3x2,5 mm2 uložených pod omítku ve stěně</t>
  </si>
  <si>
    <t>210800116</t>
  </si>
  <si>
    <t>Montáž měděných kabelů CYKY,CYBY,CYMY,NYM 5x2,5 mm2 uložených pod omítku ve stěně</t>
  </si>
  <si>
    <t>210100502</t>
  </si>
  <si>
    <t>Ukončení kabelů smršťovací záklopkou nebo páskou se zapojením a letováním žíly do 3x1,5 mm2</t>
  </si>
  <si>
    <t>210100173</t>
  </si>
  <si>
    <t>Ukončení kabelů smršťovací záklopkou nebo páskou se zapojením bez letování žíly do 3x4 mm2</t>
  </si>
  <si>
    <t>210100258</t>
  </si>
  <si>
    <t>Ukončení kabelů smršťovací záklopkou nebo páskou se zapojením bez letování žíly do 5x4 mm2</t>
  </si>
  <si>
    <t>montáž fotobuňky</t>
  </si>
  <si>
    <t>97303-1335</t>
  </si>
  <si>
    <t>vysek.zdi cihl.malt.váp.kapsy do 0.16m2 hl.&lt;300mm</t>
  </si>
  <si>
    <t>97403-1121</t>
  </si>
  <si>
    <t>vysek.rýh cihla do hl.30mm š.do 30mm</t>
  </si>
  <si>
    <t>97403-1122</t>
  </si>
  <si>
    <t>vysek.rýh cihla do hl.30mm š.do 70mm</t>
  </si>
  <si>
    <t>VÝMALBA</t>
  </si>
  <si>
    <t>m2</t>
  </si>
  <si>
    <t>612473182</t>
  </si>
  <si>
    <t>Vnitřní omítka zdiva vápenocementová ze suchých směsí štuková</t>
  </si>
  <si>
    <t>784-01</t>
  </si>
  <si>
    <t>Malby na omítky</t>
  </si>
  <si>
    <t>784-04</t>
  </si>
  <si>
    <t>Příplatek za otěruvzdornou malbu</t>
  </si>
  <si>
    <t>784-03</t>
  </si>
  <si>
    <t>Příplatek za barevnou malbu</t>
  </si>
  <si>
    <t>C 784</t>
  </si>
  <si>
    <t>0061</t>
  </si>
  <si>
    <t>Výmalba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</si>
  <si>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</si>
  <si>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</si>
  <si>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</si>
  <si>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</si>
  <si>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</si>
  <si>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</si>
  <si>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</si>
  <si>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</si>
  <si>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</si>
  <si>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</si>
  <si>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</si>
  <si>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</si>
  <si>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</si>
  <si>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</si>
  <si>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</si>
  <si>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domovní rozvodnice pod omítku, </t>
  </si>
  <si>
    <t>rám s dveřmi, pod omítku, šedá, ŠxV=435x460, IP30</t>
  </si>
  <si>
    <t>bočnice, V=350</t>
  </si>
  <si>
    <t xml:space="preserve">západka pro bočnici </t>
  </si>
  <si>
    <t>ochranný kryt, ŠxVxH=435x460x180</t>
  </si>
  <si>
    <t>zámek s vnitřním čtyřhranem 6x6 kovový</t>
  </si>
  <si>
    <t>DIN lišta hliníková, Š=400</t>
  </si>
  <si>
    <t>upevňovací úchytka s vodivým propojení (zelená)</t>
  </si>
  <si>
    <t>upevňovací úchytka celoplastová (bílá)</t>
  </si>
  <si>
    <t>krycí deska, bez výřezu, šedá, Š=400,V=50</t>
  </si>
  <si>
    <t>krycí deska, s výřezem 45mm, šedá, Š=400,V=150</t>
  </si>
  <si>
    <t>záslepka (10 TE) plombovatelná</t>
  </si>
  <si>
    <t>hlavní vypínač 25/3</t>
  </si>
  <si>
    <t>jednopólový jistič B6/1</t>
  </si>
  <si>
    <t>jednopólový jistič B10/1</t>
  </si>
  <si>
    <t>proudový chránič s nadproudovou ochranou 16/1N/B/003</t>
  </si>
  <si>
    <t>N-svorkovnice N-7p</t>
  </si>
  <si>
    <t>PE-svorkovnice PE-7p</t>
  </si>
  <si>
    <t>domovní rozvodnice pod omítku,</t>
  </si>
  <si>
    <t xml:space="preserve">tlačítko 3zapínací a 1vypínací kontakt </t>
  </si>
  <si>
    <t>tlačítkový ovládač zapínací, se svorkou N, bezšroubové svorky, 10A, 230V</t>
  </si>
  <si>
    <t xml:space="preserve">kryt kolébky jednoduchý </t>
  </si>
  <si>
    <t xml:space="preserve">rámeček </t>
  </si>
  <si>
    <t>zásuvka jednonásobná s ochranným kolíkem a krytem, s clonkami, bezšroubové svorky, 16A, 230V</t>
  </si>
  <si>
    <t xml:space="preserve">krabice přístrojová, pro montáž přístrojů vkládaných do jednonásobných rámečků </t>
  </si>
  <si>
    <t>přístrojová krabice pod omítku</t>
  </si>
  <si>
    <t>krabicová rozvodka pod omítku</t>
  </si>
  <si>
    <t>trojpólový jistič B16/3</t>
  </si>
  <si>
    <t>interiérové svítidlo přisazené, vysoce lesklá parabolická mřížka, 2x zářivka 36W, EVG DSI, switchDIM, patice G13, IP40, I</t>
  </si>
  <si>
    <t>zářivka lineární 36W/840, studená bílá, patice G13, 3.350lm</t>
  </si>
  <si>
    <t>interiérové svítidlo přisazené, vysoce lesklá parabolická mřížka, 2x zářivka 36W, EVG DSI, switchDIM, zdroj pro dočasné nouzové osvětlení,  1hodina, patice G13, IP40, I</t>
  </si>
  <si>
    <t>interiérové svítidlo s asymetrickým reflektorem, 1x zářivka 58W, EVG DSI, switchDIM, patice G13, IP40, I</t>
  </si>
  <si>
    <t>zářivka lineární 58 W/840, studená bílá, patice G13, 5.200lm</t>
  </si>
  <si>
    <t>lankový závěs 1x/3x (2 ks)</t>
  </si>
  <si>
    <t xml:space="preserve">Montáž krabic přístrojových zapuštěných plastových kruhových </t>
  </si>
  <si>
    <t xml:space="preserve">Montáž rozvodek zapuštěných plastových kruhových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</si>
</sst>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000000"/>
    <numFmt numFmtId="171" formatCode="#,##0\ &quot;Kč&quot;"/>
    <numFmt numFmtId="172" formatCode="[$¥€-2]\ #\ ##,000_);[Red]\([$€-2]\ #\ ##,000\)"/>
    <numFmt numFmtId="173" formatCode="#,##0.00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2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3" borderId="8" applyNumberFormat="0" applyAlignment="0" applyProtection="0"/>
    <xf numFmtId="0" fontId="23" fillId="13" borderId="9" applyNumberFormat="0" applyAlignment="0" applyProtection="0"/>
    <xf numFmtId="0" fontId="2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Border="1" applyAlignment="1" quotePrefix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8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 quotePrefix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 applyProtection="1">
      <alignment vertical="center"/>
      <protection locked="0"/>
    </xf>
    <xf numFmtId="4" fontId="8" fillId="0" borderId="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0" fillId="5" borderId="0" xfId="0" applyNumberFormat="1" applyFill="1" applyBorder="1" applyAlignment="1">
      <alignment horizontal="right" vertical="center"/>
    </xf>
    <xf numFmtId="4" fontId="7" fillId="5" borderId="0" xfId="0" applyNumberFormat="1" applyFont="1" applyFill="1" applyAlignment="1">
      <alignment horizontal="right" vertical="center" wrapText="1"/>
    </xf>
    <xf numFmtId="4" fontId="7" fillId="5" borderId="0" xfId="0" applyNumberFormat="1" applyFont="1" applyFill="1" applyBorder="1" applyAlignment="1">
      <alignment horizontal="right" vertical="center"/>
    </xf>
    <xf numFmtId="4" fontId="7" fillId="5" borderId="0" xfId="0" applyNumberFormat="1" applyFont="1" applyFill="1" applyBorder="1" applyAlignment="1">
      <alignment horizontal="right" vertical="center"/>
    </xf>
    <xf numFmtId="4" fontId="7" fillId="5" borderId="0" xfId="0" applyNumberFormat="1" applyFont="1" applyFill="1" applyBorder="1" applyAlignment="1">
      <alignment vertical="center" wrapText="1"/>
    </xf>
    <xf numFmtId="4" fontId="7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selection activeCell="C194" sqref="C194"/>
    </sheetView>
  </sheetViews>
  <sheetFormatPr defaultColWidth="9.00390625" defaultRowHeight="12.75"/>
  <cols>
    <col min="1" max="1" width="4.375" style="8" customWidth="1"/>
    <col min="2" max="2" width="11.875" style="4" customWidth="1"/>
    <col min="3" max="3" width="26.00390625" style="4" customWidth="1"/>
    <col min="4" max="4" width="5.375" style="1" customWidth="1"/>
    <col min="5" max="5" width="6.875" style="6" customWidth="1"/>
    <col min="6" max="6" width="10.375" style="7" customWidth="1"/>
    <col min="7" max="7" width="10.625" style="7" customWidth="1"/>
    <col min="8" max="8" width="11.625" style="7" customWidth="1"/>
    <col min="9" max="9" width="10.625" style="0" customWidth="1"/>
  </cols>
  <sheetData>
    <row r="1" spans="1:8" s="11" customFormat="1" ht="26.25">
      <c r="A1" s="9" t="s">
        <v>6</v>
      </c>
      <c r="B1" s="9" t="s">
        <v>0</v>
      </c>
      <c r="C1" s="69" t="s">
        <v>1</v>
      </c>
      <c r="D1" s="9" t="s">
        <v>2</v>
      </c>
      <c r="E1" s="9" t="s">
        <v>7</v>
      </c>
      <c r="F1" s="9" t="s">
        <v>3</v>
      </c>
      <c r="G1" s="9" t="s">
        <v>4</v>
      </c>
      <c r="H1" s="9" t="s">
        <v>5</v>
      </c>
    </row>
    <row r="2" spans="1:8" s="11" customFormat="1" ht="12.75">
      <c r="A2" s="9"/>
      <c r="B2" s="69"/>
      <c r="C2" s="70" t="s">
        <v>59</v>
      </c>
      <c r="D2" s="71"/>
      <c r="E2" s="71"/>
      <c r="F2" s="72"/>
      <c r="G2" s="10"/>
      <c r="H2" s="10"/>
    </row>
    <row r="3" spans="1:8" s="129" customFormat="1" ht="12.75">
      <c r="A3" s="25"/>
      <c r="B3" s="123"/>
      <c r="C3" s="124"/>
      <c r="D3" s="125"/>
      <c r="E3" s="126"/>
      <c r="F3" s="127"/>
      <c r="G3" s="128"/>
      <c r="H3" s="128"/>
    </row>
    <row r="4" spans="1:8" s="129" customFormat="1" ht="12.75">
      <c r="A4" s="25"/>
      <c r="B4" s="123"/>
      <c r="C4" s="73" t="s">
        <v>60</v>
      </c>
      <c r="D4" s="125"/>
      <c r="E4" s="126"/>
      <c r="F4" s="127"/>
      <c r="G4" s="128"/>
      <c r="H4" s="128"/>
    </row>
    <row r="5" spans="1:8" s="129" customFormat="1" ht="12.75">
      <c r="A5" s="25"/>
      <c r="B5" s="74" t="s">
        <v>163</v>
      </c>
      <c r="C5" s="124"/>
      <c r="D5" s="125"/>
      <c r="E5" s="126"/>
      <c r="F5" s="127"/>
      <c r="G5" s="128"/>
      <c r="H5" s="128"/>
    </row>
    <row r="6" spans="1:8" s="129" customFormat="1" ht="12.75">
      <c r="A6" s="25"/>
      <c r="B6" s="74" t="s">
        <v>61</v>
      </c>
      <c r="C6" s="124"/>
      <c r="D6" s="125"/>
      <c r="E6" s="126"/>
      <c r="F6" s="127"/>
      <c r="G6" s="128"/>
      <c r="H6" s="128"/>
    </row>
    <row r="7" spans="1:8" s="129" customFormat="1" ht="12.75">
      <c r="A7" s="25"/>
      <c r="B7" s="74" t="s">
        <v>62</v>
      </c>
      <c r="C7" s="124"/>
      <c r="D7" s="125"/>
      <c r="E7" s="126"/>
      <c r="F7" s="127"/>
      <c r="G7" s="128"/>
      <c r="H7" s="128"/>
    </row>
    <row r="8" spans="1:8" s="129" customFormat="1" ht="12.75">
      <c r="A8" s="25"/>
      <c r="B8" s="74" t="s">
        <v>63</v>
      </c>
      <c r="C8" s="124"/>
      <c r="D8" s="125"/>
      <c r="E8" s="126"/>
      <c r="F8" s="127"/>
      <c r="G8" s="128"/>
      <c r="H8" s="128"/>
    </row>
    <row r="9" spans="1:8" s="129" customFormat="1" ht="12.75">
      <c r="A9" s="25"/>
      <c r="B9" s="74" t="s">
        <v>64</v>
      </c>
      <c r="C9" s="124"/>
      <c r="D9" s="125"/>
      <c r="E9" s="126"/>
      <c r="F9" s="127"/>
      <c r="G9" s="128"/>
      <c r="H9" s="128"/>
    </row>
    <row r="10" spans="1:8" s="129" customFormat="1" ht="26.25">
      <c r="A10" s="65" t="s">
        <v>11</v>
      </c>
      <c r="B10" s="123"/>
      <c r="C10" s="14" t="s">
        <v>164</v>
      </c>
      <c r="D10" s="15" t="s">
        <v>8</v>
      </c>
      <c r="E10" s="76">
        <v>1</v>
      </c>
      <c r="F10" s="140"/>
      <c r="G10" s="68">
        <f aca="true" t="shared" si="0" ref="G10:G26">E10*F10</f>
        <v>0</v>
      </c>
      <c r="H10" s="128"/>
    </row>
    <row r="11" spans="1:8" s="129" customFormat="1" ht="12.75">
      <c r="A11" s="65" t="s">
        <v>12</v>
      </c>
      <c r="B11" s="123"/>
      <c r="C11" s="14" t="s">
        <v>165</v>
      </c>
      <c r="D11" s="15" t="s">
        <v>65</v>
      </c>
      <c r="E11" s="76">
        <v>1</v>
      </c>
      <c r="F11" s="140"/>
      <c r="G11" s="68">
        <f t="shared" si="0"/>
        <v>0</v>
      </c>
      <c r="H11" s="128"/>
    </row>
    <row r="12" spans="1:8" s="129" customFormat="1" ht="12.75">
      <c r="A12" s="65" t="s">
        <v>13</v>
      </c>
      <c r="B12" s="123"/>
      <c r="C12" s="14" t="s">
        <v>166</v>
      </c>
      <c r="D12" s="15" t="s">
        <v>65</v>
      </c>
      <c r="E12" s="76">
        <v>1</v>
      </c>
      <c r="F12" s="140"/>
      <c r="G12" s="68">
        <f t="shared" si="0"/>
        <v>0</v>
      </c>
      <c r="H12" s="128"/>
    </row>
    <row r="13" spans="1:8" s="129" customFormat="1" ht="26.25">
      <c r="A13" s="65" t="s">
        <v>14</v>
      </c>
      <c r="B13" s="123"/>
      <c r="C13" s="14" t="s">
        <v>167</v>
      </c>
      <c r="D13" s="15" t="s">
        <v>8</v>
      </c>
      <c r="E13" s="76">
        <v>1</v>
      </c>
      <c r="F13" s="140"/>
      <c r="G13" s="68">
        <f t="shared" si="0"/>
        <v>0</v>
      </c>
      <c r="H13" s="128"/>
    </row>
    <row r="14" spans="1:8" s="129" customFormat="1" ht="26.25">
      <c r="A14" s="65" t="s">
        <v>15</v>
      </c>
      <c r="B14" s="123"/>
      <c r="C14" s="14" t="s">
        <v>168</v>
      </c>
      <c r="D14" s="15" t="s">
        <v>8</v>
      </c>
      <c r="E14" s="76">
        <v>1</v>
      </c>
      <c r="F14" s="140"/>
      <c r="G14" s="68">
        <f t="shared" si="0"/>
        <v>0</v>
      </c>
      <c r="H14" s="128"/>
    </row>
    <row r="15" spans="1:8" s="129" customFormat="1" ht="12.75">
      <c r="A15" s="65" t="s">
        <v>16</v>
      </c>
      <c r="B15" s="123"/>
      <c r="C15" s="14" t="s">
        <v>169</v>
      </c>
      <c r="D15" s="15" t="s">
        <v>8</v>
      </c>
      <c r="E15" s="76">
        <v>2</v>
      </c>
      <c r="F15" s="140"/>
      <c r="G15" s="68">
        <f t="shared" si="0"/>
        <v>0</v>
      </c>
      <c r="H15" s="128"/>
    </row>
    <row r="16" spans="1:8" s="129" customFormat="1" ht="26.25">
      <c r="A16" s="65" t="s">
        <v>17</v>
      </c>
      <c r="B16" s="123"/>
      <c r="C16" s="14" t="s">
        <v>170</v>
      </c>
      <c r="D16" s="15" t="s">
        <v>65</v>
      </c>
      <c r="E16" s="76">
        <v>1</v>
      </c>
      <c r="F16" s="140"/>
      <c r="G16" s="68">
        <f t="shared" si="0"/>
        <v>0</v>
      </c>
      <c r="H16" s="128"/>
    </row>
    <row r="17" spans="1:8" s="129" customFormat="1" ht="26.25">
      <c r="A17" s="66" t="s">
        <v>56</v>
      </c>
      <c r="B17" s="123"/>
      <c r="C17" s="14" t="s">
        <v>171</v>
      </c>
      <c r="D17" s="15" t="s">
        <v>65</v>
      </c>
      <c r="E17" s="76">
        <v>1</v>
      </c>
      <c r="F17" s="140"/>
      <c r="G17" s="68">
        <f t="shared" si="0"/>
        <v>0</v>
      </c>
      <c r="H17" s="128"/>
    </row>
    <row r="18" spans="1:8" s="129" customFormat="1" ht="26.25">
      <c r="A18" s="66" t="s">
        <v>57</v>
      </c>
      <c r="B18" s="123"/>
      <c r="C18" s="14" t="s">
        <v>172</v>
      </c>
      <c r="D18" s="15" t="s">
        <v>8</v>
      </c>
      <c r="E18" s="76">
        <v>1</v>
      </c>
      <c r="F18" s="140"/>
      <c r="G18" s="68">
        <f t="shared" si="0"/>
        <v>0</v>
      </c>
      <c r="H18" s="128"/>
    </row>
    <row r="19" spans="1:8" s="129" customFormat="1" ht="26.25">
      <c r="A19" s="66" t="s">
        <v>58</v>
      </c>
      <c r="B19" s="123"/>
      <c r="C19" s="14" t="s">
        <v>173</v>
      </c>
      <c r="D19" s="15" t="s">
        <v>8</v>
      </c>
      <c r="E19" s="76">
        <v>2</v>
      </c>
      <c r="F19" s="140"/>
      <c r="G19" s="68">
        <f t="shared" si="0"/>
        <v>0</v>
      </c>
      <c r="H19" s="128"/>
    </row>
    <row r="20" spans="1:8" s="129" customFormat="1" ht="26.25">
      <c r="A20" s="66" t="s">
        <v>52</v>
      </c>
      <c r="B20" s="123"/>
      <c r="C20" s="14" t="s">
        <v>174</v>
      </c>
      <c r="D20" s="15" t="s">
        <v>8</v>
      </c>
      <c r="E20" s="76">
        <v>2</v>
      </c>
      <c r="F20" s="140"/>
      <c r="G20" s="68">
        <f t="shared" si="0"/>
        <v>0</v>
      </c>
      <c r="H20" s="128"/>
    </row>
    <row r="21" spans="1:8" s="129" customFormat="1" ht="12.75">
      <c r="A21" s="66" t="s">
        <v>148</v>
      </c>
      <c r="B21" s="123"/>
      <c r="C21" s="14" t="s">
        <v>175</v>
      </c>
      <c r="D21" s="15" t="s">
        <v>8</v>
      </c>
      <c r="E21" s="76">
        <v>1</v>
      </c>
      <c r="F21" s="140"/>
      <c r="G21" s="68">
        <f t="shared" si="0"/>
        <v>0</v>
      </c>
      <c r="H21" s="128"/>
    </row>
    <row r="22" spans="1:8" s="129" customFormat="1" ht="12.75">
      <c r="A22" s="66" t="s">
        <v>149</v>
      </c>
      <c r="B22" s="123"/>
      <c r="C22" s="14" t="s">
        <v>176</v>
      </c>
      <c r="D22" s="15" t="s">
        <v>8</v>
      </c>
      <c r="E22" s="76">
        <v>1</v>
      </c>
      <c r="F22" s="140"/>
      <c r="G22" s="68">
        <f t="shared" si="0"/>
        <v>0</v>
      </c>
      <c r="H22" s="128"/>
    </row>
    <row r="23" spans="1:8" s="129" customFormat="1" ht="12.75">
      <c r="A23" s="65" t="s">
        <v>150</v>
      </c>
      <c r="B23" s="123"/>
      <c r="C23" s="14" t="s">
        <v>177</v>
      </c>
      <c r="D23" s="15" t="s">
        <v>8</v>
      </c>
      <c r="E23" s="76">
        <v>2</v>
      </c>
      <c r="F23" s="140"/>
      <c r="G23" s="68">
        <f t="shared" si="0"/>
        <v>0</v>
      </c>
      <c r="H23" s="128"/>
    </row>
    <row r="24" spans="1:8" s="129" customFormat="1" ht="39">
      <c r="A24" s="65" t="s">
        <v>151</v>
      </c>
      <c r="B24" s="123"/>
      <c r="C24" s="14" t="s">
        <v>178</v>
      </c>
      <c r="D24" s="15" t="s">
        <v>8</v>
      </c>
      <c r="E24" s="76">
        <v>1</v>
      </c>
      <c r="F24" s="140"/>
      <c r="G24" s="68">
        <f t="shared" si="0"/>
        <v>0</v>
      </c>
      <c r="H24" s="128"/>
    </row>
    <row r="25" spans="1:8" s="129" customFormat="1" ht="12.75">
      <c r="A25" s="65" t="s">
        <v>152</v>
      </c>
      <c r="B25" s="123"/>
      <c r="C25" s="14" t="s">
        <v>179</v>
      </c>
      <c r="D25" s="15" t="s">
        <v>8</v>
      </c>
      <c r="E25" s="76">
        <v>1</v>
      </c>
      <c r="F25" s="140"/>
      <c r="G25" s="68">
        <f t="shared" si="0"/>
        <v>0</v>
      </c>
      <c r="H25" s="128"/>
    </row>
    <row r="26" spans="1:8" s="129" customFormat="1" ht="12.75">
      <c r="A26" s="65" t="s">
        <v>153</v>
      </c>
      <c r="B26" s="123"/>
      <c r="C26" s="14" t="s">
        <v>180</v>
      </c>
      <c r="D26" s="15" t="s">
        <v>8</v>
      </c>
      <c r="E26" s="76">
        <v>1</v>
      </c>
      <c r="F26" s="140"/>
      <c r="G26" s="18">
        <f t="shared" si="0"/>
        <v>0</v>
      </c>
      <c r="H26" s="130"/>
    </row>
    <row r="27" spans="1:8" s="129" customFormat="1" ht="12.75">
      <c r="A27" s="65" t="s">
        <v>155</v>
      </c>
      <c r="B27" s="13"/>
      <c r="C27" s="14" t="s">
        <v>9</v>
      </c>
      <c r="D27" s="15"/>
      <c r="E27" s="15"/>
      <c r="F27" s="68"/>
      <c r="G27" s="68">
        <f>SUM(G10:G26)</f>
        <v>0</v>
      </c>
      <c r="H27" s="20"/>
    </row>
    <row r="28" spans="1:8" s="129" customFormat="1" ht="12.75">
      <c r="A28" s="66" t="s">
        <v>156</v>
      </c>
      <c r="B28" s="13"/>
      <c r="C28" s="14" t="s">
        <v>66</v>
      </c>
      <c r="D28" s="15" t="s">
        <v>10</v>
      </c>
      <c r="E28" s="12">
        <v>10</v>
      </c>
      <c r="F28" s="68">
        <f>G27</f>
        <v>0</v>
      </c>
      <c r="G28" s="18">
        <f>E28*0.01*F28</f>
        <v>0</v>
      </c>
      <c r="H28" s="19"/>
    </row>
    <row r="29" spans="1:8" s="129" customFormat="1" ht="12.75">
      <c r="A29" s="66" t="s">
        <v>157</v>
      </c>
      <c r="B29" s="13"/>
      <c r="C29" s="14" t="s">
        <v>68</v>
      </c>
      <c r="D29" s="15"/>
      <c r="E29" s="71"/>
      <c r="F29" s="72"/>
      <c r="G29" s="77">
        <f>SUM(G27:G28)</f>
        <v>0</v>
      </c>
      <c r="H29" s="139"/>
    </row>
    <row r="30" spans="1:8" s="129" customFormat="1" ht="12.75">
      <c r="A30" s="67" t="s">
        <v>158</v>
      </c>
      <c r="B30" s="123"/>
      <c r="C30" s="22" t="s">
        <v>67</v>
      </c>
      <c r="D30" s="125"/>
      <c r="E30" s="126"/>
      <c r="F30" s="127"/>
      <c r="G30" s="75">
        <f>G29*3</f>
        <v>0</v>
      </c>
      <c r="H30" s="128"/>
    </row>
    <row r="31" spans="1:8" s="129" customFormat="1" ht="12.75">
      <c r="A31" s="25"/>
      <c r="B31" s="123"/>
      <c r="C31" s="124"/>
      <c r="D31" s="125"/>
      <c r="E31" s="126"/>
      <c r="F31" s="127"/>
      <c r="G31" s="128"/>
      <c r="H31" s="128"/>
    </row>
    <row r="32" spans="1:8" s="129" customFormat="1" ht="12.75">
      <c r="A32" s="25"/>
      <c r="B32" s="123"/>
      <c r="C32" s="73" t="s">
        <v>70</v>
      </c>
      <c r="D32" s="125"/>
      <c r="E32" s="126"/>
      <c r="F32" s="127"/>
      <c r="G32" s="128"/>
      <c r="H32" s="128"/>
    </row>
    <row r="33" spans="1:8" s="129" customFormat="1" ht="12.75">
      <c r="A33" s="25"/>
      <c r="B33" s="74" t="s">
        <v>181</v>
      </c>
      <c r="C33" s="124"/>
      <c r="D33" s="125"/>
      <c r="E33" s="126"/>
      <c r="F33" s="127"/>
      <c r="G33" s="128"/>
      <c r="H33" s="128"/>
    </row>
    <row r="34" spans="1:8" s="129" customFormat="1" ht="12.75">
      <c r="A34" s="25"/>
      <c r="B34" s="74" t="s">
        <v>61</v>
      </c>
      <c r="C34" s="124"/>
      <c r="D34" s="125"/>
      <c r="E34" s="126"/>
      <c r="F34" s="127"/>
      <c r="G34" s="128"/>
      <c r="H34" s="128"/>
    </row>
    <row r="35" spans="1:8" s="129" customFormat="1" ht="12.75">
      <c r="A35" s="25"/>
      <c r="B35" s="74" t="s">
        <v>62</v>
      </c>
      <c r="C35" s="124"/>
      <c r="D35" s="125"/>
      <c r="E35" s="126"/>
      <c r="F35" s="127"/>
      <c r="G35" s="128"/>
      <c r="H35" s="128"/>
    </row>
    <row r="36" spans="1:8" s="129" customFormat="1" ht="12.75">
      <c r="A36" s="25"/>
      <c r="B36" s="74" t="s">
        <v>63</v>
      </c>
      <c r="C36" s="124"/>
      <c r="D36" s="125"/>
      <c r="E36" s="126"/>
      <c r="F36" s="127"/>
      <c r="G36" s="128"/>
      <c r="H36" s="128"/>
    </row>
    <row r="37" spans="1:8" s="129" customFormat="1" ht="12.75">
      <c r="A37" s="25"/>
      <c r="B37" s="74" t="s">
        <v>69</v>
      </c>
      <c r="C37" s="124"/>
      <c r="D37" s="125"/>
      <c r="E37" s="126"/>
      <c r="F37" s="127"/>
      <c r="G37" s="128"/>
      <c r="H37" s="128"/>
    </row>
    <row r="38" spans="1:8" s="129" customFormat="1" ht="26.25">
      <c r="A38" s="65" t="s">
        <v>11</v>
      </c>
      <c r="B38" s="123"/>
      <c r="C38" s="14" t="s">
        <v>164</v>
      </c>
      <c r="D38" s="15" t="s">
        <v>8</v>
      </c>
      <c r="E38" s="76">
        <v>1</v>
      </c>
      <c r="F38" s="140"/>
      <c r="G38" s="68">
        <f aca="true" t="shared" si="1" ref="G38:G55">E38*F38</f>
        <v>0</v>
      </c>
      <c r="H38" s="128"/>
    </row>
    <row r="39" spans="1:8" s="129" customFormat="1" ht="12.75">
      <c r="A39" s="65" t="s">
        <v>12</v>
      </c>
      <c r="B39" s="123"/>
      <c r="C39" s="14" t="s">
        <v>165</v>
      </c>
      <c r="D39" s="15" t="s">
        <v>65</v>
      </c>
      <c r="E39" s="76">
        <v>1</v>
      </c>
      <c r="F39" s="140"/>
      <c r="G39" s="68">
        <f t="shared" si="1"/>
        <v>0</v>
      </c>
      <c r="H39" s="128"/>
    </row>
    <row r="40" spans="1:8" s="129" customFormat="1" ht="12.75">
      <c r="A40" s="65" t="s">
        <v>13</v>
      </c>
      <c r="B40" s="123"/>
      <c r="C40" s="14" t="s">
        <v>166</v>
      </c>
      <c r="D40" s="15" t="s">
        <v>65</v>
      </c>
      <c r="E40" s="76">
        <v>1</v>
      </c>
      <c r="F40" s="140"/>
      <c r="G40" s="68">
        <f t="shared" si="1"/>
        <v>0</v>
      </c>
      <c r="H40" s="128"/>
    </row>
    <row r="41" spans="1:8" s="129" customFormat="1" ht="26.25">
      <c r="A41" s="65" t="s">
        <v>14</v>
      </c>
      <c r="B41" s="123"/>
      <c r="C41" s="14" t="s">
        <v>167</v>
      </c>
      <c r="D41" s="15" t="s">
        <v>8</v>
      </c>
      <c r="E41" s="76">
        <v>1</v>
      </c>
      <c r="F41" s="140"/>
      <c r="G41" s="68">
        <f t="shared" si="1"/>
        <v>0</v>
      </c>
      <c r="H41" s="128"/>
    </row>
    <row r="42" spans="1:8" s="129" customFormat="1" ht="26.25">
      <c r="A42" s="65" t="s">
        <v>15</v>
      </c>
      <c r="B42" s="123"/>
      <c r="C42" s="14" t="s">
        <v>168</v>
      </c>
      <c r="D42" s="15" t="s">
        <v>8</v>
      </c>
      <c r="E42" s="76">
        <v>1</v>
      </c>
      <c r="F42" s="140"/>
      <c r="G42" s="68">
        <f t="shared" si="1"/>
        <v>0</v>
      </c>
      <c r="H42" s="128"/>
    </row>
    <row r="43" spans="1:8" s="129" customFormat="1" ht="12.75">
      <c r="A43" s="65" t="s">
        <v>16</v>
      </c>
      <c r="B43" s="123"/>
      <c r="C43" s="14" t="s">
        <v>169</v>
      </c>
      <c r="D43" s="15" t="s">
        <v>8</v>
      </c>
      <c r="E43" s="76">
        <v>2</v>
      </c>
      <c r="F43" s="140"/>
      <c r="G43" s="68">
        <f t="shared" si="1"/>
        <v>0</v>
      </c>
      <c r="H43" s="128"/>
    </row>
    <row r="44" spans="1:8" s="129" customFormat="1" ht="26.25">
      <c r="A44" s="65" t="s">
        <v>17</v>
      </c>
      <c r="B44" s="123"/>
      <c r="C44" s="14" t="s">
        <v>170</v>
      </c>
      <c r="D44" s="15" t="s">
        <v>65</v>
      </c>
      <c r="E44" s="76">
        <v>1</v>
      </c>
      <c r="F44" s="140"/>
      <c r="G44" s="68">
        <f t="shared" si="1"/>
        <v>0</v>
      </c>
      <c r="H44" s="128"/>
    </row>
    <row r="45" spans="1:8" s="129" customFormat="1" ht="26.25">
      <c r="A45" s="66" t="s">
        <v>56</v>
      </c>
      <c r="B45" s="123"/>
      <c r="C45" s="14" t="s">
        <v>171</v>
      </c>
      <c r="D45" s="15" t="s">
        <v>65</v>
      </c>
      <c r="E45" s="76">
        <v>1</v>
      </c>
      <c r="F45" s="140"/>
      <c r="G45" s="68">
        <f t="shared" si="1"/>
        <v>0</v>
      </c>
      <c r="H45" s="128"/>
    </row>
    <row r="46" spans="1:8" s="129" customFormat="1" ht="26.25">
      <c r="A46" s="66" t="s">
        <v>57</v>
      </c>
      <c r="B46" s="123"/>
      <c r="C46" s="14" t="s">
        <v>172</v>
      </c>
      <c r="D46" s="15" t="s">
        <v>8</v>
      </c>
      <c r="E46" s="76">
        <v>1</v>
      </c>
      <c r="F46" s="140"/>
      <c r="G46" s="68">
        <f t="shared" si="1"/>
        <v>0</v>
      </c>
      <c r="H46" s="128"/>
    </row>
    <row r="47" spans="1:8" s="129" customFormat="1" ht="26.25">
      <c r="A47" s="66" t="s">
        <v>58</v>
      </c>
      <c r="B47" s="123"/>
      <c r="C47" s="14" t="s">
        <v>173</v>
      </c>
      <c r="D47" s="15" t="s">
        <v>8</v>
      </c>
      <c r="E47" s="76">
        <v>2</v>
      </c>
      <c r="F47" s="140"/>
      <c r="G47" s="68">
        <f t="shared" si="1"/>
        <v>0</v>
      </c>
      <c r="H47" s="128"/>
    </row>
    <row r="48" spans="1:8" s="129" customFormat="1" ht="26.25">
      <c r="A48" s="66" t="s">
        <v>52</v>
      </c>
      <c r="B48" s="123"/>
      <c r="C48" s="14" t="s">
        <v>174</v>
      </c>
      <c r="D48" s="15" t="s">
        <v>8</v>
      </c>
      <c r="E48" s="76">
        <v>2</v>
      </c>
      <c r="F48" s="140"/>
      <c r="G48" s="68">
        <f t="shared" si="1"/>
        <v>0</v>
      </c>
      <c r="H48" s="128"/>
    </row>
    <row r="49" spans="1:8" s="129" customFormat="1" ht="12.75">
      <c r="A49" s="66" t="s">
        <v>148</v>
      </c>
      <c r="B49" s="123"/>
      <c r="C49" s="14" t="s">
        <v>175</v>
      </c>
      <c r="D49" s="15" t="s">
        <v>8</v>
      </c>
      <c r="E49" s="76">
        <v>1</v>
      </c>
      <c r="F49" s="140"/>
      <c r="G49" s="68">
        <f t="shared" si="1"/>
        <v>0</v>
      </c>
      <c r="H49" s="128"/>
    </row>
    <row r="50" spans="1:8" s="129" customFormat="1" ht="12.75">
      <c r="A50" s="66" t="s">
        <v>149</v>
      </c>
      <c r="B50" s="123"/>
      <c r="C50" s="14" t="s">
        <v>176</v>
      </c>
      <c r="D50" s="15" t="s">
        <v>8</v>
      </c>
      <c r="E50" s="76">
        <v>2</v>
      </c>
      <c r="F50" s="140"/>
      <c r="G50" s="68">
        <f t="shared" si="1"/>
        <v>0</v>
      </c>
      <c r="H50" s="128"/>
    </row>
    <row r="51" spans="1:8" s="129" customFormat="1" ht="12.75">
      <c r="A51" s="65" t="s">
        <v>150</v>
      </c>
      <c r="B51" s="123"/>
      <c r="C51" s="14" t="s">
        <v>177</v>
      </c>
      <c r="D51" s="15" t="s">
        <v>8</v>
      </c>
      <c r="E51" s="76">
        <v>2</v>
      </c>
      <c r="F51" s="140"/>
      <c r="G51" s="68">
        <f t="shared" si="1"/>
        <v>0</v>
      </c>
      <c r="H51" s="128"/>
    </row>
    <row r="52" spans="1:8" s="129" customFormat="1" ht="39">
      <c r="A52" s="65" t="s">
        <v>151</v>
      </c>
      <c r="B52" s="123"/>
      <c r="C52" s="14" t="s">
        <v>178</v>
      </c>
      <c r="D52" s="15" t="s">
        <v>8</v>
      </c>
      <c r="E52" s="76">
        <v>1</v>
      </c>
      <c r="F52" s="140"/>
      <c r="G52" s="68">
        <f t="shared" si="1"/>
        <v>0</v>
      </c>
      <c r="H52" s="128"/>
    </row>
    <row r="53" spans="1:8" s="129" customFormat="1" ht="26.25">
      <c r="A53" s="65" t="s">
        <v>152</v>
      </c>
      <c r="B53" s="123"/>
      <c r="C53" s="14" t="s">
        <v>182</v>
      </c>
      <c r="D53" s="15" t="s">
        <v>8</v>
      </c>
      <c r="E53" s="76">
        <v>2</v>
      </c>
      <c r="F53" s="140"/>
      <c r="G53" s="68">
        <f t="shared" si="1"/>
        <v>0</v>
      </c>
      <c r="H53" s="128"/>
    </row>
    <row r="54" spans="1:8" s="129" customFormat="1" ht="12.75">
      <c r="A54" s="65" t="s">
        <v>153</v>
      </c>
      <c r="B54" s="123"/>
      <c r="C54" s="14" t="s">
        <v>179</v>
      </c>
      <c r="D54" s="15" t="s">
        <v>8</v>
      </c>
      <c r="E54" s="76">
        <v>1</v>
      </c>
      <c r="F54" s="140"/>
      <c r="G54" s="68">
        <f t="shared" si="1"/>
        <v>0</v>
      </c>
      <c r="H54" s="128"/>
    </row>
    <row r="55" spans="1:8" s="129" customFormat="1" ht="12.75">
      <c r="A55" s="65" t="s">
        <v>154</v>
      </c>
      <c r="B55" s="123"/>
      <c r="C55" s="14" t="s">
        <v>180</v>
      </c>
      <c r="D55" s="15" t="s">
        <v>8</v>
      </c>
      <c r="E55" s="76">
        <v>1</v>
      </c>
      <c r="F55" s="140"/>
      <c r="G55" s="68">
        <f t="shared" si="1"/>
        <v>0</v>
      </c>
      <c r="H55" s="128"/>
    </row>
    <row r="56" spans="1:8" s="129" customFormat="1" ht="12.75">
      <c r="A56" s="66" t="s">
        <v>155</v>
      </c>
      <c r="B56" s="13"/>
      <c r="C56" s="14" t="s">
        <v>9</v>
      </c>
      <c r="D56" s="15"/>
      <c r="E56" s="15"/>
      <c r="F56" s="68"/>
      <c r="G56" s="68">
        <f>SUM(G38:G55)</f>
        <v>0</v>
      </c>
      <c r="H56" s="20"/>
    </row>
    <row r="57" spans="1:8" s="129" customFormat="1" ht="12.75">
      <c r="A57" s="66" t="s">
        <v>156</v>
      </c>
      <c r="B57" s="13"/>
      <c r="C57" s="14" t="s">
        <v>66</v>
      </c>
      <c r="D57" s="15" t="s">
        <v>10</v>
      </c>
      <c r="E57" s="12">
        <v>10</v>
      </c>
      <c r="F57" s="68">
        <f>G56</f>
        <v>0</v>
      </c>
      <c r="G57" s="18">
        <f>E57*0.01*F57</f>
        <v>0</v>
      </c>
      <c r="H57" s="19"/>
    </row>
    <row r="58" spans="1:8" s="129" customFormat="1" ht="12.75">
      <c r="A58" s="67" t="s">
        <v>157</v>
      </c>
      <c r="B58" s="13"/>
      <c r="C58" s="78" t="s">
        <v>71</v>
      </c>
      <c r="D58" s="79"/>
      <c r="E58" s="79"/>
      <c r="F58" s="80"/>
      <c r="G58" s="81">
        <f>SUM(G56:G57)</f>
        <v>0</v>
      </c>
      <c r="H58" s="20"/>
    </row>
    <row r="59" spans="1:8" s="129" customFormat="1" ht="12.75">
      <c r="A59" s="25"/>
      <c r="B59" s="123"/>
      <c r="C59" s="124"/>
      <c r="D59" s="125"/>
      <c r="E59" s="126"/>
      <c r="F59" s="127"/>
      <c r="G59" s="128"/>
      <c r="H59" s="128"/>
    </row>
    <row r="60" spans="1:8" s="129" customFormat="1" ht="12.75">
      <c r="A60" s="65" t="s">
        <v>11</v>
      </c>
      <c r="B60" s="82"/>
      <c r="C60" s="87" t="s">
        <v>67</v>
      </c>
      <c r="D60" s="66"/>
      <c r="E60" s="66"/>
      <c r="F60" s="84"/>
      <c r="G60" s="85">
        <f>G30</f>
        <v>0</v>
      </c>
      <c r="H60" s="85"/>
    </row>
    <row r="61" spans="1:8" s="129" customFormat="1" ht="12.75">
      <c r="A61" s="65" t="s">
        <v>12</v>
      </c>
      <c r="B61" s="82"/>
      <c r="C61" s="91" t="s">
        <v>71</v>
      </c>
      <c r="D61" s="66"/>
      <c r="E61" s="66"/>
      <c r="F61" s="84"/>
      <c r="G61" s="86">
        <f>G58</f>
        <v>0</v>
      </c>
      <c r="H61" s="86"/>
    </row>
    <row r="62" spans="1:8" s="129" customFormat="1" ht="12.75">
      <c r="A62" s="65" t="s">
        <v>13</v>
      </c>
      <c r="B62" s="82"/>
      <c r="C62" s="87" t="s">
        <v>72</v>
      </c>
      <c r="D62" s="66"/>
      <c r="E62" s="66"/>
      <c r="F62" s="84"/>
      <c r="G62" s="84">
        <f>SUM(G60:G61)</f>
        <v>0</v>
      </c>
      <c r="H62" s="84"/>
    </row>
    <row r="63" spans="1:8" s="129" customFormat="1" ht="12.75">
      <c r="A63" s="65" t="s">
        <v>14</v>
      </c>
      <c r="B63" s="82"/>
      <c r="C63" s="88" t="s">
        <v>73</v>
      </c>
      <c r="D63" s="66" t="s">
        <v>10</v>
      </c>
      <c r="E63" s="66">
        <v>3.6</v>
      </c>
      <c r="F63" s="84">
        <f>G62</f>
        <v>0</v>
      </c>
      <c r="G63" s="85">
        <f>F63*0.036</f>
        <v>0</v>
      </c>
      <c r="H63" s="85"/>
    </row>
    <row r="64" spans="1:8" s="129" customFormat="1" ht="12.75">
      <c r="A64" s="65" t="s">
        <v>15</v>
      </c>
      <c r="B64" s="82"/>
      <c r="C64" s="88" t="s">
        <v>74</v>
      </c>
      <c r="D64" s="66" t="s">
        <v>10</v>
      </c>
      <c r="E64" s="66">
        <v>1</v>
      </c>
      <c r="F64" s="84">
        <f>G62</f>
        <v>0</v>
      </c>
      <c r="G64" s="84"/>
      <c r="H64" s="84">
        <f>F64*0.01</f>
        <v>0</v>
      </c>
    </row>
    <row r="65" spans="1:8" s="129" customFormat="1" ht="13.5" thickBot="1">
      <c r="A65" s="65" t="s">
        <v>16</v>
      </c>
      <c r="B65" s="82"/>
      <c r="C65" s="89" t="s">
        <v>75</v>
      </c>
      <c r="D65" s="65"/>
      <c r="E65" s="66"/>
      <c r="F65" s="84"/>
      <c r="G65" s="90">
        <f>SUM(G62:G64)</f>
        <v>0</v>
      </c>
      <c r="H65" s="90">
        <f>SUM(H62:H64)</f>
        <v>0</v>
      </c>
    </row>
    <row r="66" spans="1:8" s="129" customFormat="1" ht="13.5" thickTop="1">
      <c r="A66" s="25"/>
      <c r="B66" s="123"/>
      <c r="C66" s="124"/>
      <c r="D66" s="125"/>
      <c r="E66" s="126"/>
      <c r="F66" s="127"/>
      <c r="G66" s="128"/>
      <c r="H66" s="128"/>
    </row>
    <row r="67" spans="1:8" s="129" customFormat="1" ht="12.75">
      <c r="A67" s="25"/>
      <c r="B67" s="123"/>
      <c r="C67" s="22" t="s">
        <v>93</v>
      </c>
      <c r="D67" s="125"/>
      <c r="E67" s="126"/>
      <c r="F67" s="127"/>
      <c r="G67" s="128"/>
      <c r="H67" s="128"/>
    </row>
    <row r="68" spans="1:8" s="129" customFormat="1" ht="39">
      <c r="A68" s="65" t="s">
        <v>11</v>
      </c>
      <c r="B68" s="123"/>
      <c r="C68" s="14" t="s">
        <v>183</v>
      </c>
      <c r="D68" s="16" t="s">
        <v>8</v>
      </c>
      <c r="E68" s="76">
        <v>20</v>
      </c>
      <c r="F68" s="140"/>
      <c r="G68" s="128"/>
      <c r="H68" s="17">
        <f aca="true" t="shared" si="2" ref="H68:H82">E68*F68</f>
        <v>0</v>
      </c>
    </row>
    <row r="69" spans="1:8" s="129" customFormat="1" ht="12.75">
      <c r="A69" s="65" t="s">
        <v>12</v>
      </c>
      <c r="B69" s="123"/>
      <c r="C69" s="14" t="s">
        <v>184</v>
      </c>
      <c r="D69" s="16" t="s">
        <v>8</v>
      </c>
      <c r="E69" s="76">
        <v>20</v>
      </c>
      <c r="F69" s="140"/>
      <c r="G69" s="128"/>
      <c r="H69" s="17">
        <f t="shared" si="2"/>
        <v>0</v>
      </c>
    </row>
    <row r="70" spans="1:8" s="129" customFormat="1" ht="26.25">
      <c r="A70" s="65" t="s">
        <v>13</v>
      </c>
      <c r="B70" s="123"/>
      <c r="C70" s="14" t="s">
        <v>185</v>
      </c>
      <c r="D70" s="16" t="s">
        <v>76</v>
      </c>
      <c r="E70" s="76">
        <v>20</v>
      </c>
      <c r="F70" s="140"/>
      <c r="G70" s="128"/>
      <c r="H70" s="17">
        <f t="shared" si="2"/>
        <v>0</v>
      </c>
    </row>
    <row r="71" spans="1:8" s="129" customFormat="1" ht="66">
      <c r="A71" s="65" t="s">
        <v>14</v>
      </c>
      <c r="B71" s="123"/>
      <c r="C71" s="14" t="s">
        <v>186</v>
      </c>
      <c r="D71" s="16" t="s">
        <v>8</v>
      </c>
      <c r="E71" s="76">
        <v>33</v>
      </c>
      <c r="F71" s="140"/>
      <c r="G71" s="128"/>
      <c r="H71" s="17">
        <f t="shared" si="2"/>
        <v>0</v>
      </c>
    </row>
    <row r="72" spans="1:8" s="129" customFormat="1" ht="39">
      <c r="A72" s="65" t="s">
        <v>15</v>
      </c>
      <c r="B72" s="123"/>
      <c r="C72" s="14" t="s">
        <v>187</v>
      </c>
      <c r="D72" s="16" t="s">
        <v>8</v>
      </c>
      <c r="E72" s="76">
        <v>4</v>
      </c>
      <c r="F72" s="140"/>
      <c r="G72" s="128"/>
      <c r="H72" s="17">
        <f t="shared" si="2"/>
        <v>0</v>
      </c>
    </row>
    <row r="73" spans="1:8" s="129" customFormat="1" ht="12.75">
      <c r="A73" s="65" t="s">
        <v>16</v>
      </c>
      <c r="B73" s="123"/>
      <c r="C73" s="14" t="s">
        <v>188</v>
      </c>
      <c r="D73" s="16" t="s">
        <v>8</v>
      </c>
      <c r="E73" s="76">
        <v>49</v>
      </c>
      <c r="F73" s="140"/>
      <c r="G73" s="128"/>
      <c r="H73" s="17">
        <f t="shared" si="2"/>
        <v>0</v>
      </c>
    </row>
    <row r="74" spans="1:8" s="129" customFormat="1" ht="26.25">
      <c r="A74" s="65" t="s">
        <v>17</v>
      </c>
      <c r="B74" s="123"/>
      <c r="C74" s="14" t="s">
        <v>189</v>
      </c>
      <c r="D74" s="16" t="s">
        <v>8</v>
      </c>
      <c r="E74" s="76">
        <v>7</v>
      </c>
      <c r="F74" s="140"/>
      <c r="G74" s="128"/>
      <c r="H74" s="17">
        <f t="shared" si="2"/>
        <v>0</v>
      </c>
    </row>
    <row r="75" spans="1:8" s="129" customFormat="1" ht="12.75">
      <c r="A75" s="66" t="s">
        <v>56</v>
      </c>
      <c r="B75" s="123"/>
      <c r="C75" s="14" t="s">
        <v>190</v>
      </c>
      <c r="D75" s="16" t="s">
        <v>8</v>
      </c>
      <c r="E75" s="76">
        <v>4</v>
      </c>
      <c r="F75" s="140"/>
      <c r="G75" s="128"/>
      <c r="H75" s="17">
        <f t="shared" si="2"/>
        <v>0</v>
      </c>
    </row>
    <row r="76" spans="1:8" s="129" customFormat="1" ht="66">
      <c r="A76" s="66" t="s">
        <v>57</v>
      </c>
      <c r="B76" s="123"/>
      <c r="C76" s="14" t="s">
        <v>191</v>
      </c>
      <c r="D76" s="16" t="s">
        <v>8</v>
      </c>
      <c r="E76" s="76">
        <v>28</v>
      </c>
      <c r="F76" s="140"/>
      <c r="G76" s="128"/>
      <c r="H76" s="17">
        <f t="shared" si="2"/>
        <v>0</v>
      </c>
    </row>
    <row r="77" spans="1:8" s="129" customFormat="1" ht="39">
      <c r="A77" s="66" t="s">
        <v>58</v>
      </c>
      <c r="B77" s="123"/>
      <c r="C77" s="14" t="s">
        <v>192</v>
      </c>
      <c r="D77" s="16" t="s">
        <v>8</v>
      </c>
      <c r="E77" s="76">
        <v>56</v>
      </c>
      <c r="F77" s="140"/>
      <c r="G77" s="128"/>
      <c r="H77" s="17">
        <f t="shared" si="2"/>
        <v>0</v>
      </c>
    </row>
    <row r="78" spans="1:8" s="129" customFormat="1" ht="78.75">
      <c r="A78" s="66" t="s">
        <v>52</v>
      </c>
      <c r="B78" s="123"/>
      <c r="C78" s="14" t="s">
        <v>193</v>
      </c>
      <c r="D78" s="16" t="s">
        <v>8</v>
      </c>
      <c r="E78" s="76">
        <v>8</v>
      </c>
      <c r="F78" s="140"/>
      <c r="G78" s="128"/>
      <c r="H78" s="17">
        <f t="shared" si="2"/>
        <v>0</v>
      </c>
    </row>
    <row r="79" spans="1:8" s="129" customFormat="1" ht="39">
      <c r="A79" s="66" t="s">
        <v>148</v>
      </c>
      <c r="B79" s="123"/>
      <c r="C79" s="14" t="s">
        <v>192</v>
      </c>
      <c r="D79" s="16" t="s">
        <v>8</v>
      </c>
      <c r="E79" s="76">
        <v>16</v>
      </c>
      <c r="F79" s="140"/>
      <c r="G79" s="128"/>
      <c r="H79" s="17">
        <f t="shared" si="2"/>
        <v>0</v>
      </c>
    </row>
    <row r="80" spans="1:8" s="129" customFormat="1" ht="66">
      <c r="A80" s="66" t="s">
        <v>149</v>
      </c>
      <c r="B80" s="123"/>
      <c r="C80" s="14" t="s">
        <v>194</v>
      </c>
      <c r="D80" s="16" t="s">
        <v>8</v>
      </c>
      <c r="E80" s="76">
        <v>12</v>
      </c>
      <c r="F80" s="140"/>
      <c r="G80" s="128"/>
      <c r="H80" s="17">
        <f t="shared" si="2"/>
        <v>0</v>
      </c>
    </row>
    <row r="81" spans="1:8" s="129" customFormat="1" ht="39">
      <c r="A81" s="65" t="s">
        <v>150</v>
      </c>
      <c r="B81" s="123"/>
      <c r="C81" s="14" t="s">
        <v>195</v>
      </c>
      <c r="D81" s="16" t="s">
        <v>8</v>
      </c>
      <c r="E81" s="76">
        <v>12</v>
      </c>
      <c r="F81" s="140"/>
      <c r="G81" s="128"/>
      <c r="H81" s="17">
        <f t="shared" si="2"/>
        <v>0</v>
      </c>
    </row>
    <row r="82" spans="1:8" s="129" customFormat="1" ht="12.75">
      <c r="A82" s="65" t="s">
        <v>151</v>
      </c>
      <c r="B82" s="123"/>
      <c r="C82" s="14" t="s">
        <v>196</v>
      </c>
      <c r="D82" s="16" t="s">
        <v>8</v>
      </c>
      <c r="E82" s="76">
        <v>12</v>
      </c>
      <c r="F82" s="140"/>
      <c r="G82" s="130"/>
      <c r="H82" s="19">
        <f t="shared" si="2"/>
        <v>0</v>
      </c>
    </row>
    <row r="83" spans="1:8" s="129" customFormat="1" ht="12.75">
      <c r="A83" s="65" t="s">
        <v>152</v>
      </c>
      <c r="B83" s="26"/>
      <c r="C83" s="14" t="s">
        <v>18</v>
      </c>
      <c r="D83" s="15"/>
      <c r="E83" s="12"/>
      <c r="F83" s="17"/>
      <c r="G83" s="17"/>
      <c r="H83" s="17">
        <f>SUM(H68:H82)</f>
        <v>0</v>
      </c>
    </row>
    <row r="84" spans="1:8" s="129" customFormat="1" ht="12.75">
      <c r="A84" s="65" t="s">
        <v>153</v>
      </c>
      <c r="B84" s="13"/>
      <c r="C84" s="14" t="s">
        <v>19</v>
      </c>
      <c r="D84" s="15" t="s">
        <v>10</v>
      </c>
      <c r="E84" s="12">
        <v>5</v>
      </c>
      <c r="F84" s="17"/>
      <c r="G84" s="20"/>
      <c r="H84" s="20">
        <f>H83*0.05</f>
        <v>0</v>
      </c>
    </row>
    <row r="85" spans="1:8" s="129" customFormat="1" ht="12.75">
      <c r="A85" s="65" t="s">
        <v>154</v>
      </c>
      <c r="B85" s="13"/>
      <c r="C85" s="27" t="s">
        <v>20</v>
      </c>
      <c r="D85" s="15" t="s">
        <v>10</v>
      </c>
      <c r="E85" s="12">
        <v>4.8</v>
      </c>
      <c r="F85" s="17"/>
      <c r="G85" s="19"/>
      <c r="H85" s="19">
        <f>H83*E85*0.01</f>
        <v>0</v>
      </c>
    </row>
    <row r="86" spans="1:8" s="129" customFormat="1" ht="13.5" thickBot="1">
      <c r="A86" s="65" t="s">
        <v>155</v>
      </c>
      <c r="B86" s="13"/>
      <c r="C86" s="28" t="s">
        <v>21</v>
      </c>
      <c r="D86" s="15"/>
      <c r="E86" s="12"/>
      <c r="F86" s="17"/>
      <c r="G86" s="24"/>
      <c r="H86" s="24">
        <f>SUM(H83:H85)</f>
        <v>0</v>
      </c>
    </row>
    <row r="87" spans="1:8" s="129" customFormat="1" ht="13.5" thickTop="1">
      <c r="A87" s="25"/>
      <c r="B87" s="123"/>
      <c r="C87" s="124"/>
      <c r="D87" s="125"/>
      <c r="E87" s="126"/>
      <c r="F87" s="127"/>
      <c r="G87" s="128"/>
      <c r="H87" s="128"/>
    </row>
    <row r="88" spans="1:8" s="11" customFormat="1" ht="12.75">
      <c r="A88" s="25"/>
      <c r="B88" s="13"/>
      <c r="C88" s="22" t="s">
        <v>92</v>
      </c>
      <c r="D88" s="15"/>
      <c r="E88" s="12"/>
      <c r="F88" s="17"/>
      <c r="G88" s="20"/>
      <c r="H88" s="20"/>
    </row>
    <row r="89" spans="1:8" s="129" customFormat="1" ht="12.75">
      <c r="A89" s="65" t="s">
        <v>11</v>
      </c>
      <c r="B89" s="123"/>
      <c r="C89" s="14" t="s">
        <v>54</v>
      </c>
      <c r="D89" s="15" t="s">
        <v>53</v>
      </c>
      <c r="E89" s="16">
        <v>235</v>
      </c>
      <c r="F89" s="140"/>
      <c r="G89" s="128"/>
      <c r="H89" s="17">
        <f aca="true" t="shared" si="3" ref="H89:H94">E89*F89</f>
        <v>0</v>
      </c>
    </row>
    <row r="90" spans="1:8" s="129" customFormat="1" ht="12.75">
      <c r="A90" s="65" t="s">
        <v>12</v>
      </c>
      <c r="B90" s="123"/>
      <c r="C90" s="14" t="s">
        <v>55</v>
      </c>
      <c r="D90" s="15" t="s">
        <v>53</v>
      </c>
      <c r="E90" s="16">
        <v>40</v>
      </c>
      <c r="F90" s="140"/>
      <c r="G90" s="128"/>
      <c r="H90" s="17">
        <f t="shared" si="3"/>
        <v>0</v>
      </c>
    </row>
    <row r="91" spans="1:8" s="129" customFormat="1" ht="12.75">
      <c r="A91" s="65" t="s">
        <v>13</v>
      </c>
      <c r="B91" s="123"/>
      <c r="C91" s="14" t="s">
        <v>77</v>
      </c>
      <c r="D91" s="15" t="s">
        <v>53</v>
      </c>
      <c r="E91" s="16">
        <v>200</v>
      </c>
      <c r="F91" s="140"/>
      <c r="G91" s="128"/>
      <c r="H91" s="17">
        <f t="shared" si="3"/>
        <v>0</v>
      </c>
    </row>
    <row r="92" spans="1:8" s="129" customFormat="1" ht="12.75">
      <c r="A92" s="65" t="s">
        <v>14</v>
      </c>
      <c r="B92" s="123"/>
      <c r="C92" s="14" t="s">
        <v>78</v>
      </c>
      <c r="D92" s="15" t="s">
        <v>53</v>
      </c>
      <c r="E92" s="16">
        <v>125</v>
      </c>
      <c r="F92" s="140"/>
      <c r="G92" s="128"/>
      <c r="H92" s="17">
        <f t="shared" si="3"/>
        <v>0</v>
      </c>
    </row>
    <row r="93" spans="1:8" s="129" customFormat="1" ht="12.75">
      <c r="A93" s="65" t="s">
        <v>15</v>
      </c>
      <c r="B93" s="123"/>
      <c r="C93" s="14" t="s">
        <v>79</v>
      </c>
      <c r="D93" s="15" t="s">
        <v>53</v>
      </c>
      <c r="E93" s="16">
        <v>240</v>
      </c>
      <c r="F93" s="140"/>
      <c r="G93" s="128"/>
      <c r="H93" s="17">
        <f t="shared" si="3"/>
        <v>0</v>
      </c>
    </row>
    <row r="94" spans="1:8" s="129" customFormat="1" ht="12.75">
      <c r="A94" s="65" t="s">
        <v>16</v>
      </c>
      <c r="B94" s="123"/>
      <c r="C94" s="14" t="s">
        <v>80</v>
      </c>
      <c r="D94" s="15" t="s">
        <v>53</v>
      </c>
      <c r="E94" s="16">
        <v>240</v>
      </c>
      <c r="F94" s="140"/>
      <c r="G94" s="128"/>
      <c r="H94" s="17">
        <f t="shared" si="3"/>
        <v>0</v>
      </c>
    </row>
    <row r="95" spans="1:8" s="129" customFormat="1" ht="12.75">
      <c r="A95" s="65" t="s">
        <v>17</v>
      </c>
      <c r="B95" s="13"/>
      <c r="C95" s="27" t="s">
        <v>18</v>
      </c>
      <c r="D95" s="16"/>
      <c r="E95" s="12"/>
      <c r="F95" s="17"/>
      <c r="G95" s="30"/>
      <c r="H95" s="30">
        <f>SUM(H89:H94)</f>
        <v>0</v>
      </c>
    </row>
    <row r="96" spans="1:8" s="129" customFormat="1" ht="12.75">
      <c r="A96" s="66" t="s">
        <v>56</v>
      </c>
      <c r="B96" s="13"/>
      <c r="C96" s="27" t="s">
        <v>22</v>
      </c>
      <c r="D96" s="16" t="s">
        <v>10</v>
      </c>
      <c r="E96" s="12">
        <v>5</v>
      </c>
      <c r="F96" s="17"/>
      <c r="G96" s="20"/>
      <c r="H96" s="20">
        <f>H95*0.05</f>
        <v>0</v>
      </c>
    </row>
    <row r="97" spans="1:8" s="129" customFormat="1" ht="12.75">
      <c r="A97" s="66" t="s">
        <v>57</v>
      </c>
      <c r="B97" s="13"/>
      <c r="C97" s="27" t="s">
        <v>19</v>
      </c>
      <c r="D97" s="16" t="s">
        <v>10</v>
      </c>
      <c r="E97" s="12">
        <v>5</v>
      </c>
      <c r="F97" s="17"/>
      <c r="G97" s="20"/>
      <c r="H97" s="20">
        <f>H95*0.05</f>
        <v>0</v>
      </c>
    </row>
    <row r="98" spans="1:8" s="129" customFormat="1" ht="12.75">
      <c r="A98" s="66" t="s">
        <v>58</v>
      </c>
      <c r="B98" s="13"/>
      <c r="C98" s="27" t="s">
        <v>20</v>
      </c>
      <c r="D98" s="16" t="s">
        <v>10</v>
      </c>
      <c r="E98" s="12">
        <v>4.8</v>
      </c>
      <c r="F98" s="17"/>
      <c r="G98" s="19"/>
      <c r="H98" s="19">
        <f>H95*E98*0.01</f>
        <v>0</v>
      </c>
    </row>
    <row r="99" spans="1:8" s="129" customFormat="1" ht="13.5" thickBot="1">
      <c r="A99" s="66" t="s">
        <v>52</v>
      </c>
      <c r="B99" s="13"/>
      <c r="C99" s="28" t="s">
        <v>23</v>
      </c>
      <c r="D99" s="12"/>
      <c r="E99" s="12"/>
      <c r="F99" s="17"/>
      <c r="G99" s="24"/>
      <c r="H99" s="24">
        <f>SUM(H95:H98)</f>
        <v>0</v>
      </c>
    </row>
    <row r="100" spans="1:8" s="129" customFormat="1" ht="13.5" thickTop="1">
      <c r="A100" s="66"/>
      <c r="B100" s="123"/>
      <c r="C100" s="123"/>
      <c r="D100" s="131"/>
      <c r="E100" s="132"/>
      <c r="F100" s="128"/>
      <c r="G100" s="128"/>
      <c r="H100" s="128"/>
    </row>
    <row r="101" spans="1:8" s="11" customFormat="1" ht="12.75">
      <c r="A101" s="25"/>
      <c r="B101" s="13"/>
      <c r="C101" s="31" t="s">
        <v>24</v>
      </c>
      <c r="D101" s="25"/>
      <c r="E101" s="32"/>
      <c r="F101" s="20"/>
      <c r="G101" s="17"/>
      <c r="H101" s="17"/>
    </row>
    <row r="102" spans="1:8" s="11" customFormat="1" ht="26.25">
      <c r="A102" s="65" t="s">
        <v>11</v>
      </c>
      <c r="B102" s="33" t="s">
        <v>25</v>
      </c>
      <c r="C102" s="34" t="s">
        <v>26</v>
      </c>
      <c r="D102" s="15"/>
      <c r="E102" s="35"/>
      <c r="F102" s="36"/>
      <c r="G102" s="37"/>
      <c r="H102" s="37"/>
    </row>
    <row r="103" spans="1:8" s="11" customFormat="1" ht="39">
      <c r="A103" s="65" t="s">
        <v>12</v>
      </c>
      <c r="B103" s="38" t="s">
        <v>97</v>
      </c>
      <c r="C103" s="14" t="s">
        <v>98</v>
      </c>
      <c r="D103" s="15" t="s">
        <v>99</v>
      </c>
      <c r="E103" s="39">
        <v>4</v>
      </c>
      <c r="F103" s="141"/>
      <c r="G103" s="37"/>
      <c r="H103" s="17">
        <f aca="true" t="shared" si="4" ref="H103:H119">E103*F103</f>
        <v>0</v>
      </c>
    </row>
    <row r="104" spans="1:8" s="11" customFormat="1" ht="52.5">
      <c r="A104" s="65" t="s">
        <v>13</v>
      </c>
      <c r="B104" s="38" t="s">
        <v>100</v>
      </c>
      <c r="C104" s="14" t="s">
        <v>101</v>
      </c>
      <c r="D104" s="15" t="s">
        <v>99</v>
      </c>
      <c r="E104" s="39">
        <v>20</v>
      </c>
      <c r="F104" s="141"/>
      <c r="G104" s="37"/>
      <c r="H104" s="17">
        <f t="shared" si="4"/>
        <v>0</v>
      </c>
    </row>
    <row r="105" spans="1:8" s="11" customFormat="1" ht="52.5">
      <c r="A105" s="65" t="s">
        <v>14</v>
      </c>
      <c r="B105" s="38" t="s">
        <v>102</v>
      </c>
      <c r="C105" s="14" t="s">
        <v>103</v>
      </c>
      <c r="D105" s="15" t="s">
        <v>99</v>
      </c>
      <c r="E105" s="39">
        <v>33</v>
      </c>
      <c r="F105" s="141"/>
      <c r="G105" s="37"/>
      <c r="H105" s="17">
        <f t="shared" si="4"/>
        <v>0</v>
      </c>
    </row>
    <row r="106" spans="1:8" s="11" customFormat="1" ht="39">
      <c r="A106" s="65" t="s">
        <v>15</v>
      </c>
      <c r="B106" s="38" t="s">
        <v>104</v>
      </c>
      <c r="C106" s="14" t="s">
        <v>105</v>
      </c>
      <c r="D106" s="15" t="s">
        <v>99</v>
      </c>
      <c r="E106" s="39">
        <v>4</v>
      </c>
      <c r="F106" s="141"/>
      <c r="G106" s="37"/>
      <c r="H106" s="17">
        <f t="shared" si="4"/>
        <v>0</v>
      </c>
    </row>
    <row r="107" spans="1:8" s="11" customFormat="1" ht="39">
      <c r="A107" s="65" t="s">
        <v>16</v>
      </c>
      <c r="B107" s="38" t="s">
        <v>106</v>
      </c>
      <c r="C107" s="14" t="s">
        <v>197</v>
      </c>
      <c r="D107" s="15" t="s">
        <v>99</v>
      </c>
      <c r="E107" s="39">
        <v>49</v>
      </c>
      <c r="F107" s="141"/>
      <c r="G107" s="37"/>
      <c r="H107" s="17">
        <f t="shared" si="4"/>
        <v>0</v>
      </c>
    </row>
    <row r="108" spans="1:8" s="11" customFormat="1" ht="26.25">
      <c r="A108" s="65" t="s">
        <v>17</v>
      </c>
      <c r="B108" s="38" t="s">
        <v>107</v>
      </c>
      <c r="C108" s="14" t="s">
        <v>198</v>
      </c>
      <c r="D108" s="15" t="s">
        <v>99</v>
      </c>
      <c r="E108" s="39">
        <v>7</v>
      </c>
      <c r="F108" s="141"/>
      <c r="G108" s="37"/>
      <c r="H108" s="17">
        <f t="shared" si="4"/>
        <v>0</v>
      </c>
    </row>
    <row r="109" spans="1:8" s="11" customFormat="1" ht="26.25">
      <c r="A109" s="66" t="s">
        <v>56</v>
      </c>
      <c r="B109" s="38" t="s">
        <v>108</v>
      </c>
      <c r="C109" s="14" t="s">
        <v>109</v>
      </c>
      <c r="D109" s="15" t="s">
        <v>99</v>
      </c>
      <c r="E109" s="39">
        <v>4</v>
      </c>
      <c r="F109" s="141"/>
      <c r="G109" s="37"/>
      <c r="H109" s="17">
        <f t="shared" si="4"/>
        <v>0</v>
      </c>
    </row>
    <row r="110" spans="1:8" s="11" customFormat="1" ht="39">
      <c r="A110" s="66" t="s">
        <v>57</v>
      </c>
      <c r="B110" s="38" t="s">
        <v>110</v>
      </c>
      <c r="C110" s="14" t="s">
        <v>111</v>
      </c>
      <c r="D110" s="15" t="s">
        <v>99</v>
      </c>
      <c r="E110" s="39">
        <v>4</v>
      </c>
      <c r="F110" s="141"/>
      <c r="G110" s="37"/>
      <c r="H110" s="17">
        <f t="shared" si="4"/>
        <v>0</v>
      </c>
    </row>
    <row r="111" spans="1:8" s="11" customFormat="1" ht="52.5">
      <c r="A111" s="66" t="s">
        <v>58</v>
      </c>
      <c r="B111" s="38" t="s">
        <v>112</v>
      </c>
      <c r="C111" s="14" t="s">
        <v>113</v>
      </c>
      <c r="D111" s="15" t="s">
        <v>99</v>
      </c>
      <c r="E111" s="39">
        <v>28</v>
      </c>
      <c r="F111" s="141"/>
      <c r="G111" s="37"/>
      <c r="H111" s="17">
        <f t="shared" si="4"/>
        <v>0</v>
      </c>
    </row>
    <row r="112" spans="1:8" s="11" customFormat="1" ht="52.5">
      <c r="A112" s="66" t="s">
        <v>52</v>
      </c>
      <c r="B112" s="38" t="s">
        <v>112</v>
      </c>
      <c r="C112" s="14" t="s">
        <v>113</v>
      </c>
      <c r="D112" s="15" t="s">
        <v>99</v>
      </c>
      <c r="E112" s="39">
        <v>8</v>
      </c>
      <c r="F112" s="141"/>
      <c r="G112" s="37"/>
      <c r="H112" s="17">
        <f t="shared" si="4"/>
        <v>0</v>
      </c>
    </row>
    <row r="113" spans="1:8" s="11" customFormat="1" ht="39">
      <c r="A113" s="66" t="s">
        <v>148</v>
      </c>
      <c r="B113" s="38" t="s">
        <v>114</v>
      </c>
      <c r="C113" s="14" t="s">
        <v>115</v>
      </c>
      <c r="D113" s="15" t="s">
        <v>99</v>
      </c>
      <c r="E113" s="39">
        <v>12</v>
      </c>
      <c r="F113" s="141"/>
      <c r="G113" s="37"/>
      <c r="H113" s="17">
        <f t="shared" si="4"/>
        <v>0</v>
      </c>
    </row>
    <row r="114" spans="1:8" s="11" customFormat="1" ht="52.5">
      <c r="A114" s="66" t="s">
        <v>149</v>
      </c>
      <c r="B114" s="38" t="s">
        <v>116</v>
      </c>
      <c r="C114" s="14" t="s">
        <v>117</v>
      </c>
      <c r="D114" s="15" t="s">
        <v>53</v>
      </c>
      <c r="E114" s="39">
        <v>235</v>
      </c>
      <c r="F114" s="141"/>
      <c r="G114" s="37"/>
      <c r="H114" s="17">
        <f t="shared" si="4"/>
        <v>0</v>
      </c>
    </row>
    <row r="115" spans="1:8" s="11" customFormat="1" ht="52.5">
      <c r="A115" s="65" t="s">
        <v>150</v>
      </c>
      <c r="B115" s="38" t="s">
        <v>116</v>
      </c>
      <c r="C115" s="14" t="s">
        <v>117</v>
      </c>
      <c r="D115" s="15" t="s">
        <v>53</v>
      </c>
      <c r="E115" s="39">
        <v>40</v>
      </c>
      <c r="F115" s="141"/>
      <c r="G115" s="37"/>
      <c r="H115" s="17">
        <f t="shared" si="4"/>
        <v>0</v>
      </c>
    </row>
    <row r="116" spans="1:8" s="11" customFormat="1" ht="52.5">
      <c r="A116" s="65" t="s">
        <v>151</v>
      </c>
      <c r="B116" s="38" t="s">
        <v>118</v>
      </c>
      <c r="C116" s="14" t="s">
        <v>119</v>
      </c>
      <c r="D116" s="15" t="s">
        <v>53</v>
      </c>
      <c r="E116" s="39">
        <v>200</v>
      </c>
      <c r="F116" s="141"/>
      <c r="G116" s="37"/>
      <c r="H116" s="17">
        <f t="shared" si="4"/>
        <v>0</v>
      </c>
    </row>
    <row r="117" spans="1:8" s="11" customFormat="1" ht="52.5">
      <c r="A117" s="65" t="s">
        <v>152</v>
      </c>
      <c r="B117" s="38" t="s">
        <v>120</v>
      </c>
      <c r="C117" s="14" t="s">
        <v>121</v>
      </c>
      <c r="D117" s="15" t="s">
        <v>53</v>
      </c>
      <c r="E117" s="39">
        <v>125</v>
      </c>
      <c r="F117" s="141"/>
      <c r="G117" s="37"/>
      <c r="H117" s="17">
        <f t="shared" si="4"/>
        <v>0</v>
      </c>
    </row>
    <row r="118" spans="1:8" s="11" customFormat="1" ht="52.5">
      <c r="A118" s="65" t="s">
        <v>153</v>
      </c>
      <c r="B118" s="38" t="s">
        <v>116</v>
      </c>
      <c r="C118" s="14" t="s">
        <v>117</v>
      </c>
      <c r="D118" s="15" t="s">
        <v>53</v>
      </c>
      <c r="E118" s="39">
        <v>240</v>
      </c>
      <c r="F118" s="141"/>
      <c r="G118" s="37"/>
      <c r="H118" s="17">
        <f t="shared" si="4"/>
        <v>0</v>
      </c>
    </row>
    <row r="119" spans="1:8" s="11" customFormat="1" ht="52.5">
      <c r="A119" s="65" t="s">
        <v>154</v>
      </c>
      <c r="B119" s="38" t="s">
        <v>116</v>
      </c>
      <c r="C119" s="14" t="s">
        <v>117</v>
      </c>
      <c r="D119" s="15" t="s">
        <v>53</v>
      </c>
      <c r="E119" s="39">
        <v>240</v>
      </c>
      <c r="F119" s="141"/>
      <c r="G119" s="37"/>
      <c r="H119" s="17">
        <f t="shared" si="4"/>
        <v>0</v>
      </c>
    </row>
    <row r="120" spans="1:8" s="11" customFormat="1" ht="52.5">
      <c r="A120" s="65" t="s">
        <v>155</v>
      </c>
      <c r="B120" s="38" t="s">
        <v>122</v>
      </c>
      <c r="C120" s="14" t="s">
        <v>123</v>
      </c>
      <c r="D120" s="15" t="s">
        <v>99</v>
      </c>
      <c r="E120" s="39">
        <v>42</v>
      </c>
      <c r="F120" s="141"/>
      <c r="G120" s="20"/>
      <c r="H120" s="17">
        <f>E120*F120</f>
        <v>0</v>
      </c>
    </row>
    <row r="121" spans="1:8" s="129" customFormat="1" ht="52.5">
      <c r="A121" s="65" t="s">
        <v>156</v>
      </c>
      <c r="B121" s="13" t="s">
        <v>124</v>
      </c>
      <c r="C121" s="14" t="s">
        <v>125</v>
      </c>
      <c r="D121" s="16" t="s">
        <v>99</v>
      </c>
      <c r="E121" s="16">
        <v>4</v>
      </c>
      <c r="F121" s="142"/>
      <c r="G121" s="17"/>
      <c r="H121" s="17">
        <f>E121*F121</f>
        <v>0</v>
      </c>
    </row>
    <row r="122" spans="1:8" s="129" customFormat="1" ht="52.5">
      <c r="A122" s="66" t="s">
        <v>157</v>
      </c>
      <c r="B122" s="120" t="s">
        <v>126</v>
      </c>
      <c r="C122" s="91" t="s">
        <v>127</v>
      </c>
      <c r="D122" s="92" t="s">
        <v>99</v>
      </c>
      <c r="E122" s="92">
        <v>8</v>
      </c>
      <c r="F122" s="143"/>
      <c r="G122" s="99"/>
      <c r="H122" s="84">
        <f>E122*F122</f>
        <v>0</v>
      </c>
    </row>
    <row r="123" spans="1:8" s="129" customFormat="1" ht="12.75">
      <c r="A123" s="66" t="s">
        <v>158</v>
      </c>
      <c r="B123" s="123"/>
      <c r="C123" s="91" t="s">
        <v>128</v>
      </c>
      <c r="D123" s="92" t="s">
        <v>99</v>
      </c>
      <c r="E123" s="92">
        <v>4</v>
      </c>
      <c r="F123" s="143"/>
      <c r="G123" s="99"/>
      <c r="H123" s="84">
        <f>E123*F123</f>
        <v>0</v>
      </c>
    </row>
    <row r="124" spans="1:8" s="129" customFormat="1" ht="12.75">
      <c r="A124" s="67" t="s">
        <v>159</v>
      </c>
      <c r="B124" s="38"/>
      <c r="C124" s="33" t="s">
        <v>9</v>
      </c>
      <c r="D124" s="35"/>
      <c r="E124" s="40"/>
      <c r="F124" s="36"/>
      <c r="G124" s="29"/>
      <c r="H124" s="29">
        <f>SUM(H103:H123)</f>
        <v>0</v>
      </c>
    </row>
    <row r="125" spans="1:8" s="129" customFormat="1" ht="12.75">
      <c r="A125" s="66" t="s">
        <v>160</v>
      </c>
      <c r="B125" s="38"/>
      <c r="C125" s="41" t="s">
        <v>27</v>
      </c>
      <c r="D125" s="41" t="s">
        <v>28</v>
      </c>
      <c r="E125" s="39">
        <f>H124/60</f>
        <v>0</v>
      </c>
      <c r="F125" s="141"/>
      <c r="G125" s="36"/>
      <c r="H125" s="36">
        <f>E125*F125</f>
        <v>0</v>
      </c>
    </row>
    <row r="126" spans="1:8" s="129" customFormat="1" ht="12.75">
      <c r="A126" s="66" t="s">
        <v>161</v>
      </c>
      <c r="B126" s="38"/>
      <c r="C126" s="33" t="s">
        <v>20</v>
      </c>
      <c r="D126" s="35" t="s">
        <v>10</v>
      </c>
      <c r="E126" s="42">
        <v>4.8</v>
      </c>
      <c r="F126" s="43">
        <f>H125</f>
        <v>0</v>
      </c>
      <c r="G126" s="18"/>
      <c r="H126" s="18">
        <f>E126*F126*0.01</f>
        <v>0</v>
      </c>
    </row>
    <row r="127" spans="1:8" s="129" customFormat="1" ht="13.5" thickBot="1">
      <c r="A127" s="66" t="s">
        <v>162</v>
      </c>
      <c r="B127" s="16"/>
      <c r="C127" s="44" t="s">
        <v>29</v>
      </c>
      <c r="D127" s="33"/>
      <c r="E127" s="33"/>
      <c r="F127" s="36"/>
      <c r="G127" s="24"/>
      <c r="H127" s="24">
        <f>SUM(H125:H126)</f>
        <v>0</v>
      </c>
    </row>
    <row r="128" spans="1:8" s="129" customFormat="1" ht="13.5" thickTop="1">
      <c r="A128" s="25"/>
      <c r="B128" s="123"/>
      <c r="C128" s="123"/>
      <c r="D128" s="131"/>
      <c r="E128" s="132"/>
      <c r="F128" s="128"/>
      <c r="G128" s="128"/>
      <c r="H128" s="128"/>
    </row>
    <row r="129" spans="1:8" s="11" customFormat="1" ht="12.75">
      <c r="A129" s="25"/>
      <c r="B129" s="13"/>
      <c r="C129" s="100" t="s">
        <v>94</v>
      </c>
      <c r="D129" s="101"/>
      <c r="E129" s="102"/>
      <c r="F129" s="103"/>
      <c r="G129" s="103"/>
      <c r="H129" s="103"/>
    </row>
    <row r="130" spans="1:9" s="11" customFormat="1" ht="26.25">
      <c r="A130" s="104"/>
      <c r="B130" s="105" t="s">
        <v>95</v>
      </c>
      <c r="C130" s="106" t="s">
        <v>26</v>
      </c>
      <c r="D130" s="107"/>
      <c r="E130" s="108"/>
      <c r="F130" s="109"/>
      <c r="G130" s="109"/>
      <c r="H130" s="109"/>
      <c r="I130" s="74"/>
    </row>
    <row r="131" spans="1:13" s="11" customFormat="1" ht="26.25">
      <c r="A131" s="65" t="s">
        <v>11</v>
      </c>
      <c r="B131" s="120" t="s">
        <v>129</v>
      </c>
      <c r="C131" s="91" t="s">
        <v>130</v>
      </c>
      <c r="D131" s="92" t="s">
        <v>8</v>
      </c>
      <c r="E131" s="92">
        <v>4</v>
      </c>
      <c r="F131" s="143"/>
      <c r="G131" s="109"/>
      <c r="H131" s="17">
        <f>E131*F131</f>
        <v>0</v>
      </c>
      <c r="I131" s="74"/>
      <c r="J131" s="110"/>
      <c r="K131" s="111"/>
      <c r="L131" s="112"/>
      <c r="M131" s="110"/>
    </row>
    <row r="132" spans="1:13" s="11" customFormat="1" ht="26.25">
      <c r="A132" s="65" t="s">
        <v>12</v>
      </c>
      <c r="B132" s="120" t="s">
        <v>131</v>
      </c>
      <c r="C132" s="91" t="s">
        <v>132</v>
      </c>
      <c r="D132" s="92" t="s">
        <v>53</v>
      </c>
      <c r="E132" s="92">
        <v>175</v>
      </c>
      <c r="F132" s="143"/>
      <c r="G132" s="109"/>
      <c r="H132" s="17">
        <f>E132*F132</f>
        <v>0</v>
      </c>
      <c r="I132" s="74"/>
      <c r="J132" s="110"/>
      <c r="K132" s="111"/>
      <c r="L132" s="112"/>
      <c r="M132" s="110"/>
    </row>
    <row r="133" spans="1:13" s="11" customFormat="1" ht="26.25">
      <c r="A133" s="65" t="s">
        <v>13</v>
      </c>
      <c r="B133" s="120" t="s">
        <v>133</v>
      </c>
      <c r="C133" s="91" t="s">
        <v>134</v>
      </c>
      <c r="D133" s="92" t="s">
        <v>53</v>
      </c>
      <c r="E133" s="92">
        <v>55</v>
      </c>
      <c r="F133" s="143"/>
      <c r="G133" s="109"/>
      <c r="H133" s="17">
        <f>E133*F133</f>
        <v>0</v>
      </c>
      <c r="I133" s="74"/>
      <c r="J133" s="110"/>
      <c r="K133" s="111"/>
      <c r="L133" s="112"/>
      <c r="M133" s="110"/>
    </row>
    <row r="134" spans="1:8" s="129" customFormat="1" ht="12.75">
      <c r="A134" s="65" t="s">
        <v>14</v>
      </c>
      <c r="B134" s="113"/>
      <c r="C134" s="114" t="s">
        <v>9</v>
      </c>
      <c r="D134" s="101"/>
      <c r="E134" s="115"/>
      <c r="F134" s="116"/>
      <c r="G134" s="122"/>
      <c r="H134" s="122">
        <f>SUM(H131:H133)</f>
        <v>0</v>
      </c>
    </row>
    <row r="135" spans="1:8" s="129" customFormat="1" ht="13.5" thickBot="1">
      <c r="A135" s="65" t="s">
        <v>15</v>
      </c>
      <c r="B135" s="113"/>
      <c r="C135" s="117" t="s">
        <v>96</v>
      </c>
      <c r="D135" s="118" t="s">
        <v>28</v>
      </c>
      <c r="E135" s="101">
        <f>H134/60</f>
        <v>0</v>
      </c>
      <c r="F135" s="141"/>
      <c r="G135" s="119"/>
      <c r="H135" s="119">
        <f>E135*F135</f>
        <v>0</v>
      </c>
    </row>
    <row r="136" spans="1:8" s="129" customFormat="1" ht="13.5" thickTop="1">
      <c r="A136" s="12"/>
      <c r="B136" s="113"/>
      <c r="C136" s="117"/>
      <c r="D136" s="118"/>
      <c r="E136" s="101"/>
      <c r="F136" s="116"/>
      <c r="G136" s="121"/>
      <c r="H136" s="121"/>
    </row>
    <row r="137" spans="1:8" s="129" customFormat="1" ht="12.75">
      <c r="A137" s="12"/>
      <c r="B137" s="113"/>
      <c r="C137" s="117" t="s">
        <v>135</v>
      </c>
      <c r="D137" s="118"/>
      <c r="E137" s="101"/>
      <c r="F137" s="116"/>
      <c r="G137" s="121"/>
      <c r="H137" s="121"/>
    </row>
    <row r="138" spans="1:8" s="129" customFormat="1" ht="12.75">
      <c r="A138" s="12"/>
      <c r="B138" s="113" t="s">
        <v>146</v>
      </c>
      <c r="C138" s="117"/>
      <c r="D138" s="118"/>
      <c r="E138" s="101"/>
      <c r="F138" s="116"/>
      <c r="G138" s="121"/>
      <c r="H138" s="121"/>
    </row>
    <row r="139" spans="1:8" s="136" customFormat="1" ht="39">
      <c r="A139" s="65" t="s">
        <v>11</v>
      </c>
      <c r="B139" s="133" t="s">
        <v>137</v>
      </c>
      <c r="C139" s="134" t="s">
        <v>138</v>
      </c>
      <c r="D139" s="133" t="s">
        <v>136</v>
      </c>
      <c r="E139" s="92">
        <v>10</v>
      </c>
      <c r="F139" s="140"/>
      <c r="G139" s="127"/>
      <c r="H139" s="135">
        <f>E139*F139</f>
        <v>0</v>
      </c>
    </row>
    <row r="140" spans="1:8" s="136" customFormat="1" ht="12.75">
      <c r="A140" s="65" t="s">
        <v>12</v>
      </c>
      <c r="B140" s="133" t="s">
        <v>145</v>
      </c>
      <c r="C140" s="134"/>
      <c r="D140" s="133"/>
      <c r="E140" s="92"/>
      <c r="F140" s="140"/>
      <c r="G140" s="127"/>
      <c r="H140" s="135"/>
    </row>
    <row r="141" spans="1:8" s="136" customFormat="1" ht="12.75">
      <c r="A141" s="65" t="s">
        <v>13</v>
      </c>
      <c r="B141" s="133" t="s">
        <v>139</v>
      </c>
      <c r="C141" s="134" t="s">
        <v>140</v>
      </c>
      <c r="D141" s="133" t="s">
        <v>136</v>
      </c>
      <c r="E141" s="92">
        <v>684</v>
      </c>
      <c r="F141" s="140"/>
      <c r="H141" s="135">
        <f>E141*F141</f>
        <v>0</v>
      </c>
    </row>
    <row r="142" spans="1:8" s="136" customFormat="1" ht="26.25">
      <c r="A142" s="65" t="s">
        <v>14</v>
      </c>
      <c r="B142" s="133" t="s">
        <v>141</v>
      </c>
      <c r="C142" s="134" t="s">
        <v>142</v>
      </c>
      <c r="D142" s="133" t="s">
        <v>136</v>
      </c>
      <c r="E142" s="92">
        <v>684</v>
      </c>
      <c r="F142" s="140"/>
      <c r="H142" s="135">
        <f>E142*F142</f>
        <v>0</v>
      </c>
    </row>
    <row r="143" spans="1:8" s="136" customFormat="1" ht="12.75">
      <c r="A143" s="65" t="s">
        <v>15</v>
      </c>
      <c r="B143" s="133" t="s">
        <v>143</v>
      </c>
      <c r="C143" s="134" t="s">
        <v>144</v>
      </c>
      <c r="D143" s="133" t="s">
        <v>136</v>
      </c>
      <c r="E143" s="92">
        <v>684</v>
      </c>
      <c r="F143" s="140"/>
      <c r="G143" s="137"/>
      <c r="H143" s="138">
        <f>E143*F143</f>
        <v>0</v>
      </c>
    </row>
    <row r="144" spans="1:8" s="129" customFormat="1" ht="13.5" thickBot="1">
      <c r="A144" s="65" t="s">
        <v>16</v>
      </c>
      <c r="B144" s="113"/>
      <c r="C144" s="117" t="s">
        <v>147</v>
      </c>
      <c r="D144" s="118"/>
      <c r="E144" s="101"/>
      <c r="F144" s="116"/>
      <c r="G144" s="119"/>
      <c r="H144" s="119">
        <f>SUM(H139:H143)</f>
        <v>0</v>
      </c>
    </row>
    <row r="145" spans="1:8" s="129" customFormat="1" ht="13.5" thickTop="1">
      <c r="A145" s="25"/>
      <c r="B145" s="123"/>
      <c r="C145" s="123"/>
      <c r="D145" s="131"/>
      <c r="E145" s="132"/>
      <c r="F145" s="128"/>
      <c r="G145" s="128"/>
      <c r="H145" s="128"/>
    </row>
    <row r="146" spans="1:8" s="11" customFormat="1" ht="12.75">
      <c r="A146" s="15"/>
      <c r="B146" s="38"/>
      <c r="C146" s="31" t="s">
        <v>30</v>
      </c>
      <c r="D146" s="9"/>
      <c r="E146" s="9"/>
      <c r="F146" s="10"/>
      <c r="G146" s="10"/>
      <c r="H146" s="10"/>
    </row>
    <row r="147" spans="1:8" s="11" customFormat="1" ht="26.25">
      <c r="A147" s="45"/>
      <c r="B147" s="38" t="s">
        <v>31</v>
      </c>
      <c r="C147" s="34" t="s">
        <v>26</v>
      </c>
      <c r="D147" s="35"/>
      <c r="E147" s="35"/>
      <c r="F147" s="36"/>
      <c r="G147" s="36"/>
      <c r="H147" s="36"/>
    </row>
    <row r="148" spans="1:8" s="11" customFormat="1" ht="39">
      <c r="A148" s="15" t="s">
        <v>11</v>
      </c>
      <c r="B148" s="83" t="s">
        <v>81</v>
      </c>
      <c r="C148" s="93" t="s">
        <v>82</v>
      </c>
      <c r="D148" s="65" t="s">
        <v>8</v>
      </c>
      <c r="E148" s="94">
        <v>1</v>
      </c>
      <c r="F148" s="144"/>
      <c r="G148" s="65"/>
      <c r="H148" s="95">
        <f>E148*F148</f>
        <v>0</v>
      </c>
    </row>
    <row r="149" spans="1:8" s="11" customFormat="1" ht="12.75">
      <c r="A149" s="15" t="s">
        <v>12</v>
      </c>
      <c r="B149" s="38"/>
      <c r="C149" s="33" t="s">
        <v>9</v>
      </c>
      <c r="D149" s="35"/>
      <c r="E149" s="35"/>
      <c r="F149" s="36"/>
      <c r="G149" s="29"/>
      <c r="H149" s="29">
        <f>SUM(H148:H148)</f>
        <v>0</v>
      </c>
    </row>
    <row r="150" spans="1:8" s="11" customFormat="1" ht="13.5" thickBot="1">
      <c r="A150" s="15" t="s">
        <v>13</v>
      </c>
      <c r="B150" s="38"/>
      <c r="C150" s="47" t="s">
        <v>32</v>
      </c>
      <c r="D150" s="35" t="s">
        <v>28</v>
      </c>
      <c r="E150" s="35">
        <f>H149/60</f>
        <v>0</v>
      </c>
      <c r="F150" s="141"/>
      <c r="G150" s="48"/>
      <c r="H150" s="48">
        <f>E150*F150</f>
        <v>0</v>
      </c>
    </row>
    <row r="151" spans="1:8" s="129" customFormat="1" ht="13.5" thickTop="1">
      <c r="A151" s="25"/>
      <c r="B151" s="123"/>
      <c r="C151" s="123"/>
      <c r="D151" s="131"/>
      <c r="E151" s="132"/>
      <c r="F151" s="128"/>
      <c r="G151" s="128"/>
      <c r="H151" s="128"/>
    </row>
    <row r="152" spans="1:8" s="129" customFormat="1" ht="12.75">
      <c r="A152" s="25"/>
      <c r="B152" s="38"/>
      <c r="C152" s="31" t="s">
        <v>33</v>
      </c>
      <c r="D152" s="21"/>
      <c r="E152" s="49"/>
      <c r="F152" s="23"/>
      <c r="G152" s="37"/>
      <c r="H152" s="37"/>
    </row>
    <row r="153" spans="1:8" s="129" customFormat="1" ht="12.75">
      <c r="A153" s="15" t="s">
        <v>11</v>
      </c>
      <c r="B153" s="38"/>
      <c r="C153" s="50" t="s">
        <v>51</v>
      </c>
      <c r="D153" s="46" t="s">
        <v>28</v>
      </c>
      <c r="E153" s="46">
        <v>20</v>
      </c>
      <c r="F153" s="145"/>
      <c r="G153" s="37"/>
      <c r="H153" s="17">
        <f>E153*F153</f>
        <v>0</v>
      </c>
    </row>
    <row r="154" spans="1:8" s="129" customFormat="1" ht="13.5" thickBot="1">
      <c r="A154" s="15" t="s">
        <v>12</v>
      </c>
      <c r="B154" s="38"/>
      <c r="C154" s="51" t="s">
        <v>34</v>
      </c>
      <c r="D154" s="21"/>
      <c r="E154" s="12"/>
      <c r="F154" s="23"/>
      <c r="G154" s="24"/>
      <c r="H154" s="24">
        <f>SUM(H153:H153)</f>
        <v>0</v>
      </c>
    </row>
    <row r="155" spans="1:8" s="129" customFormat="1" ht="13.5" thickTop="1">
      <c r="A155" s="15"/>
      <c r="B155" s="38"/>
      <c r="C155" s="51"/>
      <c r="D155" s="21"/>
      <c r="E155" s="12"/>
      <c r="F155" s="23"/>
      <c r="G155" s="37"/>
      <c r="H155" s="37"/>
    </row>
    <row r="156" spans="1:8" s="129" customFormat="1" ht="12.75">
      <c r="A156" s="15"/>
      <c r="B156" s="38"/>
      <c r="C156" s="31" t="s">
        <v>35</v>
      </c>
      <c r="D156" s="21"/>
      <c r="E156" s="12"/>
      <c r="F156" s="23"/>
      <c r="G156" s="37"/>
      <c r="H156" s="37"/>
    </row>
    <row r="157" spans="1:8" s="129" customFormat="1" ht="12.75">
      <c r="A157" s="15" t="s">
        <v>11</v>
      </c>
      <c r="B157" s="38"/>
      <c r="C157" s="91" t="s">
        <v>84</v>
      </c>
      <c r="D157" s="67" t="s">
        <v>85</v>
      </c>
      <c r="E157" s="94">
        <v>80</v>
      </c>
      <c r="F157" s="146"/>
      <c r="G157" s="99"/>
      <c r="H157" s="84">
        <f>E157*F157</f>
        <v>0</v>
      </c>
    </row>
    <row r="158" spans="1:8" s="129" customFormat="1" ht="26.25">
      <c r="A158" s="15" t="s">
        <v>12</v>
      </c>
      <c r="B158" s="38"/>
      <c r="C158" s="91" t="s">
        <v>86</v>
      </c>
      <c r="D158" s="67" t="s">
        <v>37</v>
      </c>
      <c r="E158" s="94">
        <v>1</v>
      </c>
      <c r="F158" s="146"/>
      <c r="G158" s="99"/>
      <c r="H158" s="84">
        <f>E158*F158</f>
        <v>0</v>
      </c>
    </row>
    <row r="159" spans="1:8" s="129" customFormat="1" ht="12.75">
      <c r="A159" s="15" t="s">
        <v>13</v>
      </c>
      <c r="B159" s="38"/>
      <c r="C159" s="50" t="s">
        <v>36</v>
      </c>
      <c r="D159" s="21" t="s">
        <v>37</v>
      </c>
      <c r="E159" s="46">
        <v>1</v>
      </c>
      <c r="F159" s="145"/>
      <c r="G159" s="52"/>
      <c r="H159" s="19">
        <f>E159*F159</f>
        <v>0</v>
      </c>
    </row>
    <row r="160" spans="1:8" s="129" customFormat="1" ht="13.5" thickBot="1">
      <c r="A160" s="15" t="s">
        <v>14</v>
      </c>
      <c r="B160" s="38"/>
      <c r="C160" s="47" t="s">
        <v>38</v>
      </c>
      <c r="D160" s="21"/>
      <c r="E160" s="12"/>
      <c r="F160" s="23"/>
      <c r="G160" s="48"/>
      <c r="H160" s="48">
        <f>SUM(H157:H159)</f>
        <v>0</v>
      </c>
    </row>
    <row r="161" spans="1:8" s="129" customFormat="1" ht="13.5" thickTop="1">
      <c r="A161" s="25"/>
      <c r="B161" s="123"/>
      <c r="C161" s="123"/>
      <c r="D161" s="131"/>
      <c r="E161" s="132"/>
      <c r="F161" s="128"/>
      <c r="G161" s="128"/>
      <c r="H161" s="128"/>
    </row>
    <row r="162" spans="1:8" s="129" customFormat="1" ht="12.75">
      <c r="A162" s="31" t="s">
        <v>39</v>
      </c>
      <c r="B162" s="38"/>
      <c r="C162" s="31"/>
      <c r="D162" s="54"/>
      <c r="E162" s="54"/>
      <c r="F162" s="55"/>
      <c r="G162" s="20"/>
      <c r="H162" s="20"/>
    </row>
    <row r="163" spans="1:8" s="129" customFormat="1" ht="12.75">
      <c r="A163" s="56"/>
      <c r="B163" s="38"/>
      <c r="C163" s="33"/>
      <c r="D163" s="32"/>
      <c r="E163" s="32"/>
      <c r="F163" s="20"/>
      <c r="G163" s="20"/>
      <c r="H163" s="20"/>
    </row>
    <row r="164" spans="1:8" s="96" customFormat="1" ht="12.75">
      <c r="A164" s="82" t="s">
        <v>90</v>
      </c>
      <c r="C164" s="97"/>
      <c r="D164" s="98"/>
      <c r="E164" s="98"/>
      <c r="F164" s="85"/>
      <c r="G164" s="85"/>
      <c r="H164" s="85"/>
    </row>
    <row r="165" spans="1:8" s="96" customFormat="1" ht="12.75">
      <c r="A165" s="82" t="s">
        <v>89</v>
      </c>
      <c r="C165" s="97"/>
      <c r="D165" s="98"/>
      <c r="E165" s="98"/>
      <c r="G165" s="98"/>
      <c r="H165" s="98"/>
    </row>
    <row r="166" spans="1:8" s="129" customFormat="1" ht="12.75">
      <c r="A166" s="56" t="s">
        <v>88</v>
      </c>
      <c r="B166" s="38"/>
      <c r="C166" s="33"/>
      <c r="D166" s="32"/>
      <c r="E166" s="32"/>
      <c r="F166" s="53"/>
      <c r="G166" s="32"/>
      <c r="H166" s="32"/>
    </row>
    <row r="167" spans="1:8" s="96" customFormat="1" ht="12.75">
      <c r="A167" s="82" t="s">
        <v>87</v>
      </c>
      <c r="C167" s="97"/>
      <c r="D167" s="98"/>
      <c r="E167" s="98"/>
      <c r="G167" s="98"/>
      <c r="H167" s="98"/>
    </row>
    <row r="168" spans="1:8" s="129" customFormat="1" ht="12.75">
      <c r="A168" s="56"/>
      <c r="B168" s="38"/>
      <c r="C168" s="33"/>
      <c r="D168" s="32"/>
      <c r="E168" s="32"/>
      <c r="F168" s="53"/>
      <c r="G168" s="32"/>
      <c r="H168" s="32"/>
    </row>
    <row r="169" spans="1:8" s="129" customFormat="1" ht="12.75">
      <c r="A169" s="56" t="s">
        <v>6</v>
      </c>
      <c r="B169" s="38" t="s">
        <v>0</v>
      </c>
      <c r="C169" s="33" t="s">
        <v>1</v>
      </c>
      <c r="D169" s="32" t="s">
        <v>2</v>
      </c>
      <c r="E169" s="32" t="s">
        <v>7</v>
      </c>
      <c r="F169" s="53" t="s">
        <v>3</v>
      </c>
      <c r="G169" s="32" t="s">
        <v>4</v>
      </c>
      <c r="H169" s="32" t="s">
        <v>5</v>
      </c>
    </row>
    <row r="170" spans="1:8" s="129" customFormat="1" ht="12.75">
      <c r="A170" s="54"/>
      <c r="B170" s="38"/>
      <c r="C170" s="47"/>
      <c r="D170" s="54"/>
      <c r="E170" s="54"/>
      <c r="F170" s="44"/>
      <c r="G170" s="54"/>
      <c r="H170" s="54"/>
    </row>
    <row r="171" spans="1:8" s="129" customFormat="1" ht="12.75">
      <c r="A171" s="54"/>
      <c r="B171" s="38"/>
      <c r="C171" s="31" t="s">
        <v>40</v>
      </c>
      <c r="D171" s="54"/>
      <c r="E171" s="54"/>
      <c r="F171" s="44"/>
      <c r="G171" s="54"/>
      <c r="H171" s="54"/>
    </row>
    <row r="172" spans="1:8" s="129" customFormat="1" ht="12.75">
      <c r="A172" s="32"/>
      <c r="B172" s="38"/>
      <c r="C172" s="33"/>
      <c r="D172" s="32"/>
      <c r="E172" s="32"/>
      <c r="F172" s="53"/>
      <c r="G172" s="32"/>
      <c r="H172" s="32"/>
    </row>
    <row r="173" spans="1:8" s="129" customFormat="1" ht="12.75">
      <c r="A173" s="32"/>
      <c r="B173" s="38"/>
      <c r="C173" s="31" t="s">
        <v>41</v>
      </c>
      <c r="D173" s="32"/>
      <c r="E173" s="32"/>
      <c r="F173" s="53"/>
      <c r="G173" s="32"/>
      <c r="H173" s="32"/>
    </row>
    <row r="174" spans="1:8" s="129" customFormat="1" ht="12.75">
      <c r="A174" s="15" t="s">
        <v>11</v>
      </c>
      <c r="B174" s="38"/>
      <c r="C174" s="53" t="s">
        <v>83</v>
      </c>
      <c r="D174" s="32"/>
      <c r="E174" s="32"/>
      <c r="F174" s="53"/>
      <c r="G174" s="57">
        <f>G65</f>
        <v>0</v>
      </c>
      <c r="H174" s="57">
        <f>SUM(H65)</f>
        <v>0</v>
      </c>
    </row>
    <row r="175" spans="1:8" s="129" customFormat="1" ht="12.75">
      <c r="A175" s="15" t="s">
        <v>12</v>
      </c>
      <c r="B175" s="38"/>
      <c r="C175" s="53" t="s">
        <v>91</v>
      </c>
      <c r="D175" s="32"/>
      <c r="E175" s="32"/>
      <c r="F175" s="53"/>
      <c r="G175" s="57"/>
      <c r="H175" s="57">
        <f>H86</f>
        <v>0</v>
      </c>
    </row>
    <row r="176" spans="1:8" s="129" customFormat="1" ht="12.75">
      <c r="A176" s="15" t="s">
        <v>13</v>
      </c>
      <c r="B176" s="38"/>
      <c r="C176" s="53" t="s">
        <v>42</v>
      </c>
      <c r="D176" s="32"/>
      <c r="E176" s="32"/>
      <c r="F176" s="53"/>
      <c r="G176" s="57"/>
      <c r="H176" s="57">
        <f>H99</f>
        <v>0</v>
      </c>
    </row>
    <row r="177" spans="1:8" s="129" customFormat="1" ht="12.75">
      <c r="A177" s="15" t="s">
        <v>14</v>
      </c>
      <c r="B177" s="38"/>
      <c r="C177" s="53" t="s">
        <v>43</v>
      </c>
      <c r="D177" s="32"/>
      <c r="E177" s="32"/>
      <c r="F177" s="53"/>
      <c r="G177" s="57"/>
      <c r="H177" s="57">
        <f>H127</f>
        <v>0</v>
      </c>
    </row>
    <row r="178" spans="1:8" s="129" customFormat="1" ht="12.75">
      <c r="A178" s="15" t="s">
        <v>15</v>
      </c>
      <c r="B178" s="38"/>
      <c r="C178" s="53" t="s">
        <v>96</v>
      </c>
      <c r="D178" s="32"/>
      <c r="E178" s="32"/>
      <c r="F178" s="53"/>
      <c r="G178" s="57"/>
      <c r="H178" s="57">
        <f>H135</f>
        <v>0</v>
      </c>
    </row>
    <row r="179" spans="1:8" s="129" customFormat="1" ht="12.75">
      <c r="A179" s="15" t="s">
        <v>16</v>
      </c>
      <c r="B179" s="38"/>
      <c r="C179" s="53" t="s">
        <v>147</v>
      </c>
      <c r="D179" s="32"/>
      <c r="E179" s="32"/>
      <c r="F179" s="53"/>
      <c r="G179" s="57"/>
      <c r="H179" s="57">
        <f>H144</f>
        <v>0</v>
      </c>
    </row>
    <row r="180" spans="1:8" s="129" customFormat="1" ht="12.75">
      <c r="A180" s="15" t="s">
        <v>17</v>
      </c>
      <c r="B180" s="38"/>
      <c r="C180" s="53" t="s">
        <v>44</v>
      </c>
      <c r="D180" s="32"/>
      <c r="E180" s="32"/>
      <c r="F180" s="58"/>
      <c r="G180" s="59"/>
      <c r="H180" s="59">
        <f>H150</f>
        <v>0</v>
      </c>
    </row>
    <row r="181" spans="1:8" s="129" customFormat="1" ht="12.75">
      <c r="A181" s="15" t="s">
        <v>56</v>
      </c>
      <c r="B181" s="38"/>
      <c r="C181" s="53" t="s">
        <v>45</v>
      </c>
      <c r="D181" s="32"/>
      <c r="E181" s="32"/>
      <c r="F181" s="58"/>
      <c r="G181" s="59"/>
      <c r="H181" s="59">
        <f>H154</f>
        <v>0</v>
      </c>
    </row>
    <row r="182" spans="1:8" s="129" customFormat="1" ht="12.75">
      <c r="A182" s="15" t="s">
        <v>57</v>
      </c>
      <c r="B182" s="38"/>
      <c r="C182" s="53" t="s">
        <v>38</v>
      </c>
      <c r="D182" s="32"/>
      <c r="E182" s="32"/>
      <c r="F182" s="58"/>
      <c r="G182" s="59"/>
      <c r="H182" s="59">
        <f>H160</f>
        <v>0</v>
      </c>
    </row>
    <row r="183" spans="1:8" s="129" customFormat="1" ht="13.5" thickBot="1">
      <c r="A183" s="25" t="s">
        <v>58</v>
      </c>
      <c r="B183" s="38"/>
      <c r="C183" s="44" t="s">
        <v>46</v>
      </c>
      <c r="D183" s="32"/>
      <c r="E183" s="32"/>
      <c r="F183" s="58"/>
      <c r="G183" s="60">
        <f>SUM(G174:G182)</f>
        <v>0</v>
      </c>
      <c r="H183" s="60">
        <f>SUM(H174:H182)</f>
        <v>0</v>
      </c>
    </row>
    <row r="184" spans="1:8" s="129" customFormat="1" ht="13.5" thickTop="1">
      <c r="A184" s="12"/>
      <c r="B184" s="38"/>
      <c r="C184" s="11"/>
      <c r="D184" s="25"/>
      <c r="E184" s="32"/>
      <c r="F184" s="20"/>
      <c r="G184" s="20"/>
      <c r="H184" s="20"/>
    </row>
    <row r="185" spans="1:8" s="129" customFormat="1" ht="12.75">
      <c r="A185" s="25"/>
      <c r="B185" s="38"/>
      <c r="C185" s="31" t="s">
        <v>47</v>
      </c>
      <c r="D185" s="32"/>
      <c r="E185" s="32"/>
      <c r="F185" s="58"/>
      <c r="G185" s="61"/>
      <c r="H185" s="61"/>
    </row>
    <row r="186" spans="1:8" s="129" customFormat="1" ht="12.75">
      <c r="A186" s="15" t="s">
        <v>11</v>
      </c>
      <c r="B186" s="38"/>
      <c r="C186" s="33" t="s">
        <v>48</v>
      </c>
      <c r="D186" s="32" t="s">
        <v>10</v>
      </c>
      <c r="E186" s="62">
        <v>2.4</v>
      </c>
      <c r="F186" s="58">
        <f>H183</f>
        <v>0</v>
      </c>
      <c r="G186" s="57"/>
      <c r="H186" s="57">
        <f>0.024*F186</f>
        <v>0</v>
      </c>
    </row>
    <row r="187" spans="1:8" s="129" customFormat="1" ht="12.75">
      <c r="A187" s="15" t="s">
        <v>12</v>
      </c>
      <c r="B187" s="38"/>
      <c r="C187" s="33" t="s">
        <v>49</v>
      </c>
      <c r="D187" s="32" t="s">
        <v>10</v>
      </c>
      <c r="E187" s="58">
        <v>0</v>
      </c>
      <c r="F187" s="58">
        <f>H183</f>
        <v>0</v>
      </c>
      <c r="G187" s="57"/>
      <c r="H187" s="63">
        <f>E187*F187*0.01</f>
        <v>0</v>
      </c>
    </row>
    <row r="188" spans="1:8" s="129" customFormat="1" ht="13.5" thickBot="1">
      <c r="A188" s="15" t="s">
        <v>13</v>
      </c>
      <c r="B188" s="38"/>
      <c r="C188" s="44" t="s">
        <v>50</v>
      </c>
      <c r="D188" s="32"/>
      <c r="E188" s="32"/>
      <c r="F188" s="58"/>
      <c r="G188" s="57"/>
      <c r="H188" s="64">
        <f>SUM(H184:H187)</f>
        <v>0</v>
      </c>
    </row>
    <row r="189" spans="1:8" s="129" customFormat="1" ht="13.5" thickTop="1">
      <c r="A189" s="15"/>
      <c r="B189" s="38"/>
      <c r="C189" s="33"/>
      <c r="D189" s="32"/>
      <c r="E189" s="32"/>
      <c r="F189" s="58"/>
      <c r="G189" s="57"/>
      <c r="H189" s="57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  <rowBreaks count="1" manualBreakCount="1">
    <brk id="1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J26"/>
  <sheetViews>
    <sheetView zoomScalePageLayoutView="0" workbookViewId="0" topLeftCell="A1">
      <selection activeCell="A1" sqref="A1:K26"/>
    </sheetView>
  </sheetViews>
  <sheetFormatPr defaultColWidth="4.625" defaultRowHeight="12.75"/>
  <cols>
    <col min="1" max="2" width="6.625" style="0" customWidth="1"/>
    <col min="3" max="3" width="12.625" style="0" customWidth="1"/>
    <col min="4" max="4" width="20.625" style="0" customWidth="1"/>
    <col min="5" max="5" width="6.625" style="0" customWidth="1"/>
    <col min="6" max="6" width="9.625" style="0" customWidth="1"/>
    <col min="7" max="7" width="12.625" style="0" customWidth="1"/>
    <col min="8" max="10" width="10.625" style="0" customWidth="1"/>
  </cols>
  <sheetData>
    <row r="5" spans="1:9" ht="12.75">
      <c r="A5" s="5"/>
      <c r="B5" s="3"/>
      <c r="C5" s="3"/>
      <c r="D5" s="3"/>
      <c r="E5" s="3"/>
      <c r="F5" s="3"/>
      <c r="G5" s="3"/>
      <c r="H5" s="3"/>
      <c r="I5" s="3"/>
    </row>
    <row r="6" spans="1:9" ht="17.25">
      <c r="A6" s="1"/>
      <c r="B6" s="1"/>
      <c r="C6" s="1"/>
      <c r="D6" s="2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4"/>
      <c r="D9" s="4"/>
      <c r="E9" s="1"/>
      <c r="F9" s="1"/>
      <c r="G9" s="1"/>
      <c r="H9" s="1"/>
      <c r="I9" s="1"/>
    </row>
    <row r="10" spans="1:10" ht="12.75">
      <c r="A10" s="1"/>
      <c r="B10" s="1"/>
      <c r="C10" s="4"/>
      <c r="D10" s="4"/>
      <c r="E10" s="1"/>
      <c r="F10" s="1"/>
      <c r="G10" s="1"/>
      <c r="H10" s="1"/>
      <c r="I10" s="1"/>
      <c r="J10" s="1"/>
    </row>
    <row r="11" spans="1:10" ht="12.75">
      <c r="A11" s="1"/>
      <c r="B11" s="1"/>
      <c r="C11" s="4"/>
      <c r="D11" s="4"/>
      <c r="E11" s="1"/>
      <c r="F11" s="1"/>
      <c r="G11" s="1"/>
      <c r="H11" s="1"/>
      <c r="I11" s="1"/>
      <c r="J11" s="1"/>
    </row>
    <row r="12" spans="1:10" ht="12.75">
      <c r="A12" s="1"/>
      <c r="B12" s="1"/>
      <c r="C12" s="4"/>
      <c r="D12" s="4"/>
      <c r="E12" s="1"/>
      <c r="F12" s="1"/>
      <c r="G12" s="1"/>
      <c r="H12" s="1"/>
      <c r="I12" s="1"/>
      <c r="J12" s="1"/>
    </row>
    <row r="13" spans="1:10" ht="12.75">
      <c r="A13" s="1"/>
      <c r="B13" s="1"/>
      <c r="C13" s="4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"/>
      <c r="D14" s="4"/>
      <c r="E14" s="1"/>
      <c r="F14" s="1"/>
      <c r="G14" s="1"/>
      <c r="H14" s="1"/>
      <c r="I14" s="1"/>
      <c r="J14" s="1"/>
    </row>
    <row r="15" spans="1:10" ht="12.75">
      <c r="A15" s="1"/>
      <c r="B15" s="1"/>
      <c r="C15" s="4"/>
      <c r="D15" s="4"/>
      <c r="E15" s="1"/>
      <c r="F15" s="1"/>
      <c r="G15" s="1"/>
      <c r="H15" s="1"/>
      <c r="I15" s="1"/>
      <c r="J15" s="1"/>
    </row>
    <row r="16" spans="1:10" ht="12.75">
      <c r="A16" s="1"/>
      <c r="B16" s="1"/>
      <c r="C16" s="4"/>
      <c r="D16" s="4"/>
      <c r="E16" s="1"/>
      <c r="F16" s="1"/>
      <c r="G16" s="1"/>
      <c r="H16" s="1"/>
      <c r="I16" s="1"/>
      <c r="J16" s="1"/>
    </row>
    <row r="17" spans="1:10" ht="12.75">
      <c r="A17" s="1"/>
      <c r="B17" s="1"/>
      <c r="C17" s="4"/>
      <c r="D17" s="4"/>
      <c r="E17" s="1"/>
      <c r="F17" s="1"/>
      <c r="G17" s="1"/>
      <c r="H17" s="1"/>
      <c r="I17" s="1"/>
      <c r="J17" s="1"/>
    </row>
    <row r="18" spans="1:10" ht="12.75">
      <c r="A18" s="1"/>
      <c r="B18" s="1"/>
      <c r="C18" s="4"/>
      <c r="D18" s="4"/>
      <c r="E18" s="1"/>
      <c r="F18" s="1"/>
      <c r="G18" s="1"/>
      <c r="H18" s="1"/>
      <c r="I18" s="1"/>
      <c r="J18" s="1"/>
    </row>
    <row r="19" spans="1:10" ht="12.75">
      <c r="A19" s="1"/>
      <c r="B19" s="1"/>
      <c r="C19" s="4"/>
      <c r="D19" s="4"/>
      <c r="E19" s="1"/>
      <c r="F19" s="1"/>
      <c r="G19" s="1"/>
      <c r="H19" s="1"/>
      <c r="I19" s="1"/>
      <c r="J19" s="1"/>
    </row>
    <row r="20" spans="1:10" ht="12.75">
      <c r="A20" s="1"/>
      <c r="B20" s="1"/>
      <c r="C20" s="4"/>
      <c r="D20" s="4"/>
      <c r="E20" s="1"/>
      <c r="F20" s="1"/>
      <c r="G20" s="1"/>
      <c r="H20" s="1"/>
      <c r="I20" s="1"/>
      <c r="J20" s="1"/>
    </row>
    <row r="21" spans="1:10" ht="12.75">
      <c r="A21" s="1"/>
      <c r="B21" s="1"/>
      <c r="C21" s="4"/>
      <c r="D21" s="4"/>
      <c r="E21" s="1"/>
      <c r="F21" s="1"/>
      <c r="G21" s="1"/>
      <c r="H21" s="1"/>
      <c r="I21" s="1"/>
      <c r="J21" s="1"/>
    </row>
    <row r="22" spans="1:10" ht="12.75">
      <c r="A22" s="1"/>
      <c r="B22" s="1"/>
      <c r="C22" s="4"/>
      <c r="D22" s="4"/>
      <c r="E22" s="1"/>
      <c r="F22" s="1"/>
      <c r="G22" s="1"/>
      <c r="H22" s="1"/>
      <c r="I22" s="1"/>
      <c r="J22" s="1"/>
    </row>
    <row r="23" spans="1:10" ht="12.75">
      <c r="A23" s="1"/>
      <c r="B23" s="1"/>
      <c r="C23" s="4"/>
      <c r="D23" s="4"/>
      <c r="E23" s="1"/>
      <c r="F23" s="1"/>
      <c r="G23" s="1"/>
      <c r="H23" s="1"/>
      <c r="I23" s="1"/>
      <c r="J23" s="1"/>
    </row>
    <row r="24" spans="1:10" ht="12.75">
      <c r="A24" s="1"/>
      <c r="B24" s="1"/>
      <c r="C24" s="4"/>
      <c r="D24" s="4"/>
      <c r="E24" s="1"/>
      <c r="F24" s="1"/>
      <c r="G24" s="5"/>
      <c r="H24" s="5"/>
      <c r="I24" s="5"/>
      <c r="J24" s="5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sheetProtection/>
  <printOptions gridLines="1"/>
  <pageMargins left="0.75" right="0.75" top="1" bottom="1" header="0.4921259845" footer="0.4921259845"/>
  <pageSetup horizontalDpi="180" verticalDpi="18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UniEko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Manek</dc:creator>
  <cp:keywords/>
  <dc:description/>
  <cp:lastModifiedBy>Jan Manek</cp:lastModifiedBy>
  <cp:lastPrinted>2012-11-05T08:22:32Z</cp:lastPrinted>
  <dcterms:created xsi:type="dcterms:W3CDTF">1998-01-20T06:27:01Z</dcterms:created>
  <dcterms:modified xsi:type="dcterms:W3CDTF">2012-11-06T17:16:23Z</dcterms:modified>
  <cp:category/>
  <cp:version/>
  <cp:contentType/>
  <cp:contentStatus/>
</cp:coreProperties>
</file>