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ozpočet" sheetId="1" r:id="rId1"/>
    <sheet name="souhrn" sheetId="2" r:id="rId2"/>
  </sheets>
  <definedNames/>
  <calcPr fullCalcOnLoad="1"/>
</workbook>
</file>

<file path=xl/sharedStrings.xml><?xml version="1.0" encoding="utf-8"?>
<sst xmlns="http://schemas.openxmlformats.org/spreadsheetml/2006/main" count="181" uniqueCount="103">
  <si>
    <t>MNO-</t>
  </si>
  <si>
    <t>Dodávka</t>
  </si>
  <si>
    <t>CENA V KČ</t>
  </si>
  <si>
    <t>Montáž</t>
  </si>
  <si>
    <t>ZKRÁCENÝ POPIS</t>
  </si>
  <si>
    <t>M.J.</t>
  </si>
  <si>
    <t>ŽSTVÍ</t>
  </si>
  <si>
    <t>Jednot-</t>
  </si>
  <si>
    <t>Celkem</t>
  </si>
  <si>
    <t>ková</t>
  </si>
  <si>
    <t>%</t>
  </si>
  <si>
    <t>ks</t>
  </si>
  <si>
    <t>POZICE</t>
  </si>
  <si>
    <t>bm</t>
  </si>
  <si>
    <t>Zařízení 1 - celkem</t>
  </si>
  <si>
    <r>
      <t xml:space="preserve">Trouba </t>
    </r>
    <r>
      <rPr>
        <sz val="12"/>
        <rFont val="Times New Roman"/>
        <family val="1"/>
      </rPr>
      <t>Ø10</t>
    </r>
    <r>
      <rPr>
        <sz val="11"/>
        <color theme="1"/>
        <rFont val="Calibri"/>
        <family val="2"/>
      </rPr>
      <t>0</t>
    </r>
  </si>
  <si>
    <t>Zařízení 2 - celkem</t>
  </si>
  <si>
    <r>
      <t>Protidešťová žaluzie (klapka) PRG (PER)-100 W, plastová, lamely sklopné,</t>
    </r>
    <r>
      <rPr>
        <sz val="12"/>
        <rFont val="Times New Roman"/>
        <family val="1"/>
      </rPr>
      <t>Ø</t>
    </r>
    <r>
      <rPr>
        <sz val="11"/>
        <color theme="1"/>
        <rFont val="Calibri"/>
        <family val="2"/>
      </rPr>
      <t>100/142x142</t>
    </r>
  </si>
  <si>
    <t xml:space="preserve"> </t>
  </si>
  <si>
    <t>Oblouk segmentový OS 90°- 100</t>
  </si>
  <si>
    <t>3.01</t>
  </si>
  <si>
    <t>3.02</t>
  </si>
  <si>
    <t>3.03</t>
  </si>
  <si>
    <t>3.04</t>
  </si>
  <si>
    <t>3.05</t>
  </si>
  <si>
    <r>
      <t xml:space="preserve">Polotuhá ohebná hadice z Al folie  </t>
    </r>
    <r>
      <rPr>
        <sz val="12"/>
        <rFont val="Times New Roman"/>
        <family val="1"/>
      </rPr>
      <t>Ø</t>
    </r>
    <r>
      <rPr>
        <sz val="11"/>
        <color theme="1"/>
        <rFont val="Calibri"/>
        <family val="2"/>
      </rPr>
      <t>102</t>
    </r>
  </si>
  <si>
    <r>
      <t xml:space="preserve">Polotuhá ohebná hadice z Al folie  </t>
    </r>
    <r>
      <rPr>
        <sz val="12"/>
        <rFont val="Times New Roman"/>
        <family val="1"/>
      </rPr>
      <t>Ø127</t>
    </r>
  </si>
  <si>
    <t>3.06</t>
  </si>
  <si>
    <t>3.07</t>
  </si>
  <si>
    <t>3.08</t>
  </si>
  <si>
    <t>3.09</t>
  </si>
  <si>
    <t>3.10</t>
  </si>
  <si>
    <t>3.11</t>
  </si>
  <si>
    <t>Oblouk segmentový OS 90°- 125</t>
  </si>
  <si>
    <r>
      <t xml:space="preserve">Trouba </t>
    </r>
    <r>
      <rPr>
        <sz val="12"/>
        <rFont val="Times New Roman"/>
        <family val="1"/>
      </rPr>
      <t>Ø125</t>
    </r>
  </si>
  <si>
    <r>
      <t>Protidešťová žaluzie (klapka) PRG (PER)-125 W, plastová, lamely sklopné,</t>
    </r>
    <r>
      <rPr>
        <sz val="12"/>
        <rFont val="Times New Roman"/>
        <family val="1"/>
      </rPr>
      <t>Ø</t>
    </r>
    <r>
      <rPr>
        <sz val="11"/>
        <color theme="1"/>
        <rFont val="Calibri"/>
        <family val="2"/>
      </rPr>
      <t>1250/172x172</t>
    </r>
  </si>
  <si>
    <t>Zařízení 3 - celkem</t>
  </si>
  <si>
    <t>kg</t>
  </si>
  <si>
    <t>Podpěrná konstrukce VZT jednotky zař.č.4 (HILTI, Koňařík apod.)</t>
  </si>
  <si>
    <t xml:space="preserve"> Spojovací a těsnící materiál pro spojování SPIRO potrubí, tj. nýty, těsnící a smršťovací páska</t>
  </si>
  <si>
    <t xml:space="preserve">  Těsnící materiál pro čtyřhranné a kruhové potrubí</t>
  </si>
  <si>
    <t xml:space="preserve">  Spojovací materiál pro čtyřhranné potrubí, tj. šrouby, vč. podložek a matic</t>
  </si>
  <si>
    <r>
      <t>m</t>
    </r>
    <r>
      <rPr>
        <vertAlign val="superscript"/>
        <sz val="10"/>
        <rFont val="Arial"/>
        <family val="2"/>
      </rPr>
      <t>2</t>
    </r>
  </si>
  <si>
    <t>izolace - celkem</t>
  </si>
  <si>
    <t>VZT celkem</t>
  </si>
  <si>
    <t>Komplexní vyzkoušení zařízení a seznámení s obsluhou</t>
  </si>
  <si>
    <t>Komplexní vyzkoušení zařízení</t>
  </si>
  <si>
    <t>hod</t>
  </si>
  <si>
    <t>Seznámení s obsluhou a bezpečnostními předpisy.</t>
  </si>
  <si>
    <t>Zpracování provozních předpisů</t>
  </si>
  <si>
    <t>celkem</t>
  </si>
  <si>
    <t>Zařízení 4 - Doplňkový a pomocný materiál</t>
  </si>
  <si>
    <t>Zařízení 4 - celkem</t>
  </si>
  <si>
    <t xml:space="preserve">  Izolace potrubí:</t>
  </si>
  <si>
    <t>Izolace potrubí, MIRELON tl. 40mm, Al fólie</t>
  </si>
  <si>
    <t>Protipožární izolace potrubí odolnost 15 minut</t>
  </si>
  <si>
    <t>Dílčí rozpočet - vzduchotechnika</t>
  </si>
  <si>
    <t>Akce:</t>
  </si>
  <si>
    <t xml:space="preserve">Dopravné </t>
  </si>
  <si>
    <t>Dodávka celkem</t>
  </si>
  <si>
    <t>Přesun hmot</t>
  </si>
  <si>
    <t>Montáž celkem</t>
  </si>
  <si>
    <t>Dodávka + montáž</t>
  </si>
  <si>
    <t>Zednická výpomoc</t>
  </si>
  <si>
    <t>Celkem invest. náklady VZT</t>
  </si>
  <si>
    <t>Ceny bez DPH dle podkladů výrobců a dodavatelů.</t>
  </si>
  <si>
    <t xml:space="preserve">  Sortiment  VZT potrubí speciálně dodávaným pro montáž           vzduchotechnického potrubí (HILTI, Koňařík a pod).</t>
  </si>
  <si>
    <t>Vzduchotechnika celkem bez DPH</t>
  </si>
  <si>
    <t>Vzduchotechnika celkem vč. DPH</t>
  </si>
  <si>
    <r>
      <t xml:space="preserve">Malý axiální ventilátor, bílý – nastavitelný doběh 1-30 min., zpětná klapka, kontrolka provozu,  Q=100m3/h,  </t>
    </r>
    <r>
      <rPr>
        <sz val="12"/>
        <rFont val="Times New Roman"/>
        <family val="1"/>
      </rPr>
      <t>Δ</t>
    </r>
    <r>
      <rPr>
        <sz val="11"/>
        <color theme="1"/>
        <rFont val="Calibri"/>
        <family val="2"/>
      </rPr>
      <t xml:space="preserve">pc=cca 30 Pa, 230 V,  cca 13 W </t>
    </r>
  </si>
  <si>
    <t>Malý axiální ventilátor,   bílý, montáž do podhledu, Q=170 m3/h,  Δpc=100 Pa, 230 V,  cca 16 W vč. příslušenství:
- nastavitelný doběhový spínač DT 3, 2-20 min. , zpětná klapka – 1 ks</t>
  </si>
  <si>
    <t xml:space="preserve">Zařízení 2 – Větrání 2.NP </t>
  </si>
  <si>
    <t>Oblouk segmentový OS 45°- 100</t>
  </si>
  <si>
    <t>3.12</t>
  </si>
  <si>
    <t>3.13</t>
  </si>
  <si>
    <r>
      <t xml:space="preserve">Protidešťová žaluzie, pevná, plechová, lakovaná, cca </t>
    </r>
    <r>
      <rPr>
        <sz val="11"/>
        <color theme="1"/>
        <rFont val="Calibri"/>
        <family val="2"/>
      </rPr>
      <t>172x172</t>
    </r>
  </si>
  <si>
    <t>3.14</t>
  </si>
  <si>
    <r>
      <t xml:space="preserve">Protidešťová žaluzie, pevná, plechová, lakovaná, cca </t>
    </r>
    <r>
      <rPr>
        <sz val="11"/>
        <color theme="1"/>
        <rFont val="Calibri"/>
        <family val="2"/>
      </rPr>
      <t>372x232 na otvor cca 300x120 mm</t>
    </r>
  </si>
  <si>
    <t>Vnitřní krycí mřížka cca 150x150 mm z pozinkovaného plechu včetně uchycení</t>
  </si>
  <si>
    <t>Zařízení 1 – Větrání v 1.NP</t>
  </si>
  <si>
    <t>3.15</t>
  </si>
  <si>
    <t>3.16</t>
  </si>
  <si>
    <r>
      <t xml:space="preserve">Protidešťová žaluzie, pevná, plechová, lakovaná, cca </t>
    </r>
    <r>
      <rPr>
        <sz val="11"/>
        <color theme="1"/>
        <rFont val="Calibri"/>
        <family val="2"/>
      </rPr>
      <t>372x372 na otvor cca 300x300 mm</t>
    </r>
  </si>
  <si>
    <t>Vnitřní krycí mřížka cca 350x350 mm z pozinkovaného plechu včetně uchycení</t>
  </si>
  <si>
    <t>Zařízení 3 – Požární větrání</t>
  </si>
  <si>
    <t>3.17</t>
  </si>
  <si>
    <t>3.18</t>
  </si>
  <si>
    <t>3.19</t>
  </si>
  <si>
    <t>3.20</t>
  </si>
  <si>
    <t>3.21</t>
  </si>
  <si>
    <t>Protidešťová podtlaková žaluzie PTZ-S 500x500 mm, sklopné žaluzie</t>
  </si>
  <si>
    <r>
      <t xml:space="preserve">Spiro  potrubí </t>
    </r>
    <r>
      <rPr>
        <sz val="12"/>
        <rFont val="Times New Roman"/>
        <family val="1"/>
      </rPr>
      <t>Ø400</t>
    </r>
  </si>
  <si>
    <t xml:space="preserve">Přetlaková žaluzie PTZ-E 500x500 mm </t>
  </si>
  <si>
    <t>3.22</t>
  </si>
  <si>
    <t xml:space="preserve">Přetlaková protidešťová žaluzie PTZ-300x500 mm </t>
  </si>
  <si>
    <t>Podtlaková žaluzie PTZ-S 350x500 mm, sklopné žaluzie</t>
  </si>
  <si>
    <t>3.23</t>
  </si>
  <si>
    <t>Vzduchotechnické potrubí  obdélníkové cca  280x450 mm, pozinkovaný plech</t>
  </si>
  <si>
    <t>Vyregulování potrubní sítě - nastavení a měření přetlaku požárního větrání</t>
  </si>
  <si>
    <t>Domov se zvláštním režimem Šumperk</t>
  </si>
  <si>
    <t>DPH 15%</t>
  </si>
  <si>
    <t>PPV 3% z pol. 5</t>
  </si>
  <si>
    <r>
      <t xml:space="preserve">Trubní axiální ventilátor, TEB/2-400N ,  Q=cca 6000m3/h, </t>
    </r>
    <r>
      <rPr>
        <sz val="11"/>
        <color theme="1"/>
        <rFont val="Calibri"/>
        <family val="2"/>
      </rPr>
      <t xml:space="preserve"> 230 V,  cca 1100 W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</si>
</sst>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&quot; 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 CE"/>
      <family val="1"/>
    </font>
    <font>
      <b/>
      <sz val="8"/>
      <name val="Arial CE"/>
      <family val="2"/>
    </font>
    <font>
      <b/>
      <sz val="8"/>
      <name val="Arial"/>
      <family val="2"/>
    </font>
    <font>
      <sz val="8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9" fontId="6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justify" vertical="top" wrapText="1"/>
    </xf>
    <xf numFmtId="0" fontId="10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justify" vertical="top" wrapText="1"/>
    </xf>
    <xf numFmtId="0" fontId="8" fillId="0" borderId="22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right" wrapText="1"/>
    </xf>
    <xf numFmtId="0" fontId="11" fillId="0" borderId="17" xfId="0" applyFont="1" applyBorder="1" applyAlignment="1">
      <alignment/>
    </xf>
    <xf numFmtId="0" fontId="13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7" xfId="0" applyNumberFormat="1" applyFont="1" applyBorder="1" applyAlignment="1">
      <alignment horizontal="justify" vertical="top" wrapText="1"/>
    </xf>
    <xf numFmtId="0" fontId="14" fillId="0" borderId="0" xfId="0" applyFont="1" applyAlignment="1">
      <alignment/>
    </xf>
    <xf numFmtId="164" fontId="0" fillId="0" borderId="0" xfId="0" applyNumberForma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wrapText="1"/>
    </xf>
    <xf numFmtId="164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7" xfId="0" applyFont="1" applyBorder="1" applyAlignment="1">
      <alignment wrapText="1"/>
    </xf>
    <xf numFmtId="164" fontId="0" fillId="0" borderId="0" xfId="0" applyNumberFormat="1" applyAlignment="1">
      <alignment horizontal="right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0" fontId="34" fillId="0" borderId="27" xfId="0" applyFont="1" applyBorder="1" applyAlignment="1">
      <alignment/>
    </xf>
    <xf numFmtId="164" fontId="34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6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64" fontId="0" fillId="0" borderId="34" xfId="0" applyNumberFormat="1" applyBorder="1" applyAlignment="1">
      <alignment/>
    </xf>
    <xf numFmtId="0" fontId="9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28">
      <selection activeCell="G35" sqref="G35"/>
    </sheetView>
  </sheetViews>
  <sheetFormatPr defaultColWidth="9.140625" defaultRowHeight="15"/>
  <cols>
    <col min="1" max="1" width="7.7109375" style="0" customWidth="1"/>
    <col min="2" max="2" width="29.57421875" style="0" customWidth="1"/>
    <col min="6" max="6" width="10.140625" style="0" bestFit="1" customWidth="1"/>
  </cols>
  <sheetData>
    <row r="1" spans="1:9" ht="15">
      <c r="A1" s="1"/>
      <c r="B1" s="2"/>
      <c r="C1" s="3"/>
      <c r="D1" s="4" t="s">
        <v>0</v>
      </c>
      <c r="E1" s="5" t="s">
        <v>1</v>
      </c>
      <c r="F1" s="4" t="s">
        <v>2</v>
      </c>
      <c r="G1" s="4"/>
      <c r="H1" s="4" t="s">
        <v>3</v>
      </c>
      <c r="I1" s="5" t="s">
        <v>2</v>
      </c>
    </row>
    <row r="2" spans="1:9" ht="15">
      <c r="A2" s="6" t="s">
        <v>12</v>
      </c>
      <c r="B2" s="7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/>
      <c r="H2" s="4" t="s">
        <v>7</v>
      </c>
      <c r="I2" s="8"/>
    </row>
    <row r="3" spans="1:9" ht="15.75" thickBot="1">
      <c r="A3" s="9"/>
      <c r="B3" s="10"/>
      <c r="C3" s="3"/>
      <c r="D3" s="8"/>
      <c r="E3" s="4" t="s">
        <v>9</v>
      </c>
      <c r="F3" s="4" t="s">
        <v>1</v>
      </c>
      <c r="G3" s="4" t="s">
        <v>10</v>
      </c>
      <c r="H3" s="4" t="s">
        <v>9</v>
      </c>
      <c r="I3" s="4" t="s">
        <v>3</v>
      </c>
    </row>
    <row r="4" spans="1:9" ht="15.75">
      <c r="A4" s="11"/>
      <c r="B4" s="14" t="s">
        <v>71</v>
      </c>
      <c r="C4" s="16"/>
      <c r="D4" s="18"/>
      <c r="E4" s="12"/>
      <c r="F4" s="22"/>
      <c r="G4" s="23"/>
      <c r="H4" s="19"/>
      <c r="I4" s="12"/>
    </row>
    <row r="5" spans="1:9" ht="69">
      <c r="A5" s="11" t="s">
        <v>20</v>
      </c>
      <c r="B5" s="24" t="s">
        <v>69</v>
      </c>
      <c r="C5" s="15" t="s">
        <v>11</v>
      </c>
      <c r="D5" s="18">
        <v>2</v>
      </c>
      <c r="E5" s="72"/>
      <c r="F5" s="12">
        <f aca="true" t="shared" si="0" ref="F5:F18">D5*E5</f>
        <v>0</v>
      </c>
      <c r="G5" s="25">
        <v>0.15</v>
      </c>
      <c r="H5" s="12">
        <f aca="true" t="shared" si="1" ref="H5:H18">E5*G5</f>
        <v>0</v>
      </c>
      <c r="I5" s="12">
        <f aca="true" t="shared" si="2" ref="I5:I18">D5*H5</f>
        <v>0</v>
      </c>
    </row>
    <row r="6" spans="1:9" ht="84" customHeight="1">
      <c r="A6" s="11" t="s">
        <v>21</v>
      </c>
      <c r="B6" s="24" t="s">
        <v>70</v>
      </c>
      <c r="C6" s="33" t="s">
        <v>11</v>
      </c>
      <c r="D6" s="33">
        <v>3</v>
      </c>
      <c r="E6" s="73"/>
      <c r="F6" s="34">
        <f t="shared" si="0"/>
        <v>0</v>
      </c>
      <c r="G6" s="35">
        <v>0.15</v>
      </c>
      <c r="H6" s="12">
        <f t="shared" si="1"/>
        <v>0</v>
      </c>
      <c r="I6" s="12">
        <f t="shared" si="2"/>
        <v>0</v>
      </c>
    </row>
    <row r="7" spans="1:9" ht="38.25" customHeight="1">
      <c r="A7" s="32" t="s">
        <v>22</v>
      </c>
      <c r="B7" s="24" t="s">
        <v>25</v>
      </c>
      <c r="C7" s="33" t="s">
        <v>13</v>
      </c>
      <c r="D7" s="33">
        <v>2</v>
      </c>
      <c r="E7" s="73"/>
      <c r="F7" s="34">
        <f t="shared" si="0"/>
        <v>0</v>
      </c>
      <c r="G7" s="35">
        <v>0.25</v>
      </c>
      <c r="H7" s="12">
        <f t="shared" si="1"/>
        <v>0</v>
      </c>
      <c r="I7" s="12">
        <f t="shared" si="2"/>
        <v>0</v>
      </c>
    </row>
    <row r="8" spans="1:9" ht="34.5" customHeight="1">
      <c r="A8" s="32" t="s">
        <v>23</v>
      </c>
      <c r="B8" s="24" t="s">
        <v>26</v>
      </c>
      <c r="C8" s="33" t="s">
        <v>13</v>
      </c>
      <c r="D8" s="33">
        <v>3</v>
      </c>
      <c r="E8" s="73"/>
      <c r="F8" s="34">
        <f t="shared" si="0"/>
        <v>0</v>
      </c>
      <c r="G8" s="35">
        <v>0.25</v>
      </c>
      <c r="H8" s="12">
        <f t="shared" si="1"/>
        <v>0</v>
      </c>
      <c r="I8" s="12">
        <f t="shared" si="2"/>
        <v>0</v>
      </c>
    </row>
    <row r="9" spans="1:9" ht="25.5" customHeight="1">
      <c r="A9" s="11" t="s">
        <v>24</v>
      </c>
      <c r="B9" s="24" t="s">
        <v>15</v>
      </c>
      <c r="C9" s="15" t="s">
        <v>13</v>
      </c>
      <c r="D9" s="18">
        <v>6</v>
      </c>
      <c r="E9" s="72"/>
      <c r="F9" s="12">
        <f t="shared" si="0"/>
        <v>0</v>
      </c>
      <c r="G9" s="13">
        <v>0.25</v>
      </c>
      <c r="H9" s="12">
        <f t="shared" si="1"/>
        <v>0</v>
      </c>
      <c r="I9" s="12">
        <f t="shared" si="2"/>
        <v>0</v>
      </c>
    </row>
    <row r="10" spans="1:9" ht="22.5" customHeight="1">
      <c r="A10" s="11" t="s">
        <v>27</v>
      </c>
      <c r="B10" s="24" t="s">
        <v>19</v>
      </c>
      <c r="C10" s="15" t="s">
        <v>11</v>
      </c>
      <c r="D10" s="18">
        <v>3</v>
      </c>
      <c r="E10" s="72"/>
      <c r="F10" s="12">
        <f t="shared" si="0"/>
        <v>0</v>
      </c>
      <c r="G10" s="13">
        <v>0.25</v>
      </c>
      <c r="H10" s="12">
        <f t="shared" si="1"/>
        <v>0</v>
      </c>
      <c r="I10" s="12">
        <f t="shared" si="2"/>
        <v>0</v>
      </c>
    </row>
    <row r="11" spans="1:9" ht="29.25" customHeight="1">
      <c r="A11" s="11" t="s">
        <v>28</v>
      </c>
      <c r="B11" s="24" t="s">
        <v>72</v>
      </c>
      <c r="C11" s="15" t="s">
        <v>11</v>
      </c>
      <c r="D11" s="18">
        <v>0</v>
      </c>
      <c r="E11" s="72"/>
      <c r="F11" s="12">
        <f t="shared" si="0"/>
        <v>0</v>
      </c>
      <c r="G11" s="13">
        <v>0.25</v>
      </c>
      <c r="H11" s="12">
        <f t="shared" si="1"/>
        <v>0</v>
      </c>
      <c r="I11" s="12">
        <f t="shared" si="2"/>
        <v>0</v>
      </c>
    </row>
    <row r="12" spans="1:9" ht="29.25" customHeight="1">
      <c r="A12" s="11" t="s">
        <v>29</v>
      </c>
      <c r="B12" s="24" t="s">
        <v>33</v>
      </c>
      <c r="C12" s="15" t="s">
        <v>11</v>
      </c>
      <c r="D12" s="18">
        <v>2</v>
      </c>
      <c r="E12" s="72"/>
      <c r="F12" s="12">
        <f t="shared" si="0"/>
        <v>0</v>
      </c>
      <c r="G12" s="13">
        <v>0.25</v>
      </c>
      <c r="H12" s="12">
        <f t="shared" si="1"/>
        <v>0</v>
      </c>
      <c r="I12" s="12">
        <f t="shared" si="2"/>
        <v>0</v>
      </c>
    </row>
    <row r="13" spans="1:9" ht="21.75" customHeight="1">
      <c r="A13" s="11" t="s">
        <v>30</v>
      </c>
      <c r="B13" s="24" t="s">
        <v>34</v>
      </c>
      <c r="C13" s="15" t="s">
        <v>13</v>
      </c>
      <c r="D13" s="18">
        <v>15</v>
      </c>
      <c r="E13" s="72"/>
      <c r="F13" s="12">
        <f t="shared" si="0"/>
        <v>0</v>
      </c>
      <c r="G13" s="13">
        <v>0.25</v>
      </c>
      <c r="H13" s="12">
        <f t="shared" si="1"/>
        <v>0</v>
      </c>
      <c r="I13" s="12">
        <f t="shared" si="2"/>
        <v>0</v>
      </c>
    </row>
    <row r="14" spans="1:9" ht="46.5" customHeight="1">
      <c r="A14" s="11" t="s">
        <v>31</v>
      </c>
      <c r="B14" s="24" t="s">
        <v>17</v>
      </c>
      <c r="C14" s="15" t="s">
        <v>11</v>
      </c>
      <c r="D14" s="18">
        <v>2</v>
      </c>
      <c r="E14" s="72"/>
      <c r="F14" s="12">
        <f t="shared" si="0"/>
        <v>0</v>
      </c>
      <c r="G14" s="13">
        <v>0.25</v>
      </c>
      <c r="H14" s="12">
        <f t="shared" si="1"/>
        <v>0</v>
      </c>
      <c r="I14" s="12">
        <f t="shared" si="2"/>
        <v>0</v>
      </c>
    </row>
    <row r="15" spans="1:9" ht="41.25">
      <c r="A15" s="11" t="s">
        <v>32</v>
      </c>
      <c r="B15" s="24" t="s">
        <v>35</v>
      </c>
      <c r="C15" s="15" t="s">
        <v>11</v>
      </c>
      <c r="D15" s="18">
        <v>3</v>
      </c>
      <c r="E15" s="72"/>
      <c r="F15" s="12">
        <f t="shared" si="0"/>
        <v>0</v>
      </c>
      <c r="G15" s="13">
        <v>0.15</v>
      </c>
      <c r="H15" s="12">
        <f t="shared" si="1"/>
        <v>0</v>
      </c>
      <c r="I15" s="12">
        <f t="shared" si="2"/>
        <v>0</v>
      </c>
    </row>
    <row r="16" spans="1:9" ht="34.5" customHeight="1">
      <c r="A16" s="11" t="s">
        <v>73</v>
      </c>
      <c r="B16" s="24" t="s">
        <v>75</v>
      </c>
      <c r="C16" s="15" t="s">
        <v>11</v>
      </c>
      <c r="D16" s="18">
        <v>1</v>
      </c>
      <c r="E16" s="72"/>
      <c r="F16" s="12">
        <f t="shared" si="0"/>
        <v>0</v>
      </c>
      <c r="G16" s="13">
        <v>0.15</v>
      </c>
      <c r="H16" s="12">
        <f t="shared" si="1"/>
        <v>0</v>
      </c>
      <c r="I16" s="12">
        <f t="shared" si="2"/>
        <v>0</v>
      </c>
    </row>
    <row r="17" spans="1:9" ht="39">
      <c r="A17" s="11" t="s">
        <v>74</v>
      </c>
      <c r="B17" s="24" t="s">
        <v>78</v>
      </c>
      <c r="C17" s="15" t="s">
        <v>11</v>
      </c>
      <c r="D17" s="18">
        <v>1</v>
      </c>
      <c r="E17" s="72"/>
      <c r="F17" s="12">
        <f t="shared" si="0"/>
        <v>0</v>
      </c>
      <c r="G17" s="13">
        <v>0.15</v>
      </c>
      <c r="H17" s="12">
        <f t="shared" si="1"/>
        <v>0</v>
      </c>
      <c r="I17" s="12">
        <f t="shared" si="2"/>
        <v>0</v>
      </c>
    </row>
    <row r="18" spans="1:9" ht="48" customHeight="1">
      <c r="A18" s="11" t="s">
        <v>76</v>
      </c>
      <c r="B18" s="24" t="s">
        <v>77</v>
      </c>
      <c r="C18" s="15" t="s">
        <v>11</v>
      </c>
      <c r="D18" s="18">
        <v>1</v>
      </c>
      <c r="E18" s="72"/>
      <c r="F18" s="12">
        <f t="shared" si="0"/>
        <v>0</v>
      </c>
      <c r="G18" s="13">
        <v>0.15</v>
      </c>
      <c r="H18" s="12">
        <f t="shared" si="1"/>
        <v>0</v>
      </c>
      <c r="I18" s="12">
        <f t="shared" si="2"/>
        <v>0</v>
      </c>
    </row>
    <row r="19" spans="1:9" ht="15">
      <c r="A19" s="11"/>
      <c r="B19" s="17" t="s">
        <v>16</v>
      </c>
      <c r="C19" s="15"/>
      <c r="D19" s="18"/>
      <c r="E19" s="12"/>
      <c r="F19" s="20">
        <f>SUM(F5:F18)</f>
        <v>0</v>
      </c>
      <c r="G19" s="13"/>
      <c r="H19" s="12"/>
      <c r="I19" s="20">
        <f>SUM(I5:I18)</f>
        <v>0</v>
      </c>
    </row>
    <row r="20" spans="1:9" ht="15.75">
      <c r="A20" s="26"/>
      <c r="B20" s="27"/>
      <c r="C20" s="18"/>
      <c r="D20" s="18"/>
      <c r="E20" s="12"/>
      <c r="F20" s="12"/>
      <c r="G20" s="13"/>
      <c r="H20" s="12"/>
      <c r="I20" s="12"/>
    </row>
    <row r="21" spans="1:9" ht="15.75">
      <c r="A21" s="28"/>
      <c r="B21" s="29" t="s">
        <v>79</v>
      </c>
      <c r="C21" s="30"/>
      <c r="D21" s="30"/>
      <c r="E21" s="31"/>
      <c r="F21" s="31"/>
      <c r="G21" s="13"/>
      <c r="H21" s="12"/>
      <c r="I21" s="12"/>
    </row>
    <row r="22" spans="1:9" ht="69">
      <c r="A22" s="11" t="s">
        <v>20</v>
      </c>
      <c r="B22" s="24" t="s">
        <v>69</v>
      </c>
      <c r="C22" s="15" t="s">
        <v>11</v>
      </c>
      <c r="D22" s="18">
        <v>6</v>
      </c>
      <c r="E22" s="72"/>
      <c r="F22" s="12">
        <f>D22*E22</f>
        <v>0</v>
      </c>
      <c r="G22" s="25">
        <v>0.15</v>
      </c>
      <c r="H22" s="12">
        <f>E22*G22</f>
        <v>0</v>
      </c>
      <c r="I22" s="12">
        <f>D22*H22</f>
        <v>0</v>
      </c>
    </row>
    <row r="23" spans="1:9" ht="84.75" customHeight="1">
      <c r="A23" s="11" t="s">
        <v>21</v>
      </c>
      <c r="B23" s="24" t="s">
        <v>70</v>
      </c>
      <c r="C23" s="33" t="s">
        <v>11</v>
      </c>
      <c r="D23" s="33">
        <v>2</v>
      </c>
      <c r="E23" s="73"/>
      <c r="F23" s="34">
        <f aca="true" t="shared" si="3" ref="F23:F37">D23*E23</f>
        <v>0</v>
      </c>
      <c r="G23" s="35">
        <v>0.15</v>
      </c>
      <c r="H23" s="12">
        <f aca="true" t="shared" si="4" ref="H23:H37">E23*G23</f>
        <v>0</v>
      </c>
      <c r="I23" s="12">
        <f aca="true" t="shared" si="5" ref="I23:I37">D23*H23</f>
        <v>0</v>
      </c>
    </row>
    <row r="24" spans="1:9" ht="28.5">
      <c r="A24" s="32" t="s">
        <v>22</v>
      </c>
      <c r="B24" s="24" t="s">
        <v>25</v>
      </c>
      <c r="C24" s="33" t="s">
        <v>13</v>
      </c>
      <c r="D24" s="33">
        <v>6</v>
      </c>
      <c r="E24" s="73"/>
      <c r="F24" s="34">
        <f t="shared" si="3"/>
        <v>0</v>
      </c>
      <c r="G24" s="35">
        <v>0.25</v>
      </c>
      <c r="H24" s="12">
        <f t="shared" si="4"/>
        <v>0</v>
      </c>
      <c r="I24" s="12">
        <f t="shared" si="5"/>
        <v>0</v>
      </c>
    </row>
    <row r="25" spans="1:9" ht="28.5">
      <c r="A25" s="32" t="s">
        <v>23</v>
      </c>
      <c r="B25" s="24" t="s">
        <v>26</v>
      </c>
      <c r="C25" s="33" t="s">
        <v>13</v>
      </c>
      <c r="D25" s="33">
        <v>4</v>
      </c>
      <c r="E25" s="73"/>
      <c r="F25" s="34">
        <f t="shared" si="3"/>
        <v>0</v>
      </c>
      <c r="G25" s="35">
        <v>0.25</v>
      </c>
      <c r="H25" s="12">
        <f t="shared" si="4"/>
        <v>0</v>
      </c>
      <c r="I25" s="12">
        <f t="shared" si="5"/>
        <v>0</v>
      </c>
    </row>
    <row r="26" spans="1:9" ht="15.75">
      <c r="A26" s="11" t="s">
        <v>24</v>
      </c>
      <c r="B26" s="24" t="s">
        <v>15</v>
      </c>
      <c r="C26" s="15" t="s">
        <v>13</v>
      </c>
      <c r="D26" s="18">
        <v>18</v>
      </c>
      <c r="E26" s="72"/>
      <c r="F26" s="12">
        <f t="shared" si="3"/>
        <v>0</v>
      </c>
      <c r="G26" s="13">
        <v>0.25</v>
      </c>
      <c r="H26" s="12">
        <f t="shared" si="4"/>
        <v>0</v>
      </c>
      <c r="I26" s="12">
        <f t="shared" si="5"/>
        <v>0</v>
      </c>
    </row>
    <row r="27" spans="1:9" ht="15">
      <c r="A27" s="11" t="s">
        <v>27</v>
      </c>
      <c r="B27" s="24" t="s">
        <v>19</v>
      </c>
      <c r="C27" s="15" t="s">
        <v>11</v>
      </c>
      <c r="D27" s="18">
        <v>3</v>
      </c>
      <c r="E27" s="72"/>
      <c r="F27" s="12">
        <f t="shared" si="3"/>
        <v>0</v>
      </c>
      <c r="G27" s="13">
        <v>0.25</v>
      </c>
      <c r="H27" s="12">
        <f t="shared" si="4"/>
        <v>0</v>
      </c>
      <c r="I27" s="12">
        <f t="shared" si="5"/>
        <v>0</v>
      </c>
    </row>
    <row r="28" spans="1:9" ht="15">
      <c r="A28" s="11" t="s">
        <v>28</v>
      </c>
      <c r="B28" s="24" t="s">
        <v>72</v>
      </c>
      <c r="C28" s="15" t="s">
        <v>11</v>
      </c>
      <c r="D28" s="18">
        <v>2</v>
      </c>
      <c r="E28" s="72"/>
      <c r="F28" s="12">
        <f t="shared" si="3"/>
        <v>0</v>
      </c>
      <c r="G28" s="13">
        <v>0.25</v>
      </c>
      <c r="H28" s="12">
        <f t="shared" si="4"/>
        <v>0</v>
      </c>
      <c r="I28" s="12">
        <f t="shared" si="5"/>
        <v>0</v>
      </c>
    </row>
    <row r="29" spans="1:9" ht="15">
      <c r="A29" s="11" t="s">
        <v>29</v>
      </c>
      <c r="B29" s="24" t="s">
        <v>33</v>
      </c>
      <c r="C29" s="15" t="s">
        <v>11</v>
      </c>
      <c r="D29" s="18">
        <v>0</v>
      </c>
      <c r="E29" s="72"/>
      <c r="F29" s="12">
        <f t="shared" si="3"/>
        <v>0</v>
      </c>
      <c r="G29" s="13">
        <v>0.25</v>
      </c>
      <c r="H29" s="12">
        <f t="shared" si="4"/>
        <v>0</v>
      </c>
      <c r="I29" s="12">
        <f t="shared" si="5"/>
        <v>0</v>
      </c>
    </row>
    <row r="30" spans="1:9" ht="15.75">
      <c r="A30" s="11" t="s">
        <v>30</v>
      </c>
      <c r="B30" s="24" t="s">
        <v>34</v>
      </c>
      <c r="C30" s="15" t="s">
        <v>13</v>
      </c>
      <c r="D30" s="18">
        <v>9</v>
      </c>
      <c r="E30" s="72"/>
      <c r="F30" s="12">
        <f t="shared" si="3"/>
        <v>0</v>
      </c>
      <c r="G30" s="13">
        <v>0.25</v>
      </c>
      <c r="H30" s="12">
        <f t="shared" si="4"/>
        <v>0</v>
      </c>
      <c r="I30" s="12">
        <f t="shared" si="5"/>
        <v>0</v>
      </c>
    </row>
    <row r="31" spans="1:9" ht="41.25">
      <c r="A31" s="11" t="s">
        <v>31</v>
      </c>
      <c r="B31" s="24" t="s">
        <v>17</v>
      </c>
      <c r="C31" s="15" t="s">
        <v>11</v>
      </c>
      <c r="D31" s="18">
        <v>6</v>
      </c>
      <c r="E31" s="72"/>
      <c r="F31" s="12">
        <f t="shared" si="3"/>
        <v>0</v>
      </c>
      <c r="G31" s="13">
        <v>0.25</v>
      </c>
      <c r="H31" s="12">
        <f t="shared" si="4"/>
        <v>0</v>
      </c>
      <c r="I31" s="12">
        <f t="shared" si="5"/>
        <v>0</v>
      </c>
    </row>
    <row r="32" spans="1:9" ht="41.25">
      <c r="A32" s="11" t="s">
        <v>32</v>
      </c>
      <c r="B32" s="24" t="s">
        <v>35</v>
      </c>
      <c r="C32" s="15" t="s">
        <v>11</v>
      </c>
      <c r="D32" s="18">
        <v>2</v>
      </c>
      <c r="E32" s="72"/>
      <c r="F32" s="12">
        <f t="shared" si="3"/>
        <v>0</v>
      </c>
      <c r="G32" s="13">
        <v>0.15</v>
      </c>
      <c r="H32" s="12">
        <f t="shared" si="4"/>
        <v>0</v>
      </c>
      <c r="I32" s="12">
        <f t="shared" si="5"/>
        <v>0</v>
      </c>
    </row>
    <row r="33" spans="1:9" ht="27.75">
      <c r="A33" s="11" t="s">
        <v>73</v>
      </c>
      <c r="B33" s="24" t="s">
        <v>75</v>
      </c>
      <c r="C33" s="15" t="s">
        <v>11</v>
      </c>
      <c r="D33" s="18">
        <v>1</v>
      </c>
      <c r="E33" s="72"/>
      <c r="F33" s="12">
        <f t="shared" si="3"/>
        <v>0</v>
      </c>
      <c r="G33" s="13">
        <v>0.15</v>
      </c>
      <c r="H33" s="12">
        <f t="shared" si="4"/>
        <v>0</v>
      </c>
      <c r="I33" s="12">
        <f t="shared" si="5"/>
        <v>0</v>
      </c>
    </row>
    <row r="34" spans="1:9" ht="39">
      <c r="A34" s="11" t="s">
        <v>74</v>
      </c>
      <c r="B34" s="24" t="s">
        <v>78</v>
      </c>
      <c r="C34" s="15" t="s">
        <v>11</v>
      </c>
      <c r="D34" s="18">
        <v>1</v>
      </c>
      <c r="E34" s="72"/>
      <c r="F34" s="12">
        <f t="shared" si="3"/>
        <v>0</v>
      </c>
      <c r="G34" s="13">
        <v>0.15</v>
      </c>
      <c r="H34" s="12">
        <f t="shared" si="4"/>
        <v>0</v>
      </c>
      <c r="I34" s="12">
        <f t="shared" si="5"/>
        <v>0</v>
      </c>
    </row>
    <row r="35" spans="1:9" ht="42.75">
      <c r="A35" s="11" t="s">
        <v>76</v>
      </c>
      <c r="B35" s="24" t="s">
        <v>77</v>
      </c>
      <c r="C35" s="15" t="s">
        <v>11</v>
      </c>
      <c r="D35" s="18">
        <v>1</v>
      </c>
      <c r="E35" s="72"/>
      <c r="F35" s="12">
        <f t="shared" si="3"/>
        <v>0</v>
      </c>
      <c r="G35" s="13">
        <v>0.15</v>
      </c>
      <c r="H35" s="12">
        <f t="shared" si="4"/>
        <v>0</v>
      </c>
      <c r="I35" s="12">
        <f t="shared" si="5"/>
        <v>0</v>
      </c>
    </row>
    <row r="36" spans="1:9" ht="42.75">
      <c r="A36" s="11" t="s">
        <v>80</v>
      </c>
      <c r="B36" s="24" t="s">
        <v>82</v>
      </c>
      <c r="C36" s="15" t="s">
        <v>11</v>
      </c>
      <c r="D36" s="18">
        <v>1</v>
      </c>
      <c r="E36" s="72"/>
      <c r="F36" s="12">
        <f t="shared" si="3"/>
        <v>0</v>
      </c>
      <c r="G36" s="13">
        <v>0.15</v>
      </c>
      <c r="H36" s="12">
        <f t="shared" si="4"/>
        <v>0</v>
      </c>
      <c r="I36" s="12">
        <f t="shared" si="5"/>
        <v>0</v>
      </c>
    </row>
    <row r="37" spans="1:9" ht="41.25" customHeight="1">
      <c r="A37" s="11" t="s">
        <v>81</v>
      </c>
      <c r="B37" s="24" t="s">
        <v>83</v>
      </c>
      <c r="C37" s="15" t="s">
        <v>11</v>
      </c>
      <c r="D37" s="18">
        <v>1</v>
      </c>
      <c r="E37" s="72"/>
      <c r="F37" s="12">
        <f t="shared" si="3"/>
        <v>0</v>
      </c>
      <c r="G37" s="13">
        <v>0.15</v>
      </c>
      <c r="H37" s="12">
        <f t="shared" si="4"/>
        <v>0</v>
      </c>
      <c r="I37" s="12">
        <f t="shared" si="5"/>
        <v>0</v>
      </c>
    </row>
    <row r="38" spans="1:9" ht="15">
      <c r="A38" s="11"/>
      <c r="B38" s="24"/>
      <c r="C38" s="15"/>
      <c r="D38" s="18"/>
      <c r="E38" s="12"/>
      <c r="F38" s="12"/>
      <c r="G38" s="13"/>
      <c r="H38" s="12"/>
      <c r="I38" s="12"/>
    </row>
    <row r="39" spans="1:9" ht="15">
      <c r="A39" s="11"/>
      <c r="B39" s="36" t="s">
        <v>14</v>
      </c>
      <c r="C39" s="18"/>
      <c r="D39" s="18"/>
      <c r="E39" s="12"/>
      <c r="F39" s="20">
        <f>SUM(F22:F38)</f>
        <v>0</v>
      </c>
      <c r="G39" s="13"/>
      <c r="H39" s="12"/>
      <c r="I39" s="20">
        <f>SUM(I22:I38)</f>
        <v>0</v>
      </c>
    </row>
    <row r="40" spans="1:9" ht="15">
      <c r="A40" s="11"/>
      <c r="B40" s="70"/>
      <c r="C40" s="15"/>
      <c r="D40" s="18"/>
      <c r="E40" s="12"/>
      <c r="F40" s="20"/>
      <c r="G40" s="13"/>
      <c r="H40" s="12"/>
      <c r="I40" s="20"/>
    </row>
    <row r="41" spans="1:9" ht="15.75">
      <c r="A41" s="28"/>
      <c r="B41" s="29" t="s">
        <v>84</v>
      </c>
      <c r="C41" s="30"/>
      <c r="D41" s="30"/>
      <c r="E41" s="31"/>
      <c r="F41" s="31"/>
      <c r="G41" s="13"/>
      <c r="H41" s="12"/>
      <c r="I41" s="12"/>
    </row>
    <row r="42" spans="1:9" ht="45.75" customHeight="1">
      <c r="A42" s="11" t="s">
        <v>85</v>
      </c>
      <c r="B42" s="24" t="s">
        <v>102</v>
      </c>
      <c r="C42" s="15" t="s">
        <v>11</v>
      </c>
      <c r="D42" s="18">
        <v>1</v>
      </c>
      <c r="E42" s="72"/>
      <c r="F42" s="12">
        <f aca="true" t="shared" si="6" ref="F42:F48">D42*E42</f>
        <v>0</v>
      </c>
      <c r="G42" s="25">
        <v>0.15</v>
      </c>
      <c r="H42" s="12">
        <f aca="true" t="shared" si="7" ref="H42:H48">E42*G42</f>
        <v>0</v>
      </c>
      <c r="I42" s="12">
        <f aca="true" t="shared" si="8" ref="I42:I48">D42*H42</f>
        <v>0</v>
      </c>
    </row>
    <row r="43" spans="1:9" ht="39">
      <c r="A43" s="11" t="s">
        <v>86</v>
      </c>
      <c r="B43" s="71" t="s">
        <v>90</v>
      </c>
      <c r="C43" s="15" t="s">
        <v>11</v>
      </c>
      <c r="D43" s="18">
        <v>1</v>
      </c>
      <c r="E43" s="72"/>
      <c r="F43" s="12">
        <f t="shared" si="6"/>
        <v>0</v>
      </c>
      <c r="G43" s="25">
        <v>0.15</v>
      </c>
      <c r="H43" s="12">
        <f t="shared" si="7"/>
        <v>0</v>
      </c>
      <c r="I43" s="12">
        <f t="shared" si="8"/>
        <v>0</v>
      </c>
    </row>
    <row r="44" spans="1:9" ht="15.75">
      <c r="A44" s="11" t="s">
        <v>87</v>
      </c>
      <c r="B44" s="24" t="s">
        <v>91</v>
      </c>
      <c r="C44" s="15" t="s">
        <v>13</v>
      </c>
      <c r="D44" s="18">
        <v>2</v>
      </c>
      <c r="E44" s="72"/>
      <c r="F44" s="12">
        <f t="shared" si="6"/>
        <v>0</v>
      </c>
      <c r="G44" s="13">
        <v>0.25</v>
      </c>
      <c r="H44" s="12">
        <f t="shared" si="7"/>
        <v>0</v>
      </c>
      <c r="I44" s="12">
        <f t="shared" si="8"/>
        <v>0</v>
      </c>
    </row>
    <row r="45" spans="1:9" ht="26.25">
      <c r="A45" s="11" t="s">
        <v>88</v>
      </c>
      <c r="B45" s="71" t="s">
        <v>92</v>
      </c>
      <c r="C45" s="15" t="s">
        <v>11</v>
      </c>
      <c r="D45" s="18">
        <v>1</v>
      </c>
      <c r="E45" s="72"/>
      <c r="F45" s="12">
        <f t="shared" si="6"/>
        <v>0</v>
      </c>
      <c r="G45" s="25">
        <v>0.15</v>
      </c>
      <c r="H45" s="12">
        <f t="shared" si="7"/>
        <v>0</v>
      </c>
      <c r="I45" s="12">
        <f t="shared" si="8"/>
        <v>0</v>
      </c>
    </row>
    <row r="46" spans="1:9" ht="26.25">
      <c r="A46" s="11" t="s">
        <v>89</v>
      </c>
      <c r="B46" s="71" t="s">
        <v>94</v>
      </c>
      <c r="C46" s="15" t="s">
        <v>11</v>
      </c>
      <c r="D46" s="18">
        <v>1</v>
      </c>
      <c r="E46" s="72"/>
      <c r="F46" s="12">
        <f t="shared" si="6"/>
        <v>0</v>
      </c>
      <c r="G46" s="25">
        <v>0.15</v>
      </c>
      <c r="H46" s="12">
        <f t="shared" si="7"/>
        <v>0</v>
      </c>
      <c r="I46" s="12">
        <f t="shared" si="8"/>
        <v>0</v>
      </c>
    </row>
    <row r="47" spans="1:9" ht="26.25">
      <c r="A47" s="11" t="s">
        <v>93</v>
      </c>
      <c r="B47" s="71" t="s">
        <v>95</v>
      </c>
      <c r="C47" s="15" t="s">
        <v>11</v>
      </c>
      <c r="D47" s="18">
        <v>1</v>
      </c>
      <c r="E47" s="72"/>
      <c r="F47" s="12">
        <f t="shared" si="6"/>
        <v>0</v>
      </c>
      <c r="G47" s="25">
        <v>0.15</v>
      </c>
      <c r="H47" s="12">
        <f t="shared" si="7"/>
        <v>0</v>
      </c>
      <c r="I47" s="12">
        <f t="shared" si="8"/>
        <v>0</v>
      </c>
    </row>
    <row r="48" spans="1:9" ht="39">
      <c r="A48" s="11" t="s">
        <v>96</v>
      </c>
      <c r="B48" s="71" t="s">
        <v>97</v>
      </c>
      <c r="C48" s="15" t="s">
        <v>13</v>
      </c>
      <c r="D48" s="18">
        <v>1</v>
      </c>
      <c r="E48" s="72"/>
      <c r="F48" s="12">
        <f t="shared" si="6"/>
        <v>0</v>
      </c>
      <c r="G48" s="13">
        <v>0.25</v>
      </c>
      <c r="H48" s="12">
        <f t="shared" si="7"/>
        <v>0</v>
      </c>
      <c r="I48" s="12">
        <f t="shared" si="8"/>
        <v>0</v>
      </c>
    </row>
    <row r="49" spans="1:9" ht="15">
      <c r="A49" s="11"/>
      <c r="B49" s="17" t="s">
        <v>36</v>
      </c>
      <c r="C49" s="15"/>
      <c r="D49" s="18"/>
      <c r="E49" s="12"/>
      <c r="F49" s="20">
        <f>SUM(F42:F48)</f>
        <v>0</v>
      </c>
      <c r="G49" s="13"/>
      <c r="H49" s="12"/>
      <c r="I49" s="20">
        <f>SUM(I42:I48)</f>
        <v>0</v>
      </c>
    </row>
    <row r="50" spans="1:9" ht="15">
      <c r="A50" s="11"/>
      <c r="B50" s="17"/>
      <c r="C50" s="15"/>
      <c r="D50" s="18"/>
      <c r="E50" s="12"/>
      <c r="F50" s="20"/>
      <c r="G50" s="13"/>
      <c r="H50" s="12"/>
      <c r="I50" s="20"/>
    </row>
    <row r="51" spans="1:9" ht="15">
      <c r="A51" s="11"/>
      <c r="B51" s="17"/>
      <c r="C51" s="15"/>
      <c r="D51" s="18"/>
      <c r="E51" s="12"/>
      <c r="F51" s="20"/>
      <c r="G51" s="13"/>
      <c r="H51" s="12"/>
      <c r="I51" s="20"/>
    </row>
    <row r="52" spans="1:9" ht="15.75">
      <c r="A52" s="11"/>
      <c r="B52" s="21"/>
      <c r="C52" s="15"/>
      <c r="D52" s="18"/>
      <c r="E52" s="12"/>
      <c r="F52" s="12"/>
      <c r="G52" s="13"/>
      <c r="H52" s="12"/>
      <c r="I52" s="12"/>
    </row>
    <row r="53" spans="1:9" ht="15.75">
      <c r="A53" s="11"/>
      <c r="B53" s="14" t="s">
        <v>51</v>
      </c>
      <c r="C53" s="15"/>
      <c r="D53" s="18"/>
      <c r="E53" s="12"/>
      <c r="F53" s="12"/>
      <c r="G53" s="12"/>
      <c r="H53" s="12"/>
      <c r="I53" s="12"/>
    </row>
    <row r="54" spans="1:9" ht="51.75">
      <c r="A54" s="11"/>
      <c r="B54" s="24" t="s">
        <v>66</v>
      </c>
      <c r="C54" s="15" t="s">
        <v>37</v>
      </c>
      <c r="D54" s="18">
        <v>18</v>
      </c>
      <c r="E54" s="72"/>
      <c r="F54" s="12">
        <f>D54*E54</f>
        <v>0</v>
      </c>
      <c r="G54" s="12"/>
      <c r="H54" s="12"/>
      <c r="I54" s="12">
        <f>D54*H54</f>
        <v>0</v>
      </c>
    </row>
    <row r="55" spans="1:9" ht="39">
      <c r="A55" s="11"/>
      <c r="B55" s="24" t="s">
        <v>38</v>
      </c>
      <c r="C55" s="15" t="s">
        <v>37</v>
      </c>
      <c r="D55" s="18">
        <v>12</v>
      </c>
      <c r="E55" s="72"/>
      <c r="F55" s="12">
        <f>D55*E55</f>
        <v>0</v>
      </c>
      <c r="G55" s="12"/>
      <c r="H55" s="12"/>
      <c r="I55" s="12">
        <f>D55*H55</f>
        <v>0</v>
      </c>
    </row>
    <row r="56" spans="1:9" ht="39">
      <c r="A56" s="11"/>
      <c r="B56" s="24" t="s">
        <v>39</v>
      </c>
      <c r="C56" s="15" t="s">
        <v>37</v>
      </c>
      <c r="D56" s="18">
        <v>6</v>
      </c>
      <c r="E56" s="72"/>
      <c r="F56" s="12">
        <f>D56*E56</f>
        <v>0</v>
      </c>
      <c r="G56" s="12"/>
      <c r="H56" s="12"/>
      <c r="I56" s="12">
        <f>D56*H56</f>
        <v>0</v>
      </c>
    </row>
    <row r="57" spans="1:9" ht="26.25">
      <c r="A57" s="11"/>
      <c r="B57" s="24" t="s">
        <v>40</v>
      </c>
      <c r="C57" s="15"/>
      <c r="D57" s="18"/>
      <c r="E57" s="12"/>
      <c r="F57" s="12"/>
      <c r="G57" s="12"/>
      <c r="H57" s="12"/>
      <c r="I57" s="12"/>
    </row>
    <row r="58" spans="1:9" ht="39">
      <c r="A58" s="11"/>
      <c r="B58" s="24" t="s">
        <v>41</v>
      </c>
      <c r="C58" s="15" t="s">
        <v>37</v>
      </c>
      <c r="D58" s="18">
        <v>6</v>
      </c>
      <c r="E58" s="72"/>
      <c r="F58" s="12">
        <f>D58*E58</f>
        <v>0</v>
      </c>
      <c r="G58" s="12"/>
      <c r="H58" s="12"/>
      <c r="I58" s="12">
        <f>D58*H58</f>
        <v>0</v>
      </c>
    </row>
    <row r="59" spans="1:9" ht="15">
      <c r="A59" s="11"/>
      <c r="B59" s="17" t="s">
        <v>52</v>
      </c>
      <c r="C59" s="15"/>
      <c r="D59" s="18"/>
      <c r="E59" s="12"/>
      <c r="F59" s="20">
        <f>SUM(F54:F58)</f>
        <v>0</v>
      </c>
      <c r="G59" s="12"/>
      <c r="H59" s="12"/>
      <c r="I59" s="20">
        <f>SUM(I54:I58)</f>
        <v>0</v>
      </c>
    </row>
    <row r="60" spans="1:9" ht="15">
      <c r="A60" s="11"/>
      <c r="B60" s="17"/>
      <c r="C60" s="15"/>
      <c r="D60" s="18"/>
      <c r="E60" s="12"/>
      <c r="F60" s="12"/>
      <c r="G60" s="12"/>
      <c r="H60" s="12"/>
      <c r="I60" s="12"/>
    </row>
    <row r="61" spans="1:9" ht="15.75">
      <c r="A61" s="11"/>
      <c r="B61" s="37" t="s">
        <v>53</v>
      </c>
      <c r="C61" s="15"/>
      <c r="D61" s="18"/>
      <c r="E61" s="12"/>
      <c r="F61" s="12"/>
      <c r="G61" s="12"/>
      <c r="H61" s="12"/>
      <c r="I61" s="12"/>
    </row>
    <row r="62" spans="1:9" ht="26.25">
      <c r="A62" s="11"/>
      <c r="B62" s="24" t="s">
        <v>54</v>
      </c>
      <c r="C62" s="15" t="s">
        <v>42</v>
      </c>
      <c r="D62" s="18">
        <v>18</v>
      </c>
      <c r="E62" s="72"/>
      <c r="F62" s="12">
        <f>D62*E62</f>
        <v>0</v>
      </c>
      <c r="G62" s="13">
        <v>0.25</v>
      </c>
      <c r="H62" s="12">
        <f>E62*G62</f>
        <v>0</v>
      </c>
      <c r="I62" s="12">
        <f>D62*H62</f>
        <v>0</v>
      </c>
    </row>
    <row r="63" spans="1:9" ht="26.25">
      <c r="A63" s="11"/>
      <c r="B63" s="24" t="s">
        <v>55</v>
      </c>
      <c r="C63" s="15" t="s">
        <v>42</v>
      </c>
      <c r="D63" s="18">
        <v>0</v>
      </c>
      <c r="E63" s="72"/>
      <c r="F63" s="12">
        <f>D63*E63</f>
        <v>0</v>
      </c>
      <c r="G63" s="13">
        <v>0.25</v>
      </c>
      <c r="H63" s="12">
        <f>E63*G63</f>
        <v>0</v>
      </c>
      <c r="I63" s="12">
        <f>D63*H63</f>
        <v>0</v>
      </c>
    </row>
    <row r="64" spans="1:9" ht="15">
      <c r="A64" s="11"/>
      <c r="B64" s="17" t="s">
        <v>43</v>
      </c>
      <c r="C64" s="15"/>
      <c r="D64" s="18"/>
      <c r="E64" s="12"/>
      <c r="F64" s="20">
        <f>SUM(F62:F63)</f>
        <v>0</v>
      </c>
      <c r="G64" s="13"/>
      <c r="H64" s="12"/>
      <c r="I64" s="20">
        <f>SUM(I62:I63)</f>
        <v>0</v>
      </c>
    </row>
    <row r="65" spans="1:9" ht="15.75">
      <c r="A65" s="11"/>
      <c r="B65" s="21"/>
      <c r="C65" s="15"/>
      <c r="D65" s="18"/>
      <c r="E65" s="12"/>
      <c r="F65" s="12"/>
      <c r="G65" s="13"/>
      <c r="H65" s="12"/>
      <c r="I65" s="12"/>
    </row>
    <row r="66" spans="1:9" ht="15.75">
      <c r="A66" s="11"/>
      <c r="B66" s="38" t="s">
        <v>44</v>
      </c>
      <c r="C66" s="15"/>
      <c r="D66" s="18"/>
      <c r="E66" s="12"/>
      <c r="F66" s="20">
        <f>F64+F59+F49+F39+F19</f>
        <v>0</v>
      </c>
      <c r="G66" s="13"/>
      <c r="H66" s="12"/>
      <c r="I66" s="20">
        <f>I64+I59+I49+I39+I19</f>
        <v>0</v>
      </c>
    </row>
    <row r="67" spans="1:9" ht="15">
      <c r="A67" s="11"/>
      <c r="B67" s="24"/>
      <c r="C67" s="15"/>
      <c r="D67" s="18"/>
      <c r="E67" s="12"/>
      <c r="F67" s="12"/>
      <c r="G67" s="13"/>
      <c r="H67" s="12"/>
      <c r="I67" s="12"/>
    </row>
    <row r="68" spans="1:9" ht="15.75">
      <c r="A68" s="11"/>
      <c r="B68" s="21"/>
      <c r="C68" s="15"/>
      <c r="D68" s="18"/>
      <c r="E68" s="12"/>
      <c r="F68" s="12"/>
      <c r="G68" s="12"/>
      <c r="H68" s="12"/>
      <c r="I68" s="12"/>
    </row>
    <row r="69" spans="1:9" ht="15.75">
      <c r="A69" s="11"/>
      <c r="B69" s="14" t="s">
        <v>45</v>
      </c>
      <c r="C69" s="16"/>
      <c r="D69" s="18"/>
      <c r="E69" s="12"/>
      <c r="F69" s="12"/>
      <c r="G69" s="12"/>
      <c r="H69" s="12"/>
      <c r="I69" s="12"/>
    </row>
    <row r="70" spans="1:9" ht="15">
      <c r="A70" s="11"/>
      <c r="B70" s="24" t="s">
        <v>46</v>
      </c>
      <c r="C70" s="39" t="s">
        <v>47</v>
      </c>
      <c r="D70" s="15">
        <v>8</v>
      </c>
      <c r="E70" s="72"/>
      <c r="F70" s="12">
        <f>D70*E70</f>
        <v>0</v>
      </c>
      <c r="G70" s="12"/>
      <c r="H70" s="12"/>
      <c r="I70" s="12">
        <f>D70*H70</f>
        <v>0</v>
      </c>
    </row>
    <row r="71" spans="1:9" ht="42" customHeight="1">
      <c r="A71" s="11"/>
      <c r="B71" s="24" t="s">
        <v>98</v>
      </c>
      <c r="C71" s="39" t="s">
        <v>47</v>
      </c>
      <c r="D71" s="15">
        <v>24</v>
      </c>
      <c r="E71" s="72"/>
      <c r="F71" s="12">
        <f>D71*E71</f>
        <v>0</v>
      </c>
      <c r="G71" s="12"/>
      <c r="H71" s="12"/>
      <c r="I71" s="12">
        <f>D71*H71</f>
        <v>0</v>
      </c>
    </row>
    <row r="72" spans="1:9" ht="26.25">
      <c r="A72" s="44"/>
      <c r="B72" s="40" t="s">
        <v>48</v>
      </c>
      <c r="C72" s="39" t="s">
        <v>47</v>
      </c>
      <c r="D72" s="41">
        <v>6</v>
      </c>
      <c r="E72" s="74"/>
      <c r="F72" s="31">
        <f>D72*E72</f>
        <v>0</v>
      </c>
      <c r="G72" s="31"/>
      <c r="H72" s="31"/>
      <c r="I72" s="31">
        <f>D72*H72</f>
        <v>0</v>
      </c>
    </row>
    <row r="73" spans="1:9" ht="15">
      <c r="A73" s="45"/>
      <c r="B73" s="24" t="s">
        <v>49</v>
      </c>
      <c r="C73" s="39" t="s">
        <v>47</v>
      </c>
      <c r="D73" s="42">
        <v>12</v>
      </c>
      <c r="E73" s="73"/>
      <c r="F73" s="34">
        <f>D73*E73</f>
        <v>0</v>
      </c>
      <c r="G73" s="34"/>
      <c r="H73" s="34"/>
      <c r="I73" s="34">
        <f>D73*H73</f>
        <v>0</v>
      </c>
    </row>
    <row r="74" spans="1:9" ht="15">
      <c r="A74" s="45"/>
      <c r="B74" s="17" t="s">
        <v>50</v>
      </c>
      <c r="C74" s="39"/>
      <c r="D74" s="33"/>
      <c r="E74" s="34"/>
      <c r="F74" s="43">
        <f>SUM(F70:F73)</f>
        <v>0</v>
      </c>
      <c r="G74" s="34"/>
      <c r="H74" s="34"/>
      <c r="I74" s="3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A32" sqref="A2:D32"/>
    </sheetView>
  </sheetViews>
  <sheetFormatPr defaultColWidth="9.140625" defaultRowHeight="15"/>
  <cols>
    <col min="2" max="2" width="31.8515625" style="0" customWidth="1"/>
    <col min="3" max="3" width="13.00390625" style="0" customWidth="1"/>
  </cols>
  <sheetData>
    <row r="3" spans="1:3" ht="20.25">
      <c r="A3" s="46" t="s">
        <v>56</v>
      </c>
      <c r="C3" s="47"/>
    </row>
    <row r="4" ht="15">
      <c r="C4" s="47"/>
    </row>
    <row r="5" spans="1:3" ht="23.25">
      <c r="A5" s="48" t="s">
        <v>57</v>
      </c>
      <c r="B5" s="49" t="s">
        <v>99</v>
      </c>
      <c r="C5" s="50"/>
    </row>
    <row r="6" ht="15">
      <c r="C6" s="47"/>
    </row>
    <row r="7" spans="1:3" ht="15">
      <c r="A7" s="51"/>
      <c r="B7" t="s">
        <v>1</v>
      </c>
      <c r="C7" s="47">
        <f>rozpočet!$F$66</f>
        <v>0</v>
      </c>
    </row>
    <row r="8" spans="1:3" ht="15">
      <c r="A8" s="51"/>
      <c r="B8" s="56" t="s">
        <v>58</v>
      </c>
      <c r="C8" s="57">
        <f>0.036*C7</f>
        <v>0</v>
      </c>
    </row>
    <row r="9" spans="1:3" ht="15">
      <c r="A9" s="51"/>
      <c r="B9" s="58" t="s">
        <v>59</v>
      </c>
      <c r="C9" s="59">
        <f>SUM(C7:C8)</f>
        <v>0</v>
      </c>
    </row>
    <row r="10" spans="1:3" ht="15">
      <c r="A10" s="51"/>
      <c r="B10" t="s">
        <v>3</v>
      </c>
      <c r="C10" s="47">
        <f>rozpočet!$I$66</f>
        <v>0</v>
      </c>
    </row>
    <row r="11" spans="1:3" ht="15">
      <c r="A11" s="51"/>
      <c r="B11" t="s">
        <v>60</v>
      </c>
      <c r="C11" s="47">
        <f>0.03*C9</f>
        <v>0</v>
      </c>
    </row>
    <row r="12" spans="1:3" ht="15">
      <c r="A12" s="51"/>
      <c r="B12" s="56" t="s">
        <v>101</v>
      </c>
      <c r="C12" s="57">
        <f>C10*0.03</f>
        <v>0</v>
      </c>
    </row>
    <row r="13" spans="1:3" ht="15">
      <c r="A13" s="51"/>
      <c r="B13" s="58" t="s">
        <v>61</v>
      </c>
      <c r="C13" s="59">
        <f>SUM(C10:C12)</f>
        <v>0</v>
      </c>
    </row>
    <row r="14" spans="1:3" ht="15">
      <c r="A14" s="51"/>
      <c r="B14" s="60" t="s">
        <v>62</v>
      </c>
      <c r="C14" s="61">
        <f>C9+C13</f>
        <v>0</v>
      </c>
    </row>
    <row r="15" spans="1:3" ht="15">
      <c r="A15" s="51"/>
      <c r="B15" s="62" t="s">
        <v>63</v>
      </c>
      <c r="C15" s="63">
        <f>0.25*C10</f>
        <v>0</v>
      </c>
    </row>
    <row r="16" spans="1:3" ht="15">
      <c r="A16" s="52"/>
      <c r="B16" s="48" t="s">
        <v>64</v>
      </c>
      <c r="C16" s="50">
        <f>C14+C15</f>
        <v>0</v>
      </c>
    </row>
    <row r="17" ht="15">
      <c r="C17" s="47"/>
    </row>
    <row r="18" ht="15">
      <c r="C18" s="47"/>
    </row>
    <row r="19" spans="2:3" ht="15">
      <c r="B19" s="48" t="s">
        <v>65</v>
      </c>
      <c r="C19" s="47"/>
    </row>
    <row r="20" ht="15">
      <c r="C20" s="47"/>
    </row>
    <row r="21" spans="1:3" ht="26.25">
      <c r="A21" s="53"/>
      <c r="B21" s="54" t="s">
        <v>45</v>
      </c>
      <c r="C21" s="55">
        <f>rozpočet!$F$74</f>
        <v>0</v>
      </c>
    </row>
    <row r="22" ht="15.75" thickBot="1">
      <c r="J22" t="s">
        <v>18</v>
      </c>
    </row>
    <row r="23" spans="2:3" ht="15">
      <c r="B23" s="64" t="s">
        <v>67</v>
      </c>
      <c r="C23" s="65">
        <f>C16+C21</f>
        <v>0</v>
      </c>
    </row>
    <row r="24" spans="2:3" ht="15">
      <c r="B24" s="66" t="s">
        <v>100</v>
      </c>
      <c r="C24" s="67">
        <f>C23*0.15</f>
        <v>0</v>
      </c>
    </row>
    <row r="25" spans="2:3" ht="15.75" thickBot="1">
      <c r="B25" s="68" t="s">
        <v>68</v>
      </c>
      <c r="C25" s="69">
        <f>C23+C24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Lanc</dc:creator>
  <cp:keywords/>
  <dc:description/>
  <cp:lastModifiedBy>Petr Lanc</cp:lastModifiedBy>
  <cp:lastPrinted>2016-12-31T07:26:15Z</cp:lastPrinted>
  <dcterms:created xsi:type="dcterms:W3CDTF">2015-02-25T10:03:54Z</dcterms:created>
  <dcterms:modified xsi:type="dcterms:W3CDTF">2017-02-03T14:01:33Z</dcterms:modified>
  <cp:category/>
  <cp:version/>
  <cp:contentType/>
  <cp:contentStatus/>
</cp:coreProperties>
</file>