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0" windowWidth="11280" windowHeight="6768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<sst xmlns="http://schemas.openxmlformats.org/spreadsheetml/2006/main" count="329" uniqueCount="163">
  <si>
    <t>Položka</t>
  </si>
  <si>
    <t>Zkrácený popis</t>
  </si>
  <si>
    <t>M.j.</t>
  </si>
  <si>
    <t>Jednot. cena</t>
  </si>
  <si>
    <t xml:space="preserve">Dodávka </t>
  </si>
  <si>
    <t>Montáž</t>
  </si>
  <si>
    <t>P.č.</t>
  </si>
  <si>
    <t>Množ.</t>
  </si>
  <si>
    <t>NOSNÝ MATERIÁL BLESKOSVODY A UZEMNĚNÍ</t>
  </si>
  <si>
    <t>ks</t>
  </si>
  <si>
    <t>kg</t>
  </si>
  <si>
    <t>štítek označení číslo</t>
  </si>
  <si>
    <t>štítek označení uzemnění</t>
  </si>
  <si>
    <t>nosný materiál</t>
  </si>
  <si>
    <t>podružný materiál</t>
  </si>
  <si>
    <t>%</t>
  </si>
  <si>
    <t>PPV</t>
  </si>
  <si>
    <t>Nosný a podružný materiál bleskosvody a uzemnění celkem</t>
  </si>
  <si>
    <t>m</t>
  </si>
  <si>
    <t>kpl</t>
  </si>
  <si>
    <t>C 21M</t>
  </si>
  <si>
    <t>1.</t>
  </si>
  <si>
    <t>demontáž stávající jímací soustavy a svodů</t>
  </si>
  <si>
    <t>min</t>
  </si>
  <si>
    <t>2.</t>
  </si>
  <si>
    <t>mezisoučet</t>
  </si>
  <si>
    <t>3.</t>
  </si>
  <si>
    <t>cena v Kč</t>
  </si>
  <si>
    <t>hod</t>
  </si>
  <si>
    <t>4.</t>
  </si>
  <si>
    <t>5.</t>
  </si>
  <si>
    <t>MONTÁŽE BLESKOSVODY A UZEMNĚNÍ</t>
  </si>
  <si>
    <t>210220301</t>
  </si>
  <si>
    <t>svorky hromosvodové do 2 šroubu (SS;SR 03)</t>
  </si>
  <si>
    <t>210220302</t>
  </si>
  <si>
    <t>svorky hromosv.nad 2 šrouby(ST;SJ;SK;SZ;SR01;02)</t>
  </si>
  <si>
    <t>210220303</t>
  </si>
  <si>
    <t>montáž svorek hromosvodných typu S0 na okapové žlaby</t>
  </si>
  <si>
    <t>6.</t>
  </si>
  <si>
    <t>210220101</t>
  </si>
  <si>
    <t>svodové vodiče FeZn do R=10mm;Al o10mm;Cu R=8mm</t>
  </si>
  <si>
    <t>7.</t>
  </si>
  <si>
    <t>8.</t>
  </si>
  <si>
    <t>210220201</t>
  </si>
  <si>
    <t>jímací tyč do 3m délky vč.upevnění</t>
  </si>
  <si>
    <t>9.</t>
  </si>
  <si>
    <t>210220431</t>
  </si>
  <si>
    <t>tvarováni mont.dílu-jímače;ochran.trubky;úhelníky</t>
  </si>
  <si>
    <t>210220021</t>
  </si>
  <si>
    <t>uzem. v zemi FeZn do 120 mm2 vč.svorek;propoj.aj.</t>
  </si>
  <si>
    <t>11.</t>
  </si>
  <si>
    <t>210220401</t>
  </si>
  <si>
    <t>označení svodu štítky smalt.;umělá hmota</t>
  </si>
  <si>
    <t>Montáže bleskosvody a uzemnění celkem</t>
  </si>
  <si>
    <t xml:space="preserve">ZEMNÍ PRÁCE </t>
  </si>
  <si>
    <t>C 46M</t>
  </si>
  <si>
    <t>vytyč.trati kab.vedení v zastavěném prostoru</t>
  </si>
  <si>
    <t>km</t>
  </si>
  <si>
    <t>460200263</t>
  </si>
  <si>
    <t>kabel.rýha 50cm/šíř. 80cm/hl. zem.tř.3</t>
  </si>
  <si>
    <t>460560263</t>
  </si>
  <si>
    <t>ruč.zához.kab.rýhy 50cm šíř.80cm hl.zem.tř.3</t>
  </si>
  <si>
    <t>460030006</t>
  </si>
  <si>
    <t>sejmutí ornice zem.tř.2 s vrstvou ornice do 15cm</t>
  </si>
  <si>
    <t>m*3</t>
  </si>
  <si>
    <t>460620001</t>
  </si>
  <si>
    <t>položení drnu</t>
  </si>
  <si>
    <t>m*2</t>
  </si>
  <si>
    <t>m2</t>
  </si>
  <si>
    <t>Zemní práce celkem</t>
  </si>
  <si>
    <t>REVIZE</t>
  </si>
  <si>
    <t>800-741</t>
  </si>
  <si>
    <t>740 99-1100</t>
  </si>
  <si>
    <t>celková prohl., výchozí revize pro objem montážních prací do 100.000,-Kč</t>
  </si>
  <si>
    <t>Revize celkem</t>
  </si>
  <si>
    <t xml:space="preserve">POPIS OCENĚNÝCH PRACÍ A DODÁVEK A JEJICH NÁKLADY </t>
  </si>
  <si>
    <t>REKAPITULACE</t>
  </si>
  <si>
    <t>ZÁKLADNÍ NÁKLADY</t>
  </si>
  <si>
    <t>Nosný a podružný materiál bleskosvody a uzemnění</t>
  </si>
  <si>
    <t xml:space="preserve">Montáže bleskosvody a uzemnění </t>
  </si>
  <si>
    <t>Zemní práce</t>
  </si>
  <si>
    <t>Revize</t>
  </si>
  <si>
    <t>ZÁKLADNÍ NÁKLADY CELKEM</t>
  </si>
  <si>
    <t>vytrhání dlažby z dlaždic</t>
  </si>
  <si>
    <t xml:space="preserve">kladení dlažby po překopech z dlaždic betonových čtyřhraných </t>
  </si>
  <si>
    <t>svorka okapová SO</t>
  </si>
  <si>
    <t>svorka spojovací SS</t>
  </si>
  <si>
    <t>svorka zkušební SZ</t>
  </si>
  <si>
    <t>svorka k jímací tyči SJ1</t>
  </si>
  <si>
    <t>horní držák tyče na krov DJ4h</t>
  </si>
  <si>
    <t>spodní držák tyče na krov DJ4d</t>
  </si>
  <si>
    <t>ochranná stříška horní OSH</t>
  </si>
  <si>
    <t>ochranná stříška dolní OSD</t>
  </si>
  <si>
    <t xml:space="preserve">Stavba : </t>
  </si>
  <si>
    <t xml:space="preserve">Stupeň projektu : </t>
  </si>
  <si>
    <t>Prováděcí projekt</t>
  </si>
  <si>
    <t xml:space="preserve">Část stavby : </t>
  </si>
  <si>
    <t xml:space="preserve">Investor :  </t>
  </si>
  <si>
    <t>210220372</t>
  </si>
  <si>
    <t>ochranný úhelník nebo trubka s držáky do zdiva</t>
  </si>
  <si>
    <t xml:space="preserve">svorka pro připojení kovových předmětů SP1 </t>
  </si>
  <si>
    <t>svorka na okapové svody ST</t>
  </si>
  <si>
    <t>držák tyče DJSb</t>
  </si>
  <si>
    <t>jímací tyč s rovným koncem 1,5m, JR 1,5 18/10 AlMgSi</t>
  </si>
  <si>
    <t>jímací tyč s rovným koncem 2m, JR 2,0 18/10 AlMgSi</t>
  </si>
  <si>
    <t>jímací tyč s rovným koncem 2,5m, JR 2,5 18/10 AlMgSi</t>
  </si>
  <si>
    <t>držák ochranné trubky do zdiva objektu pomocí hmoždinky, DJD</t>
  </si>
  <si>
    <t xml:space="preserve">ochranná trubka 1,7m, průměr 18mm, OT </t>
  </si>
  <si>
    <t>podpěra vedení PV22a</t>
  </si>
  <si>
    <t>podpěra vedení PV22b</t>
  </si>
  <si>
    <t>podpěra vedení do zdi pro upevněni vodiče pomoci hmoždinek do zdiva objektu, PV17</t>
  </si>
  <si>
    <t>podpěra vedení pod hřebenáče PV14</t>
  </si>
  <si>
    <t>drát FeZn D8 (0,4 kg/m), 5m</t>
  </si>
  <si>
    <t>drát FeZn D10 (0,7 kg/m), 65m</t>
  </si>
  <si>
    <t>drát FeZn D10/13 s izolací PVC (pro spojení v přechodech země-vzduch, 0,75kg/m), 20m</t>
  </si>
  <si>
    <t>drát AlMgSi D8 polotvrdý (0,135 kg/m), 220m</t>
  </si>
  <si>
    <t>štítek označení zemnící páska</t>
  </si>
  <si>
    <t>výstražná tabulka A5 „Za bouřky nepřistupuj! Nedotýkej se!“</t>
  </si>
  <si>
    <t xml:space="preserve">oprava antikorozní ochrany na výstupu uzemňovacího přívodu od zemniče uloženého v zemi 300mm pod povrchem a 200mm nad povrchem </t>
  </si>
  <si>
    <t>písek</t>
  </si>
  <si>
    <t>DEMONTÁŽE BLESKOSVODY A UZEMNĚNÍ</t>
  </si>
  <si>
    <t>ceny uvedeny v časovém fondu (min)</t>
  </si>
  <si>
    <t>Demontáže bleskosvody a uzemnění celkem</t>
  </si>
  <si>
    <t>křižovatka se silovým kabelem</t>
  </si>
  <si>
    <t>460620006</t>
  </si>
  <si>
    <t>osetí povrchu travou</t>
  </si>
  <si>
    <t>travní semeno</t>
  </si>
  <si>
    <t>12.</t>
  </si>
  <si>
    <t>10.</t>
  </si>
  <si>
    <t>Demontáže</t>
  </si>
  <si>
    <r>
      <t>m</t>
    </r>
    <r>
      <rPr>
        <vertAlign val="superscript"/>
        <sz val="10"/>
        <rFont val="Arial"/>
        <family val="2"/>
      </rPr>
      <t>2</t>
    </r>
  </si>
  <si>
    <t>demontáže (do šrotu, koeficient)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</si>
  <si>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</si>
  <si>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</si>
  <si>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</si>
  <si>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</si>
  <si>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</si>
  <si>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</si>
  <si>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</si>
  <si>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</si>
  <si>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</si>
  <si>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</si>
  <si>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</si>
  <si>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</si>
  <si>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</si>
  <si>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</si>
  <si>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</si>
  <si>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</si>
  <si>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</si>
  <si>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</si>
  <si>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</si>
  <si>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</si>
  <si>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</si>
  <si>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</si>
  <si>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</si>
  <si>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</si>
  <si>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</si>
  <si>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D.1.4.d – Bleskosvody a uzemnění</t>
  </si>
  <si>
    <t>Město Šumperk, nám. Míru č.1, 787 93 Šumperk</t>
  </si>
  <si>
    <t>Oprava střechy včetně bleskosvodů na objektu PONTIS</t>
  </si>
  <si>
    <t>silnostěnná smršťovací trubka s lepidlem vnitřní průměr před smrštěním: 21 mm, vnitřní průměr po úplném smrštění: 6 mm, síla stěny po úplném smrštění: 2,4 mm</t>
  </si>
  <si>
    <t>hmoždinka do zdi, 10x80mm, nylon</t>
  </si>
  <si>
    <t>dělená chránička, DN100, 3m, odolnost proti stlačení 450N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</si>
</sst>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0000"/>
    <numFmt numFmtId="171" formatCode="#,##0\ &quot;Kč&quot;"/>
    <numFmt numFmtId="172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 applyProtection="1">
      <alignment vertical="center"/>
      <protection locked="0"/>
    </xf>
    <xf numFmtId="4" fontId="8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quotePrefix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/>
    </xf>
    <xf numFmtId="4" fontId="7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quotePrefix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33" borderId="0" xfId="0" applyNumberFormat="1" applyFont="1" applyFill="1" applyAlignment="1" applyProtection="1">
      <alignment vertical="center"/>
      <protection locked="0"/>
    </xf>
    <xf numFmtId="4" fontId="7" fillId="33" borderId="0" xfId="0" applyNumberFormat="1" applyFont="1" applyFill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/>
    </xf>
    <xf numFmtId="4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 applyProtection="1">
      <alignment horizontal="right" vertical="center"/>
      <protection locked="0"/>
    </xf>
    <xf numFmtId="4" fontId="7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D125" sqref="D125"/>
    </sheetView>
  </sheetViews>
  <sheetFormatPr defaultColWidth="9.00390625" defaultRowHeight="12.75"/>
  <cols>
    <col min="1" max="1" width="4.875" style="8" customWidth="1"/>
    <col min="2" max="2" width="11.125" style="4" customWidth="1"/>
    <col min="3" max="3" width="26.00390625" style="4" customWidth="1"/>
    <col min="4" max="4" width="5.50390625" style="1" customWidth="1"/>
    <col min="5" max="5" width="7.50390625" style="6" customWidth="1"/>
    <col min="6" max="7" width="10.50390625" style="7" customWidth="1"/>
    <col min="8" max="8" width="10.125" style="7" customWidth="1"/>
    <col min="9" max="9" width="10.50390625" style="0" customWidth="1"/>
  </cols>
  <sheetData>
    <row r="1" spans="1:8" s="61" customFormat="1" ht="11.25">
      <c r="A1" s="64" t="s">
        <v>6</v>
      </c>
      <c r="B1" s="64" t="s">
        <v>0</v>
      </c>
      <c r="C1" s="62" t="s">
        <v>1</v>
      </c>
      <c r="D1" s="63" t="s">
        <v>2</v>
      </c>
      <c r="E1" s="63" t="s">
        <v>7</v>
      </c>
      <c r="F1" s="63" t="s">
        <v>3</v>
      </c>
      <c r="G1" s="64" t="s">
        <v>4</v>
      </c>
      <c r="H1" s="64" t="s">
        <v>5</v>
      </c>
    </row>
    <row r="2" spans="1:8" s="40" customFormat="1" ht="12.75">
      <c r="A2" s="38"/>
      <c r="B2" s="19"/>
      <c r="C2" s="39" t="s">
        <v>8</v>
      </c>
      <c r="D2" s="38"/>
      <c r="E2" s="11"/>
      <c r="F2" s="12"/>
      <c r="G2" s="12"/>
      <c r="H2" s="12"/>
    </row>
    <row r="3" spans="1:8" s="28" customFormat="1" ht="12.75">
      <c r="A3" s="65" t="s">
        <v>21</v>
      </c>
      <c r="B3" s="10"/>
      <c r="C3" s="20" t="s">
        <v>85</v>
      </c>
      <c r="D3" s="24" t="s">
        <v>9</v>
      </c>
      <c r="E3" s="24">
        <v>19</v>
      </c>
      <c r="F3" s="70"/>
      <c r="G3" s="13"/>
      <c r="H3" s="41">
        <f aca="true" t="shared" si="0" ref="H3:H34">E3*F3</f>
        <v>0</v>
      </c>
    </row>
    <row r="4" spans="1:8" s="28" customFormat="1" ht="12.75">
      <c r="A4" s="65" t="s">
        <v>24</v>
      </c>
      <c r="B4" s="10"/>
      <c r="C4" s="20" t="s">
        <v>87</v>
      </c>
      <c r="D4" s="24" t="s">
        <v>9</v>
      </c>
      <c r="E4" s="24">
        <v>11</v>
      </c>
      <c r="F4" s="70"/>
      <c r="G4" s="13"/>
      <c r="H4" s="41">
        <f t="shared" si="0"/>
        <v>0</v>
      </c>
    </row>
    <row r="5" spans="1:8" s="28" customFormat="1" ht="26.25">
      <c r="A5" s="65" t="s">
        <v>26</v>
      </c>
      <c r="B5" s="10"/>
      <c r="C5" s="20" t="s">
        <v>100</v>
      </c>
      <c r="D5" s="24" t="s">
        <v>9</v>
      </c>
      <c r="E5" s="24">
        <v>8</v>
      </c>
      <c r="F5" s="70"/>
      <c r="G5" s="13"/>
      <c r="H5" s="41">
        <f t="shared" si="0"/>
        <v>0</v>
      </c>
    </row>
    <row r="6" spans="1:8" s="28" customFormat="1" ht="12.75">
      <c r="A6" s="65" t="s">
        <v>29</v>
      </c>
      <c r="B6" s="10"/>
      <c r="C6" s="20" t="s">
        <v>88</v>
      </c>
      <c r="D6" s="24" t="s">
        <v>9</v>
      </c>
      <c r="E6" s="24">
        <v>12</v>
      </c>
      <c r="F6" s="70"/>
      <c r="G6" s="13"/>
      <c r="H6" s="41">
        <f t="shared" si="0"/>
        <v>0</v>
      </c>
    </row>
    <row r="7" spans="1:8" s="28" customFormat="1" ht="12.75">
      <c r="A7" s="65" t="s">
        <v>30</v>
      </c>
      <c r="B7" s="10"/>
      <c r="C7" s="20" t="s">
        <v>86</v>
      </c>
      <c r="D7" s="24" t="s">
        <v>9</v>
      </c>
      <c r="E7" s="24">
        <v>92</v>
      </c>
      <c r="F7" s="70"/>
      <c r="G7" s="13"/>
      <c r="H7" s="41">
        <f t="shared" si="0"/>
        <v>0</v>
      </c>
    </row>
    <row r="8" spans="1:8" s="28" customFormat="1" ht="12.75">
      <c r="A8" s="65" t="s">
        <v>38</v>
      </c>
      <c r="B8" s="10"/>
      <c r="C8" s="20" t="s">
        <v>101</v>
      </c>
      <c r="D8" s="24" t="s">
        <v>9</v>
      </c>
      <c r="E8" s="24">
        <v>4</v>
      </c>
      <c r="F8" s="70"/>
      <c r="G8" s="13"/>
      <c r="H8" s="41">
        <f t="shared" si="0"/>
        <v>0</v>
      </c>
    </row>
    <row r="9" spans="1:8" s="28" customFormat="1" ht="12.75">
      <c r="A9" s="65" t="s">
        <v>41</v>
      </c>
      <c r="B9" s="10"/>
      <c r="C9" s="20" t="s">
        <v>91</v>
      </c>
      <c r="D9" s="24" t="s">
        <v>9</v>
      </c>
      <c r="E9" s="24">
        <v>12</v>
      </c>
      <c r="F9" s="70"/>
      <c r="G9" s="13"/>
      <c r="H9" s="41">
        <f t="shared" si="0"/>
        <v>0</v>
      </c>
    </row>
    <row r="10" spans="1:8" s="28" customFormat="1" ht="12.75">
      <c r="A10" s="66" t="s">
        <v>42</v>
      </c>
      <c r="B10" s="10"/>
      <c r="C10" s="20" t="s">
        <v>92</v>
      </c>
      <c r="D10" s="24" t="s">
        <v>9</v>
      </c>
      <c r="E10" s="24">
        <v>10</v>
      </c>
      <c r="F10" s="70"/>
      <c r="G10" s="13"/>
      <c r="H10" s="41">
        <f t="shared" si="0"/>
        <v>0</v>
      </c>
    </row>
    <row r="11" spans="1:8" s="28" customFormat="1" ht="12.75">
      <c r="A11" s="66" t="s">
        <v>45</v>
      </c>
      <c r="B11" s="10"/>
      <c r="C11" s="20" t="s">
        <v>89</v>
      </c>
      <c r="D11" s="24" t="s">
        <v>9</v>
      </c>
      <c r="E11" s="24">
        <v>10</v>
      </c>
      <c r="F11" s="70"/>
      <c r="G11" s="13"/>
      <c r="H11" s="41">
        <f t="shared" si="0"/>
        <v>0</v>
      </c>
    </row>
    <row r="12" spans="1:8" s="28" customFormat="1" ht="26.25">
      <c r="A12" s="66" t="s">
        <v>128</v>
      </c>
      <c r="B12" s="10"/>
      <c r="C12" s="20" t="s">
        <v>90</v>
      </c>
      <c r="D12" s="24" t="s">
        <v>9</v>
      </c>
      <c r="E12" s="24">
        <v>10</v>
      </c>
      <c r="F12" s="70"/>
      <c r="G12" s="13"/>
      <c r="H12" s="41">
        <f t="shared" si="0"/>
        <v>0</v>
      </c>
    </row>
    <row r="13" spans="1:8" s="28" customFormat="1" ht="12.75">
      <c r="A13" s="66" t="s">
        <v>50</v>
      </c>
      <c r="B13" s="10"/>
      <c r="C13" s="20" t="s">
        <v>102</v>
      </c>
      <c r="D13" s="24" t="s">
        <v>9</v>
      </c>
      <c r="E13" s="24">
        <v>3</v>
      </c>
      <c r="F13" s="70"/>
      <c r="G13" s="13"/>
      <c r="H13" s="41">
        <f t="shared" si="0"/>
        <v>0</v>
      </c>
    </row>
    <row r="14" spans="1:8" s="28" customFormat="1" ht="26.25">
      <c r="A14" s="66" t="s">
        <v>127</v>
      </c>
      <c r="B14" s="10"/>
      <c r="C14" s="20" t="s">
        <v>103</v>
      </c>
      <c r="D14" s="24" t="s">
        <v>9</v>
      </c>
      <c r="E14" s="24">
        <v>4</v>
      </c>
      <c r="F14" s="70"/>
      <c r="G14" s="13"/>
      <c r="H14" s="41">
        <f t="shared" si="0"/>
        <v>0</v>
      </c>
    </row>
    <row r="15" spans="1:8" s="28" customFormat="1" ht="26.25">
      <c r="A15" s="66" t="s">
        <v>132</v>
      </c>
      <c r="B15" s="10"/>
      <c r="C15" s="20" t="s">
        <v>104</v>
      </c>
      <c r="D15" s="24" t="s">
        <v>9</v>
      </c>
      <c r="E15" s="24">
        <v>2</v>
      </c>
      <c r="F15" s="70"/>
      <c r="G15" s="13"/>
      <c r="H15" s="41">
        <f t="shared" si="0"/>
        <v>0</v>
      </c>
    </row>
    <row r="16" spans="1:8" s="28" customFormat="1" ht="26.25">
      <c r="A16" s="65" t="s">
        <v>133</v>
      </c>
      <c r="B16" s="10"/>
      <c r="C16" s="20" t="s">
        <v>105</v>
      </c>
      <c r="D16" s="24" t="s">
        <v>9</v>
      </c>
      <c r="E16" s="24">
        <v>6</v>
      </c>
      <c r="F16" s="70"/>
      <c r="G16" s="13"/>
      <c r="H16" s="41">
        <f t="shared" si="0"/>
        <v>0</v>
      </c>
    </row>
    <row r="17" spans="1:8" s="28" customFormat="1" ht="39">
      <c r="A17" s="65" t="s">
        <v>134</v>
      </c>
      <c r="B17" s="10"/>
      <c r="C17" s="20" t="s">
        <v>106</v>
      </c>
      <c r="D17" s="24" t="s">
        <v>9</v>
      </c>
      <c r="E17" s="24">
        <v>29</v>
      </c>
      <c r="F17" s="70"/>
      <c r="G17" s="13"/>
      <c r="H17" s="41">
        <f t="shared" si="0"/>
        <v>0</v>
      </c>
    </row>
    <row r="18" spans="1:8" s="28" customFormat="1" ht="26.25">
      <c r="A18" s="65" t="s">
        <v>135</v>
      </c>
      <c r="B18" s="10"/>
      <c r="C18" s="20" t="s">
        <v>107</v>
      </c>
      <c r="D18" s="24" t="s">
        <v>9</v>
      </c>
      <c r="E18" s="24">
        <v>9</v>
      </c>
      <c r="F18" s="70"/>
      <c r="G18" s="13"/>
      <c r="H18" s="41">
        <f t="shared" si="0"/>
        <v>0</v>
      </c>
    </row>
    <row r="19" spans="1:8" s="28" customFormat="1" ht="12.75">
      <c r="A19" s="65" t="s">
        <v>136</v>
      </c>
      <c r="B19" s="10"/>
      <c r="C19" s="20" t="s">
        <v>108</v>
      </c>
      <c r="D19" s="24" t="s">
        <v>9</v>
      </c>
      <c r="E19" s="24">
        <v>6</v>
      </c>
      <c r="F19" s="70"/>
      <c r="G19" s="13"/>
      <c r="H19" s="41">
        <f t="shared" si="0"/>
        <v>0</v>
      </c>
    </row>
    <row r="20" spans="1:8" s="28" customFormat="1" ht="12.75">
      <c r="A20" s="65" t="s">
        <v>137</v>
      </c>
      <c r="B20" s="10"/>
      <c r="C20" s="20" t="s">
        <v>109</v>
      </c>
      <c r="D20" s="24" t="s">
        <v>9</v>
      </c>
      <c r="E20" s="24">
        <v>30</v>
      </c>
      <c r="F20" s="70"/>
      <c r="G20" s="13"/>
      <c r="H20" s="41">
        <f t="shared" si="0"/>
        <v>0</v>
      </c>
    </row>
    <row r="21" spans="1:8" s="28" customFormat="1" ht="52.5">
      <c r="A21" s="65" t="s">
        <v>138</v>
      </c>
      <c r="B21" s="10"/>
      <c r="C21" s="20" t="s">
        <v>110</v>
      </c>
      <c r="D21" s="24" t="s">
        <v>9</v>
      </c>
      <c r="E21" s="24">
        <v>77</v>
      </c>
      <c r="F21" s="70"/>
      <c r="G21" s="13"/>
      <c r="H21" s="41">
        <f t="shared" si="0"/>
        <v>0</v>
      </c>
    </row>
    <row r="22" spans="1:8" s="28" customFormat="1" ht="26.25">
      <c r="A22" s="65" t="s">
        <v>139</v>
      </c>
      <c r="B22" s="10"/>
      <c r="C22" s="20" t="s">
        <v>111</v>
      </c>
      <c r="D22" s="24" t="s">
        <v>9</v>
      </c>
      <c r="E22" s="24">
        <v>96</v>
      </c>
      <c r="F22" s="70"/>
      <c r="G22" s="13"/>
      <c r="H22" s="41">
        <f t="shared" si="0"/>
        <v>0</v>
      </c>
    </row>
    <row r="23" spans="1:8" s="28" customFormat="1" ht="12.75">
      <c r="A23" s="66" t="s">
        <v>140</v>
      </c>
      <c r="B23" s="10"/>
      <c r="C23" s="20" t="s">
        <v>112</v>
      </c>
      <c r="D23" s="24" t="s">
        <v>10</v>
      </c>
      <c r="E23" s="24">
        <v>2</v>
      </c>
      <c r="F23" s="70"/>
      <c r="G23" s="13"/>
      <c r="H23" s="41">
        <f t="shared" si="0"/>
        <v>0</v>
      </c>
    </row>
    <row r="24" spans="1:8" s="28" customFormat="1" ht="21" customHeight="1">
      <c r="A24" s="66" t="s">
        <v>141</v>
      </c>
      <c r="B24" s="10"/>
      <c r="C24" s="20" t="s">
        <v>113</v>
      </c>
      <c r="D24" s="24" t="s">
        <v>10</v>
      </c>
      <c r="E24" s="24">
        <v>45.5</v>
      </c>
      <c r="F24" s="70"/>
      <c r="G24" s="13"/>
      <c r="H24" s="41">
        <f t="shared" si="0"/>
        <v>0</v>
      </c>
    </row>
    <row r="25" spans="1:8" s="28" customFormat="1" ht="52.5">
      <c r="A25" s="67" t="s">
        <v>142</v>
      </c>
      <c r="B25" s="10"/>
      <c r="C25" s="20" t="s">
        <v>114</v>
      </c>
      <c r="D25" s="24" t="s">
        <v>10</v>
      </c>
      <c r="E25" s="24">
        <v>15</v>
      </c>
      <c r="F25" s="70"/>
      <c r="G25" s="13"/>
      <c r="H25" s="41">
        <f t="shared" si="0"/>
        <v>0</v>
      </c>
    </row>
    <row r="26" spans="1:8" s="28" customFormat="1" ht="26.25">
      <c r="A26" s="66" t="s">
        <v>143</v>
      </c>
      <c r="B26" s="10"/>
      <c r="C26" s="20" t="s">
        <v>115</v>
      </c>
      <c r="D26" s="24" t="s">
        <v>10</v>
      </c>
      <c r="E26" s="24">
        <v>77</v>
      </c>
      <c r="F26" s="70"/>
      <c r="G26" s="13"/>
      <c r="H26" s="41">
        <f t="shared" si="0"/>
        <v>0</v>
      </c>
    </row>
    <row r="27" spans="1:8" s="28" customFormat="1" ht="12.75">
      <c r="A27" s="66" t="s">
        <v>144</v>
      </c>
      <c r="B27" s="10"/>
      <c r="C27" s="20" t="s">
        <v>11</v>
      </c>
      <c r="D27" s="24" t="s">
        <v>9</v>
      </c>
      <c r="E27" s="24">
        <v>11</v>
      </c>
      <c r="F27" s="70"/>
      <c r="G27" s="13"/>
      <c r="H27" s="41">
        <f t="shared" si="0"/>
        <v>0</v>
      </c>
    </row>
    <row r="28" spans="1:8" s="28" customFormat="1" ht="12.75">
      <c r="A28" s="66" t="s">
        <v>145</v>
      </c>
      <c r="B28" s="10"/>
      <c r="C28" s="20" t="s">
        <v>12</v>
      </c>
      <c r="D28" s="24" t="s">
        <v>9</v>
      </c>
      <c r="E28" s="24">
        <v>11</v>
      </c>
      <c r="F28" s="70"/>
      <c r="G28" s="13"/>
      <c r="H28" s="41">
        <f t="shared" si="0"/>
        <v>0</v>
      </c>
    </row>
    <row r="29" spans="1:8" s="28" customFormat="1" ht="12.75">
      <c r="A29" s="67" t="s">
        <v>146</v>
      </c>
      <c r="B29" s="10"/>
      <c r="C29" s="20" t="s">
        <v>116</v>
      </c>
      <c r="D29" s="24" t="s">
        <v>9</v>
      </c>
      <c r="E29" s="24">
        <v>11</v>
      </c>
      <c r="F29" s="70"/>
      <c r="G29" s="13"/>
      <c r="H29" s="41">
        <f t="shared" si="0"/>
        <v>0</v>
      </c>
    </row>
    <row r="30" spans="1:8" s="28" customFormat="1" ht="39">
      <c r="A30" s="67" t="s">
        <v>147</v>
      </c>
      <c r="B30" s="10"/>
      <c r="C30" s="20" t="s">
        <v>117</v>
      </c>
      <c r="D30" s="24" t="s">
        <v>9</v>
      </c>
      <c r="E30" s="24">
        <v>11</v>
      </c>
      <c r="F30" s="70"/>
      <c r="G30" s="13"/>
      <c r="H30" s="41">
        <f t="shared" si="0"/>
        <v>0</v>
      </c>
    </row>
    <row r="31" spans="1:8" s="28" customFormat="1" ht="78.75">
      <c r="A31" s="67" t="s">
        <v>148</v>
      </c>
      <c r="B31" s="10"/>
      <c r="C31" s="20" t="s">
        <v>160</v>
      </c>
      <c r="D31" s="24" t="s">
        <v>9</v>
      </c>
      <c r="E31" s="24">
        <v>4</v>
      </c>
      <c r="F31" s="70"/>
      <c r="G31" s="13"/>
      <c r="H31" s="41">
        <f t="shared" si="0"/>
        <v>0</v>
      </c>
    </row>
    <row r="32" spans="1:8" s="28" customFormat="1" ht="26.25">
      <c r="A32" s="66" t="s">
        <v>149</v>
      </c>
      <c r="B32" s="10"/>
      <c r="C32" s="20" t="s">
        <v>161</v>
      </c>
      <c r="D32" s="24" t="s">
        <v>9</v>
      </c>
      <c r="E32" s="24">
        <v>106</v>
      </c>
      <c r="F32" s="70"/>
      <c r="G32" s="13"/>
      <c r="H32" s="41">
        <f t="shared" si="0"/>
        <v>0</v>
      </c>
    </row>
    <row r="33" spans="1:8" s="28" customFormat="1" ht="31.5" customHeight="1">
      <c r="A33" s="67" t="s">
        <v>150</v>
      </c>
      <c r="B33" s="10"/>
      <c r="C33" s="20" t="s">
        <v>162</v>
      </c>
      <c r="D33" s="24" t="s">
        <v>9</v>
      </c>
      <c r="E33" s="24">
        <v>4</v>
      </c>
      <c r="F33" s="70"/>
      <c r="G33" s="12"/>
      <c r="H33" s="41">
        <f t="shared" si="0"/>
        <v>0</v>
      </c>
    </row>
    <row r="34" spans="1:8" s="28" customFormat="1" ht="15">
      <c r="A34" s="67" t="s">
        <v>151</v>
      </c>
      <c r="B34" s="10"/>
      <c r="C34" s="20" t="s">
        <v>119</v>
      </c>
      <c r="D34" s="24" t="s">
        <v>130</v>
      </c>
      <c r="E34" s="24">
        <v>0.5</v>
      </c>
      <c r="F34" s="70"/>
      <c r="G34" s="12"/>
      <c r="H34" s="41">
        <f t="shared" si="0"/>
        <v>0</v>
      </c>
    </row>
    <row r="35" spans="1:8" s="40" customFormat="1" ht="12.75">
      <c r="A35" s="67" t="s">
        <v>152</v>
      </c>
      <c r="B35" s="19"/>
      <c r="C35" s="20" t="s">
        <v>126</v>
      </c>
      <c r="D35" s="24" t="s">
        <v>10</v>
      </c>
      <c r="E35" s="24">
        <v>1</v>
      </c>
      <c r="F35" s="70"/>
      <c r="G35" s="14"/>
      <c r="H35" s="33">
        <f>E35*F35</f>
        <v>0</v>
      </c>
    </row>
    <row r="36" spans="1:8" s="28" customFormat="1" ht="12.75">
      <c r="A36" s="67" t="s">
        <v>153</v>
      </c>
      <c r="B36" s="10"/>
      <c r="C36" s="42" t="s">
        <v>13</v>
      </c>
      <c r="D36" s="32"/>
      <c r="E36" s="11"/>
      <c r="F36" s="12"/>
      <c r="G36" s="12"/>
      <c r="H36" s="12">
        <f>SUM(H3:H35)</f>
        <v>0</v>
      </c>
    </row>
    <row r="37" spans="1:8" s="28" customFormat="1" ht="12.75">
      <c r="A37" s="67" t="s">
        <v>154</v>
      </c>
      <c r="B37" s="10"/>
      <c r="C37" s="42" t="s">
        <v>14</v>
      </c>
      <c r="D37" s="32" t="s">
        <v>15</v>
      </c>
      <c r="E37" s="11">
        <v>5</v>
      </c>
      <c r="F37" s="12"/>
      <c r="G37" s="13"/>
      <c r="H37" s="13">
        <f>H36*0.05</f>
        <v>0</v>
      </c>
    </row>
    <row r="38" spans="1:8" s="28" customFormat="1" ht="12.75">
      <c r="A38" s="67" t="s">
        <v>155</v>
      </c>
      <c r="B38" s="10"/>
      <c r="C38" s="42" t="s">
        <v>16</v>
      </c>
      <c r="D38" s="32" t="s">
        <v>15</v>
      </c>
      <c r="E38" s="11">
        <v>1</v>
      </c>
      <c r="F38" s="12"/>
      <c r="G38" s="14"/>
      <c r="H38" s="14">
        <f>H36*E38*0.01</f>
        <v>0</v>
      </c>
    </row>
    <row r="39" spans="1:8" s="28" customFormat="1" ht="13.5" thickBot="1">
      <c r="A39" s="67" t="s">
        <v>156</v>
      </c>
      <c r="B39" s="10"/>
      <c r="C39" s="15" t="s">
        <v>17</v>
      </c>
      <c r="D39" s="16"/>
      <c r="E39" s="16"/>
      <c r="F39" s="12"/>
      <c r="G39" s="35"/>
      <c r="H39" s="35">
        <f>SUM(H36:H38)</f>
        <v>0</v>
      </c>
    </row>
    <row r="40" spans="1:8" s="28" customFormat="1" ht="13.5" thickTop="1">
      <c r="A40" s="9"/>
      <c r="B40" s="10"/>
      <c r="C40" s="10"/>
      <c r="D40" s="9"/>
      <c r="E40" s="17"/>
      <c r="F40" s="13"/>
      <c r="G40" s="13"/>
      <c r="H40" s="13"/>
    </row>
    <row r="41" spans="1:8" s="61" customFormat="1" ht="11.25">
      <c r="A41" s="64" t="s">
        <v>6</v>
      </c>
      <c r="B41" s="64" t="s">
        <v>0</v>
      </c>
      <c r="C41" s="62" t="s">
        <v>1</v>
      </c>
      <c r="D41" s="63" t="s">
        <v>2</v>
      </c>
      <c r="E41" s="63" t="s">
        <v>7</v>
      </c>
      <c r="F41" s="63" t="s">
        <v>3</v>
      </c>
      <c r="G41" s="64" t="s">
        <v>4</v>
      </c>
      <c r="H41" s="64" t="s">
        <v>5</v>
      </c>
    </row>
    <row r="42" spans="1:8" s="28" customFormat="1" ht="12.75">
      <c r="A42" s="9"/>
      <c r="B42" s="10"/>
      <c r="C42" s="43" t="s">
        <v>120</v>
      </c>
      <c r="D42" s="9"/>
      <c r="E42" s="17"/>
      <c r="F42" s="13"/>
      <c r="G42" s="12"/>
      <c r="H42" s="12"/>
    </row>
    <row r="43" spans="1:8" s="28" customFormat="1" ht="12.75">
      <c r="A43" s="38"/>
      <c r="B43" s="29" t="s">
        <v>20</v>
      </c>
      <c r="C43" s="19" t="s">
        <v>121</v>
      </c>
      <c r="D43" s="38"/>
      <c r="E43" s="11"/>
      <c r="F43" s="12"/>
      <c r="G43" s="12"/>
      <c r="H43" s="12"/>
    </row>
    <row r="44" spans="1:8" s="28" customFormat="1" ht="26.25">
      <c r="A44" s="32" t="s">
        <v>21</v>
      </c>
      <c r="B44" s="21" t="s">
        <v>32</v>
      </c>
      <c r="C44" s="22" t="s">
        <v>33</v>
      </c>
      <c r="D44" s="23" t="s">
        <v>9</v>
      </c>
      <c r="E44" s="24">
        <v>30</v>
      </c>
      <c r="F44" s="68"/>
      <c r="G44" s="13"/>
      <c r="H44" s="27">
        <f aca="true" t="shared" si="1" ref="H44:H49">E44*F44</f>
        <v>0</v>
      </c>
    </row>
    <row r="45" spans="1:8" s="28" customFormat="1" ht="39">
      <c r="A45" s="32" t="s">
        <v>24</v>
      </c>
      <c r="B45" s="21" t="s">
        <v>34</v>
      </c>
      <c r="C45" s="22" t="s">
        <v>35</v>
      </c>
      <c r="D45" s="23" t="s">
        <v>9</v>
      </c>
      <c r="E45" s="24">
        <v>20</v>
      </c>
      <c r="F45" s="68"/>
      <c r="G45" s="12"/>
      <c r="H45" s="27">
        <f t="shared" si="1"/>
        <v>0</v>
      </c>
    </row>
    <row r="46" spans="1:8" s="28" customFormat="1" ht="39">
      <c r="A46" s="32" t="s">
        <v>26</v>
      </c>
      <c r="B46" s="21" t="s">
        <v>36</v>
      </c>
      <c r="C46" s="22" t="s">
        <v>37</v>
      </c>
      <c r="D46" s="23" t="s">
        <v>9</v>
      </c>
      <c r="E46" s="24">
        <v>5</v>
      </c>
      <c r="F46" s="68"/>
      <c r="G46" s="12"/>
      <c r="H46" s="27">
        <f t="shared" si="1"/>
        <v>0</v>
      </c>
    </row>
    <row r="47" spans="1:8" s="28" customFormat="1" ht="26.25">
      <c r="A47" s="32" t="s">
        <v>29</v>
      </c>
      <c r="B47" s="21" t="s">
        <v>98</v>
      </c>
      <c r="C47" s="22" t="s">
        <v>99</v>
      </c>
      <c r="D47" s="23" t="s">
        <v>9</v>
      </c>
      <c r="E47" s="24">
        <v>6</v>
      </c>
      <c r="F47" s="68"/>
      <c r="G47" s="26"/>
      <c r="H47" s="27">
        <f t="shared" si="1"/>
        <v>0</v>
      </c>
    </row>
    <row r="48" spans="1:8" s="28" customFormat="1" ht="26.25">
      <c r="A48" s="32" t="s">
        <v>30</v>
      </c>
      <c r="B48" s="25" t="s">
        <v>43</v>
      </c>
      <c r="C48" s="22" t="s">
        <v>44</v>
      </c>
      <c r="D48" s="44" t="s">
        <v>9</v>
      </c>
      <c r="E48" s="24">
        <v>5</v>
      </c>
      <c r="F48" s="68"/>
      <c r="G48" s="26"/>
      <c r="H48" s="27">
        <f t="shared" si="1"/>
        <v>0</v>
      </c>
    </row>
    <row r="49" spans="1:8" s="28" customFormat="1" ht="39">
      <c r="A49" s="32" t="s">
        <v>38</v>
      </c>
      <c r="B49" s="21" t="s">
        <v>39</v>
      </c>
      <c r="C49" s="22" t="s">
        <v>40</v>
      </c>
      <c r="D49" s="23" t="s">
        <v>18</v>
      </c>
      <c r="E49" s="24">
        <v>200</v>
      </c>
      <c r="F49" s="68"/>
      <c r="G49" s="12"/>
      <c r="H49" s="27">
        <f t="shared" si="1"/>
        <v>0</v>
      </c>
    </row>
    <row r="50" spans="1:8" s="28" customFormat="1" ht="12.75">
      <c r="A50" s="32" t="s">
        <v>41</v>
      </c>
      <c r="B50" s="21"/>
      <c r="C50" s="29" t="s">
        <v>25</v>
      </c>
      <c r="D50" s="30"/>
      <c r="E50" s="30"/>
      <c r="F50" s="27"/>
      <c r="G50" s="31"/>
      <c r="H50" s="31">
        <f>SUM(H44:H49)</f>
        <v>0</v>
      </c>
    </row>
    <row r="51" spans="1:8" s="28" customFormat="1" ht="12.75">
      <c r="A51" s="11" t="s">
        <v>42</v>
      </c>
      <c r="B51" s="21"/>
      <c r="C51" s="46" t="s">
        <v>131</v>
      </c>
      <c r="D51" s="30"/>
      <c r="E51" s="30">
        <v>0.2</v>
      </c>
      <c r="F51" s="27">
        <f>H50</f>
        <v>0</v>
      </c>
      <c r="G51" s="41"/>
      <c r="H51" s="41">
        <f>E51*F51</f>
        <v>0</v>
      </c>
    </row>
    <row r="52" spans="1:8" s="28" customFormat="1" ht="12.75">
      <c r="A52" s="11" t="s">
        <v>45</v>
      </c>
      <c r="B52" s="10"/>
      <c r="C52" s="29" t="s">
        <v>27</v>
      </c>
      <c r="D52" s="30" t="s">
        <v>28</v>
      </c>
      <c r="E52" s="30">
        <f>H51/60</f>
        <v>0</v>
      </c>
      <c r="F52" s="69"/>
      <c r="G52" s="27"/>
      <c r="H52" s="27">
        <f>E52*F52</f>
        <v>0</v>
      </c>
    </row>
    <row r="53" spans="1:8" s="28" customFormat="1" ht="13.5" thickBot="1">
      <c r="A53" s="9" t="s">
        <v>128</v>
      </c>
      <c r="B53" s="21"/>
      <c r="C53" s="34" t="s">
        <v>122</v>
      </c>
      <c r="D53" s="30"/>
      <c r="E53" s="30"/>
      <c r="F53" s="27"/>
      <c r="G53" s="35"/>
      <c r="H53" s="35">
        <f>SUM(H52:H52)</f>
        <v>0</v>
      </c>
    </row>
    <row r="54" spans="1:8" s="28" customFormat="1" ht="13.5" thickTop="1">
      <c r="A54" s="9"/>
      <c r="B54" s="10"/>
      <c r="C54" s="10"/>
      <c r="D54" s="9"/>
      <c r="E54" s="17"/>
      <c r="F54" s="13"/>
      <c r="G54" s="13"/>
      <c r="H54" s="13"/>
    </row>
    <row r="55" spans="1:8" s="61" customFormat="1" ht="11.25">
      <c r="A55" s="64" t="s">
        <v>6</v>
      </c>
      <c r="B55" s="64" t="s">
        <v>0</v>
      </c>
      <c r="C55" s="62" t="s">
        <v>1</v>
      </c>
      <c r="D55" s="63" t="s">
        <v>2</v>
      </c>
      <c r="E55" s="63" t="s">
        <v>7</v>
      </c>
      <c r="F55" s="63" t="s">
        <v>3</v>
      </c>
      <c r="G55" s="64" t="s">
        <v>4</v>
      </c>
      <c r="H55" s="64" t="s">
        <v>5</v>
      </c>
    </row>
    <row r="56" spans="1:8" s="28" customFormat="1" ht="12.75">
      <c r="A56" s="38"/>
      <c r="B56" s="10"/>
      <c r="C56" s="43" t="s">
        <v>31</v>
      </c>
      <c r="D56" s="9"/>
      <c r="E56" s="17"/>
      <c r="F56" s="13"/>
      <c r="G56" s="13"/>
      <c r="H56" s="13"/>
    </row>
    <row r="57" spans="1:8" s="40" customFormat="1" ht="12.75">
      <c r="A57" s="38"/>
      <c r="B57" s="29" t="s">
        <v>20</v>
      </c>
      <c r="C57" s="19" t="s">
        <v>121</v>
      </c>
      <c r="D57" s="38"/>
      <c r="E57" s="11"/>
      <c r="F57" s="12"/>
      <c r="G57" s="12"/>
      <c r="H57" s="12"/>
    </row>
    <row r="58" spans="1:8" s="40" customFormat="1" ht="26.25">
      <c r="A58" s="65" t="s">
        <v>21</v>
      </c>
      <c r="B58" s="29"/>
      <c r="C58" s="22" t="s">
        <v>22</v>
      </c>
      <c r="D58" s="44" t="s">
        <v>23</v>
      </c>
      <c r="E58" s="24">
        <v>1</v>
      </c>
      <c r="F58" s="68"/>
      <c r="G58" s="26"/>
      <c r="H58" s="27">
        <f>E58*F58</f>
        <v>0</v>
      </c>
    </row>
    <row r="59" spans="1:8" s="28" customFormat="1" ht="26.25">
      <c r="A59" s="65" t="s">
        <v>24</v>
      </c>
      <c r="B59" s="21" t="s">
        <v>32</v>
      </c>
      <c r="C59" s="22" t="s">
        <v>33</v>
      </c>
      <c r="D59" s="23" t="s">
        <v>9</v>
      </c>
      <c r="E59" s="24">
        <v>92</v>
      </c>
      <c r="F59" s="68"/>
      <c r="G59" s="13"/>
      <c r="H59" s="27">
        <f aca="true" t="shared" si="2" ref="H59:H67">E59*F59</f>
        <v>0</v>
      </c>
    </row>
    <row r="60" spans="1:8" s="28" customFormat="1" ht="39">
      <c r="A60" s="65" t="s">
        <v>26</v>
      </c>
      <c r="B60" s="21" t="s">
        <v>34</v>
      </c>
      <c r="C60" s="22" t="s">
        <v>35</v>
      </c>
      <c r="D60" s="23" t="s">
        <v>9</v>
      </c>
      <c r="E60" s="24">
        <v>35</v>
      </c>
      <c r="F60" s="68"/>
      <c r="G60" s="12"/>
      <c r="H60" s="27">
        <f t="shared" si="2"/>
        <v>0</v>
      </c>
    </row>
    <row r="61" spans="1:8" s="28" customFormat="1" ht="39">
      <c r="A61" s="65" t="s">
        <v>29</v>
      </c>
      <c r="B61" s="21" t="s">
        <v>36</v>
      </c>
      <c r="C61" s="22" t="s">
        <v>37</v>
      </c>
      <c r="D61" s="23" t="s">
        <v>9</v>
      </c>
      <c r="E61" s="24">
        <v>19</v>
      </c>
      <c r="F61" s="68"/>
      <c r="G61" s="12"/>
      <c r="H61" s="27">
        <f t="shared" si="2"/>
        <v>0</v>
      </c>
    </row>
    <row r="62" spans="1:8" s="28" customFormat="1" ht="39">
      <c r="A62" s="65" t="s">
        <v>30</v>
      </c>
      <c r="B62" s="21" t="s">
        <v>39</v>
      </c>
      <c r="C62" s="22" t="s">
        <v>40</v>
      </c>
      <c r="D62" s="23" t="s">
        <v>18</v>
      </c>
      <c r="E62" s="24">
        <v>225</v>
      </c>
      <c r="F62" s="68"/>
      <c r="G62" s="12"/>
      <c r="H62" s="27">
        <f>E62*F62</f>
        <v>0</v>
      </c>
    </row>
    <row r="63" spans="1:8" s="28" customFormat="1" ht="26.25">
      <c r="A63" s="65" t="s">
        <v>38</v>
      </c>
      <c r="B63" s="25" t="s">
        <v>43</v>
      </c>
      <c r="C63" s="22" t="s">
        <v>44</v>
      </c>
      <c r="D63" s="44" t="s">
        <v>9</v>
      </c>
      <c r="E63" s="24">
        <v>12</v>
      </c>
      <c r="F63" s="68"/>
      <c r="G63" s="26"/>
      <c r="H63" s="27">
        <f>E63*F63</f>
        <v>0</v>
      </c>
    </row>
    <row r="64" spans="1:8" s="28" customFormat="1" ht="26.25">
      <c r="A64" s="65" t="s">
        <v>41</v>
      </c>
      <c r="B64" s="21" t="s">
        <v>46</v>
      </c>
      <c r="C64" s="22" t="s">
        <v>47</v>
      </c>
      <c r="D64" s="23" t="s">
        <v>9</v>
      </c>
      <c r="E64" s="24">
        <v>48</v>
      </c>
      <c r="F64" s="68"/>
      <c r="G64" s="12"/>
      <c r="H64" s="27">
        <f t="shared" si="2"/>
        <v>0</v>
      </c>
    </row>
    <row r="65" spans="1:8" s="28" customFormat="1" ht="26.25">
      <c r="A65" s="66" t="s">
        <v>42</v>
      </c>
      <c r="B65" s="21" t="s">
        <v>48</v>
      </c>
      <c r="C65" s="22" t="s">
        <v>49</v>
      </c>
      <c r="D65" s="23" t="s">
        <v>18</v>
      </c>
      <c r="E65" s="24">
        <v>65</v>
      </c>
      <c r="F65" s="68"/>
      <c r="G65" s="26"/>
      <c r="H65" s="27">
        <f t="shared" si="2"/>
        <v>0</v>
      </c>
    </row>
    <row r="66" spans="1:8" s="28" customFormat="1" ht="26.25">
      <c r="A66" s="66" t="s">
        <v>45</v>
      </c>
      <c r="B66" s="21" t="s">
        <v>48</v>
      </c>
      <c r="C66" s="22" t="s">
        <v>49</v>
      </c>
      <c r="D66" s="23" t="s">
        <v>18</v>
      </c>
      <c r="E66" s="24">
        <v>20</v>
      </c>
      <c r="F66" s="68"/>
      <c r="G66" s="26"/>
      <c r="H66" s="27">
        <f>E66*F66</f>
        <v>0</v>
      </c>
    </row>
    <row r="67" spans="1:8" s="28" customFormat="1" ht="26.25">
      <c r="A67" s="66" t="s">
        <v>128</v>
      </c>
      <c r="B67" s="21" t="s">
        <v>51</v>
      </c>
      <c r="C67" s="22" t="s">
        <v>52</v>
      </c>
      <c r="D67" s="23" t="s">
        <v>9</v>
      </c>
      <c r="E67" s="24">
        <v>11</v>
      </c>
      <c r="F67" s="68"/>
      <c r="G67" s="26"/>
      <c r="H67" s="27">
        <f t="shared" si="2"/>
        <v>0</v>
      </c>
    </row>
    <row r="68" spans="1:8" s="28" customFormat="1" ht="26.25">
      <c r="A68" s="66" t="s">
        <v>50</v>
      </c>
      <c r="B68" s="21" t="s">
        <v>98</v>
      </c>
      <c r="C68" s="22" t="s">
        <v>99</v>
      </c>
      <c r="D68" s="23" t="s">
        <v>9</v>
      </c>
      <c r="E68" s="24">
        <v>9</v>
      </c>
      <c r="F68" s="68"/>
      <c r="G68" s="26"/>
      <c r="H68" s="41">
        <f>E68*F68</f>
        <v>0</v>
      </c>
    </row>
    <row r="69" spans="1:8" s="28" customFormat="1" ht="78.75">
      <c r="A69" s="66" t="s">
        <v>127</v>
      </c>
      <c r="B69" s="21"/>
      <c r="C69" s="22" t="s">
        <v>118</v>
      </c>
      <c r="D69" s="44" t="s">
        <v>19</v>
      </c>
      <c r="E69" s="60">
        <v>4</v>
      </c>
      <c r="F69" s="70"/>
      <c r="G69" s="13"/>
      <c r="H69" s="27">
        <f>E69*F69</f>
        <v>0</v>
      </c>
    </row>
    <row r="70" spans="1:8" s="28" customFormat="1" ht="12.75">
      <c r="A70" s="66" t="s">
        <v>132</v>
      </c>
      <c r="B70" s="21"/>
      <c r="C70" s="29" t="s">
        <v>25</v>
      </c>
      <c r="D70" s="30"/>
      <c r="E70" s="30"/>
      <c r="F70" s="27"/>
      <c r="G70" s="31"/>
      <c r="H70" s="31">
        <f>SUM(H58:H69)</f>
        <v>0</v>
      </c>
    </row>
    <row r="71" spans="1:8" s="28" customFormat="1" ht="12.75">
      <c r="A71" s="65" t="s">
        <v>133</v>
      </c>
      <c r="B71" s="10"/>
      <c r="C71" s="29" t="s">
        <v>27</v>
      </c>
      <c r="D71" s="30" t="s">
        <v>28</v>
      </c>
      <c r="E71" s="30">
        <f>H70/60</f>
        <v>0</v>
      </c>
      <c r="F71" s="69"/>
      <c r="G71" s="27"/>
      <c r="H71" s="27">
        <f>E71*F71</f>
        <v>0</v>
      </c>
    </row>
    <row r="72" spans="1:8" s="28" customFormat="1" ht="12.75">
      <c r="A72" s="65" t="s">
        <v>134</v>
      </c>
      <c r="B72" s="10"/>
      <c r="C72" s="29" t="s">
        <v>16</v>
      </c>
      <c r="D72" s="30" t="s">
        <v>15</v>
      </c>
      <c r="E72" s="30">
        <v>1</v>
      </c>
      <c r="F72" s="27">
        <f>H71</f>
        <v>0</v>
      </c>
      <c r="G72" s="33"/>
      <c r="H72" s="33">
        <f>E72*F72*0.01</f>
        <v>0</v>
      </c>
    </row>
    <row r="73" spans="1:8" s="28" customFormat="1" ht="13.5" thickBot="1">
      <c r="A73" s="65" t="s">
        <v>135</v>
      </c>
      <c r="B73" s="21"/>
      <c r="C73" s="34" t="s">
        <v>53</v>
      </c>
      <c r="D73" s="30"/>
      <c r="E73" s="30"/>
      <c r="F73" s="27"/>
      <c r="G73" s="35"/>
      <c r="H73" s="35">
        <f>SUM(H71:H72)</f>
        <v>0</v>
      </c>
    </row>
    <row r="74" spans="1:8" s="28" customFormat="1" ht="13.5" thickTop="1">
      <c r="A74" s="65"/>
      <c r="B74" s="21"/>
      <c r="C74" s="34"/>
      <c r="D74" s="30"/>
      <c r="E74" s="30"/>
      <c r="F74" s="27"/>
      <c r="G74" s="26"/>
      <c r="H74" s="26"/>
    </row>
    <row r="75" spans="1:8" s="61" customFormat="1" ht="11.25">
      <c r="A75" s="64" t="s">
        <v>6</v>
      </c>
      <c r="B75" s="64" t="s">
        <v>0</v>
      </c>
      <c r="C75" s="62" t="s">
        <v>1</v>
      </c>
      <c r="D75" s="63" t="s">
        <v>2</v>
      </c>
      <c r="E75" s="63" t="s">
        <v>7</v>
      </c>
      <c r="F75" s="63" t="s">
        <v>3</v>
      </c>
      <c r="G75" s="64" t="s">
        <v>4</v>
      </c>
      <c r="H75" s="64" t="s">
        <v>5</v>
      </c>
    </row>
    <row r="76" spans="1:8" s="28" customFormat="1" ht="12.75">
      <c r="A76" s="17"/>
      <c r="B76" s="45"/>
      <c r="C76" s="34" t="s">
        <v>54</v>
      </c>
      <c r="D76" s="17"/>
      <c r="E76" s="46"/>
      <c r="F76" s="46"/>
      <c r="G76" s="17"/>
      <c r="H76" s="47"/>
    </row>
    <row r="77" spans="1:8" s="28" customFormat="1" ht="12.75">
      <c r="A77" s="32"/>
      <c r="B77" s="45" t="s">
        <v>55</v>
      </c>
      <c r="C77" s="19" t="s">
        <v>121</v>
      </c>
      <c r="D77" s="17"/>
      <c r="E77" s="17"/>
      <c r="F77" s="46"/>
      <c r="G77" s="17"/>
      <c r="H77" s="13"/>
    </row>
    <row r="78" spans="1:8" s="28" customFormat="1" ht="26.25">
      <c r="A78" s="32" t="s">
        <v>21</v>
      </c>
      <c r="B78" s="21">
        <v>460010024</v>
      </c>
      <c r="C78" s="22" t="s">
        <v>56</v>
      </c>
      <c r="D78" s="23" t="s">
        <v>57</v>
      </c>
      <c r="E78" s="9">
        <v>0.065</v>
      </c>
      <c r="F78" s="71"/>
      <c r="G78" s="17"/>
      <c r="H78" s="27">
        <f aca="true" t="shared" si="3" ref="H78:H85">E78*F78</f>
        <v>0</v>
      </c>
    </row>
    <row r="79" spans="1:8" s="28" customFormat="1" ht="26.25">
      <c r="A79" s="32" t="s">
        <v>24</v>
      </c>
      <c r="B79" s="21" t="s">
        <v>58</v>
      </c>
      <c r="C79" s="22" t="s">
        <v>59</v>
      </c>
      <c r="D79" s="23" t="s">
        <v>18</v>
      </c>
      <c r="E79" s="9">
        <v>65</v>
      </c>
      <c r="F79" s="68"/>
      <c r="G79" s="17"/>
      <c r="H79" s="27">
        <f t="shared" si="3"/>
        <v>0</v>
      </c>
    </row>
    <row r="80" spans="1:8" s="28" customFormat="1" ht="26.25">
      <c r="A80" s="32" t="s">
        <v>26</v>
      </c>
      <c r="B80" s="21" t="s">
        <v>60</v>
      </c>
      <c r="C80" s="22" t="s">
        <v>61</v>
      </c>
      <c r="D80" s="23" t="s">
        <v>18</v>
      </c>
      <c r="E80" s="9">
        <v>65</v>
      </c>
      <c r="F80" s="68"/>
      <c r="G80" s="17"/>
      <c r="H80" s="27">
        <f t="shared" si="3"/>
        <v>0</v>
      </c>
    </row>
    <row r="81" spans="1:8" s="28" customFormat="1" ht="26.25">
      <c r="A81" s="32" t="s">
        <v>29</v>
      </c>
      <c r="B81" s="21" t="s">
        <v>62</v>
      </c>
      <c r="C81" s="22" t="s">
        <v>63</v>
      </c>
      <c r="D81" s="23" t="s">
        <v>64</v>
      </c>
      <c r="E81" s="9">
        <v>3.38</v>
      </c>
      <c r="F81" s="68"/>
      <c r="G81" s="17"/>
      <c r="H81" s="27">
        <f t="shared" si="3"/>
        <v>0</v>
      </c>
    </row>
    <row r="82" spans="1:8" s="28" customFormat="1" ht="12.75">
      <c r="A82" s="32" t="s">
        <v>30</v>
      </c>
      <c r="B82" s="21" t="s">
        <v>65</v>
      </c>
      <c r="C82" s="22" t="s">
        <v>66</v>
      </c>
      <c r="D82" s="23" t="s">
        <v>67</v>
      </c>
      <c r="E82" s="9">
        <v>22.5</v>
      </c>
      <c r="F82" s="68"/>
      <c r="G82" s="17"/>
      <c r="H82" s="27">
        <f t="shared" si="3"/>
        <v>0</v>
      </c>
    </row>
    <row r="83" spans="1:8" s="28" customFormat="1" ht="12.75">
      <c r="A83" s="32"/>
      <c r="B83" s="21" t="s">
        <v>124</v>
      </c>
      <c r="C83" s="22" t="s">
        <v>125</v>
      </c>
      <c r="D83" s="23" t="s">
        <v>68</v>
      </c>
      <c r="E83" s="9">
        <v>22.5</v>
      </c>
      <c r="F83" s="72"/>
      <c r="G83" s="13"/>
      <c r="H83" s="27">
        <f>E83*F83</f>
        <v>0</v>
      </c>
    </row>
    <row r="84" spans="1:8" s="28" customFormat="1" ht="12.75">
      <c r="A84" s="32" t="s">
        <v>38</v>
      </c>
      <c r="B84" s="48">
        <v>460030038</v>
      </c>
      <c r="C84" s="49" t="s">
        <v>83</v>
      </c>
      <c r="D84" s="23" t="s">
        <v>68</v>
      </c>
      <c r="E84" s="9">
        <v>20</v>
      </c>
      <c r="F84" s="72"/>
      <c r="G84" s="13"/>
      <c r="H84" s="27">
        <f t="shared" si="3"/>
        <v>0</v>
      </c>
    </row>
    <row r="85" spans="1:8" s="28" customFormat="1" ht="39">
      <c r="A85" s="32" t="s">
        <v>41</v>
      </c>
      <c r="B85" s="48">
        <v>460650931</v>
      </c>
      <c r="C85" s="49" t="s">
        <v>84</v>
      </c>
      <c r="D85" s="23" t="s">
        <v>68</v>
      </c>
      <c r="E85" s="36">
        <v>20</v>
      </c>
      <c r="F85" s="72"/>
      <c r="G85" s="13"/>
      <c r="H85" s="27">
        <f t="shared" si="3"/>
        <v>0</v>
      </c>
    </row>
    <row r="86" spans="1:8" s="28" customFormat="1" ht="12.75">
      <c r="A86" s="11" t="s">
        <v>42</v>
      </c>
      <c r="B86" s="48">
        <v>460420501</v>
      </c>
      <c r="C86" s="49" t="s">
        <v>123</v>
      </c>
      <c r="D86" s="23" t="s">
        <v>9</v>
      </c>
      <c r="E86" s="9">
        <v>2</v>
      </c>
      <c r="F86" s="68"/>
      <c r="G86" s="17"/>
      <c r="H86" s="27">
        <f>E86*F86</f>
        <v>0</v>
      </c>
    </row>
    <row r="87" spans="1:8" s="28" customFormat="1" ht="12.75">
      <c r="A87" s="11" t="s">
        <v>45</v>
      </c>
      <c r="B87" s="25"/>
      <c r="C87" s="29" t="s">
        <v>25</v>
      </c>
      <c r="D87" s="30"/>
      <c r="E87" s="30"/>
      <c r="F87" s="27"/>
      <c r="G87" s="31"/>
      <c r="H87" s="31">
        <f>SUM(H78:H86)</f>
        <v>0</v>
      </c>
    </row>
    <row r="88" spans="1:8" s="28" customFormat="1" ht="12.75">
      <c r="A88" s="11" t="s">
        <v>50</v>
      </c>
      <c r="B88" s="25"/>
      <c r="C88" s="29" t="s">
        <v>27</v>
      </c>
      <c r="D88" s="30" t="s">
        <v>28</v>
      </c>
      <c r="E88" s="30">
        <f>H87/60</f>
        <v>0</v>
      </c>
      <c r="F88" s="69"/>
      <c r="G88" s="27"/>
      <c r="H88" s="27">
        <f>E88*F88</f>
        <v>0</v>
      </c>
    </row>
    <row r="89" spans="1:8" s="28" customFormat="1" ht="13.5" thickBot="1">
      <c r="A89" s="11" t="s">
        <v>127</v>
      </c>
      <c r="B89" s="25"/>
      <c r="C89" s="34" t="s">
        <v>69</v>
      </c>
      <c r="D89" s="30"/>
      <c r="E89" s="30"/>
      <c r="F89" s="27"/>
      <c r="G89" s="35"/>
      <c r="H89" s="35">
        <f>SUM(H88:H88)</f>
        <v>0</v>
      </c>
    </row>
    <row r="90" spans="1:8" s="28" customFormat="1" ht="13.5" thickTop="1">
      <c r="A90" s="11"/>
      <c r="B90" s="25"/>
      <c r="C90" s="34"/>
      <c r="D90" s="30"/>
      <c r="E90" s="30"/>
      <c r="F90" s="27"/>
      <c r="G90" s="26"/>
      <c r="H90" s="26"/>
    </row>
    <row r="91" spans="1:8" s="61" customFormat="1" ht="11.25">
      <c r="A91" s="64" t="s">
        <v>6</v>
      </c>
      <c r="B91" s="64" t="s">
        <v>0</v>
      </c>
      <c r="C91" s="62" t="s">
        <v>1</v>
      </c>
      <c r="D91" s="63" t="s">
        <v>2</v>
      </c>
      <c r="E91" s="63" t="s">
        <v>7</v>
      </c>
      <c r="F91" s="63" t="s">
        <v>3</v>
      </c>
      <c r="G91" s="64" t="s">
        <v>4</v>
      </c>
      <c r="H91" s="64" t="s">
        <v>5</v>
      </c>
    </row>
    <row r="92" spans="1:8" s="28" customFormat="1" ht="12.75">
      <c r="A92" s="32"/>
      <c r="B92" s="10"/>
      <c r="C92" s="43" t="s">
        <v>70</v>
      </c>
      <c r="D92" s="37"/>
      <c r="E92" s="37"/>
      <c r="F92" s="51"/>
      <c r="G92" s="51"/>
      <c r="H92" s="51"/>
    </row>
    <row r="93" spans="1:8" s="28" customFormat="1" ht="12.75">
      <c r="A93" s="32"/>
      <c r="B93" s="29" t="s">
        <v>71</v>
      </c>
      <c r="C93" s="19" t="s">
        <v>121</v>
      </c>
      <c r="D93" s="30"/>
      <c r="E93" s="30"/>
      <c r="F93" s="27"/>
      <c r="G93" s="27"/>
      <c r="H93" s="27"/>
    </row>
    <row r="94" spans="1:8" s="28" customFormat="1" ht="39">
      <c r="A94" s="32" t="s">
        <v>21</v>
      </c>
      <c r="B94" s="42" t="s">
        <v>72</v>
      </c>
      <c r="C94" s="52" t="s">
        <v>73</v>
      </c>
      <c r="D94" s="32" t="s">
        <v>9</v>
      </c>
      <c r="E94" s="50">
        <v>1</v>
      </c>
      <c r="F94" s="73"/>
      <c r="G94" s="32"/>
      <c r="H94" s="41">
        <f>E94*F94</f>
        <v>0</v>
      </c>
    </row>
    <row r="95" spans="1:8" s="28" customFormat="1" ht="12.75">
      <c r="A95" s="32" t="s">
        <v>24</v>
      </c>
      <c r="B95" s="53"/>
      <c r="C95" s="29" t="s">
        <v>25</v>
      </c>
      <c r="D95" s="30"/>
      <c r="E95" s="30"/>
      <c r="F95" s="27"/>
      <c r="G95" s="31"/>
      <c r="H95" s="31">
        <f>SUM(H94)</f>
        <v>0</v>
      </c>
    </row>
    <row r="96" spans="1:8" s="28" customFormat="1" ht="13.5" thickBot="1">
      <c r="A96" s="32" t="s">
        <v>26</v>
      </c>
      <c r="B96" s="53"/>
      <c r="C96" s="54" t="s">
        <v>74</v>
      </c>
      <c r="D96" s="30" t="s">
        <v>28</v>
      </c>
      <c r="E96" s="30">
        <f>H95/60</f>
        <v>0</v>
      </c>
      <c r="F96" s="69"/>
      <c r="G96" s="18"/>
      <c r="H96" s="18">
        <f>E96*F96</f>
        <v>0</v>
      </c>
    </row>
    <row r="97" spans="1:8" s="28" customFormat="1" ht="13.5" thickTop="1">
      <c r="A97" s="9"/>
      <c r="B97" s="10"/>
      <c r="C97" s="10"/>
      <c r="D97" s="9"/>
      <c r="E97" s="17"/>
      <c r="F97" s="13"/>
      <c r="G97" s="13"/>
      <c r="H97" s="13"/>
    </row>
    <row r="98" spans="1:8" s="28" customFormat="1" ht="12.75">
      <c r="A98" s="43" t="s">
        <v>75</v>
      </c>
      <c r="B98" s="34"/>
      <c r="C98" s="43"/>
      <c r="D98" s="55"/>
      <c r="E98" s="55"/>
      <c r="F98" s="47"/>
      <c r="G98" s="13"/>
      <c r="H98" s="13"/>
    </row>
    <row r="99" spans="1:8" s="28" customFormat="1" ht="12.75">
      <c r="A99" s="45"/>
      <c r="B99" s="46"/>
      <c r="C99" s="29"/>
      <c r="D99" s="17"/>
      <c r="E99" s="17"/>
      <c r="F99" s="13"/>
      <c r="G99" s="13"/>
      <c r="H99" s="13"/>
    </row>
    <row r="100" spans="1:8" s="28" customFormat="1" ht="12.75">
      <c r="A100" s="45" t="s">
        <v>93</v>
      </c>
      <c r="B100" s="46"/>
      <c r="C100" s="34" t="s">
        <v>159</v>
      </c>
      <c r="D100" s="17"/>
      <c r="E100" s="17"/>
      <c r="F100" s="13"/>
      <c r="G100" s="13"/>
      <c r="H100" s="13"/>
    </row>
    <row r="101" spans="1:8" s="28" customFormat="1" ht="12.75">
      <c r="A101" s="45" t="s">
        <v>94</v>
      </c>
      <c r="B101" s="46"/>
      <c r="C101" s="46" t="s">
        <v>95</v>
      </c>
      <c r="D101" s="17"/>
      <c r="E101" s="17"/>
      <c r="F101" s="46"/>
      <c r="G101" s="17"/>
      <c r="H101" s="17"/>
    </row>
    <row r="102" spans="1:8" s="28" customFormat="1" ht="12.75">
      <c r="A102" s="45" t="s">
        <v>96</v>
      </c>
      <c r="B102" s="46"/>
      <c r="C102" s="46" t="s">
        <v>157</v>
      </c>
      <c r="D102" s="17"/>
      <c r="E102" s="17"/>
      <c r="F102" s="46"/>
      <c r="G102" s="17"/>
      <c r="H102" s="17"/>
    </row>
    <row r="103" spans="1:8" s="28" customFormat="1" ht="12.75">
      <c r="A103" s="45" t="s">
        <v>97</v>
      </c>
      <c r="B103" s="46"/>
      <c r="C103" s="46" t="s">
        <v>158</v>
      </c>
      <c r="D103" s="17"/>
      <c r="E103" s="17"/>
      <c r="F103" s="46"/>
      <c r="G103" s="17"/>
      <c r="H103" s="17"/>
    </row>
    <row r="104" spans="1:8" s="28" customFormat="1" ht="12.75">
      <c r="A104" s="17"/>
      <c r="B104" s="46"/>
      <c r="C104" s="29"/>
      <c r="D104" s="17"/>
      <c r="E104" s="17"/>
      <c r="F104" s="46"/>
      <c r="G104" s="17"/>
      <c r="H104" s="17"/>
    </row>
    <row r="105" spans="1:8" s="61" customFormat="1" ht="11.25">
      <c r="A105" s="64" t="s">
        <v>6</v>
      </c>
      <c r="B105" s="64" t="s">
        <v>0</v>
      </c>
      <c r="C105" s="62" t="s">
        <v>1</v>
      </c>
      <c r="D105" s="63" t="s">
        <v>2</v>
      </c>
      <c r="E105" s="63" t="s">
        <v>7</v>
      </c>
      <c r="F105" s="63" t="s">
        <v>3</v>
      </c>
      <c r="G105" s="64" t="s">
        <v>4</v>
      </c>
      <c r="H105" s="64" t="s">
        <v>5</v>
      </c>
    </row>
    <row r="106" spans="1:8" s="28" customFormat="1" ht="12.75">
      <c r="A106" s="55"/>
      <c r="B106" s="43"/>
      <c r="C106" s="54"/>
      <c r="D106" s="55"/>
      <c r="E106" s="55"/>
      <c r="F106" s="34"/>
      <c r="G106" s="55"/>
      <c r="H106" s="55"/>
    </row>
    <row r="107" spans="1:8" s="28" customFormat="1" ht="12.75">
      <c r="A107" s="55"/>
      <c r="B107" s="43"/>
      <c r="C107" s="43" t="s">
        <v>76</v>
      </c>
      <c r="D107" s="55"/>
      <c r="E107" s="55"/>
      <c r="F107" s="34"/>
      <c r="G107" s="55"/>
      <c r="H107" s="55"/>
    </row>
    <row r="108" spans="1:8" s="28" customFormat="1" ht="12.75">
      <c r="A108" s="17"/>
      <c r="B108" s="46"/>
      <c r="C108" s="29"/>
      <c r="D108" s="17"/>
      <c r="E108" s="17"/>
      <c r="F108" s="46"/>
      <c r="G108" s="17"/>
      <c r="H108" s="17"/>
    </row>
    <row r="109" spans="1:8" s="28" customFormat="1" ht="12.75">
      <c r="A109" s="17"/>
      <c r="B109" s="46"/>
      <c r="C109" s="43" t="s">
        <v>77</v>
      </c>
      <c r="D109" s="17"/>
      <c r="E109" s="17"/>
      <c r="F109" s="46"/>
      <c r="G109" s="17"/>
      <c r="H109" s="17"/>
    </row>
    <row r="110" spans="1:8" s="28" customFormat="1" ht="12.75">
      <c r="A110" s="32" t="s">
        <v>21</v>
      </c>
      <c r="B110" s="46"/>
      <c r="C110" s="46" t="s">
        <v>78</v>
      </c>
      <c r="D110" s="17"/>
      <c r="E110" s="17"/>
      <c r="F110" s="56"/>
      <c r="G110" s="57"/>
      <c r="H110" s="57">
        <f>H39</f>
        <v>0</v>
      </c>
    </row>
    <row r="111" spans="1:8" s="28" customFormat="1" ht="12.75">
      <c r="A111" s="32" t="s">
        <v>24</v>
      </c>
      <c r="B111" s="46"/>
      <c r="C111" s="46" t="s">
        <v>129</v>
      </c>
      <c r="D111" s="17"/>
      <c r="E111" s="17"/>
      <c r="F111" s="56"/>
      <c r="G111" s="57"/>
      <c r="H111" s="57">
        <f>H53</f>
        <v>0</v>
      </c>
    </row>
    <row r="112" spans="1:8" s="28" customFormat="1" ht="12.75">
      <c r="A112" s="32" t="s">
        <v>26</v>
      </c>
      <c r="B112" s="46"/>
      <c r="C112" s="46" t="s">
        <v>79</v>
      </c>
      <c r="D112" s="17"/>
      <c r="E112" s="17"/>
      <c r="F112" s="56"/>
      <c r="G112" s="57"/>
      <c r="H112" s="57">
        <f>H73</f>
        <v>0</v>
      </c>
    </row>
    <row r="113" spans="1:8" s="28" customFormat="1" ht="12.75">
      <c r="A113" s="32" t="s">
        <v>29</v>
      </c>
      <c r="B113" s="46"/>
      <c r="C113" s="10" t="s">
        <v>80</v>
      </c>
      <c r="D113" s="9"/>
      <c r="E113" s="17"/>
      <c r="F113" s="13"/>
      <c r="G113" s="13"/>
      <c r="H113" s="57">
        <f>H89</f>
        <v>0</v>
      </c>
    </row>
    <row r="114" spans="1:8" s="28" customFormat="1" ht="12.75">
      <c r="A114" s="32" t="s">
        <v>30</v>
      </c>
      <c r="B114" s="46"/>
      <c r="C114" s="46" t="s">
        <v>81</v>
      </c>
      <c r="D114" s="17"/>
      <c r="E114" s="17"/>
      <c r="F114" s="56"/>
      <c r="G114" s="57"/>
      <c r="H114" s="57">
        <f>H96</f>
        <v>0</v>
      </c>
    </row>
    <row r="115" spans="1:8" s="28" customFormat="1" ht="13.5" thickBot="1">
      <c r="A115" s="32" t="s">
        <v>38</v>
      </c>
      <c r="B115" s="46"/>
      <c r="C115" s="34" t="s">
        <v>82</v>
      </c>
      <c r="D115" s="17"/>
      <c r="E115" s="17"/>
      <c r="F115" s="58"/>
      <c r="G115" s="59"/>
      <c r="H115" s="59">
        <f>SUM(H110:H114)</f>
        <v>0</v>
      </c>
    </row>
    <row r="116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  <rowBreaks count="3" manualBreakCount="3">
    <brk id="54" max="255" man="1"/>
    <brk id="74" max="255" man="1"/>
    <brk id="9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26"/>
  <sheetViews>
    <sheetView zoomScalePageLayoutView="0" workbookViewId="0" topLeftCell="A1">
      <selection activeCell="A1" sqref="A1:K26"/>
    </sheetView>
  </sheetViews>
  <sheetFormatPr defaultColWidth="4.50390625" defaultRowHeight="12.75"/>
  <cols>
    <col min="1" max="2" width="6.50390625" style="0" customWidth="1"/>
    <col min="3" max="3" width="12.50390625" style="0" customWidth="1"/>
    <col min="4" max="4" width="20.50390625" style="0" customWidth="1"/>
    <col min="5" max="5" width="6.50390625" style="0" customWidth="1"/>
    <col min="6" max="6" width="9.50390625" style="0" customWidth="1"/>
    <col min="7" max="7" width="12.50390625" style="0" customWidth="1"/>
    <col min="8" max="10" width="10.50390625" style="0" customWidth="1"/>
  </cols>
  <sheetData>
    <row r="5" spans="1:9" ht="12.75">
      <c r="A5" s="5"/>
      <c r="B5" s="3"/>
      <c r="C5" s="3"/>
      <c r="D5" s="3"/>
      <c r="E5" s="3"/>
      <c r="F5" s="3"/>
      <c r="G5" s="3"/>
      <c r="H5" s="3"/>
      <c r="I5" s="3"/>
    </row>
    <row r="6" spans="1:9" ht="17.25">
      <c r="A6" s="1"/>
      <c r="B6" s="1"/>
      <c r="C6" s="1"/>
      <c r="D6" s="2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4"/>
      <c r="D9" s="4"/>
      <c r="E9" s="1"/>
      <c r="F9" s="1"/>
      <c r="G9" s="1"/>
      <c r="H9" s="1"/>
      <c r="I9" s="1"/>
    </row>
    <row r="10" spans="1:10" ht="12.75">
      <c r="A10" s="1"/>
      <c r="B10" s="1"/>
      <c r="C10" s="4"/>
      <c r="D10" s="4"/>
      <c r="E10" s="1"/>
      <c r="F10" s="1"/>
      <c r="G10" s="1"/>
      <c r="H10" s="1"/>
      <c r="I10" s="1"/>
      <c r="J10" s="1"/>
    </row>
    <row r="11" spans="1:10" ht="12.75">
      <c r="A11" s="1"/>
      <c r="B11" s="1"/>
      <c r="C11" s="4"/>
      <c r="D11" s="4"/>
      <c r="E11" s="1"/>
      <c r="F11" s="1"/>
      <c r="G11" s="1"/>
      <c r="H11" s="1"/>
      <c r="I11" s="1"/>
      <c r="J11" s="1"/>
    </row>
    <row r="12" spans="1:10" ht="12.75">
      <c r="A12" s="1"/>
      <c r="B12" s="1"/>
      <c r="C12" s="4"/>
      <c r="D12" s="4"/>
      <c r="E12" s="1"/>
      <c r="F12" s="1"/>
      <c r="G12" s="1"/>
      <c r="H12" s="1"/>
      <c r="I12" s="1"/>
      <c r="J12" s="1"/>
    </row>
    <row r="13" spans="1:10" ht="12.75">
      <c r="A13" s="1"/>
      <c r="B13" s="1"/>
      <c r="C13" s="4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"/>
      <c r="D14" s="4"/>
      <c r="E14" s="1"/>
      <c r="F14" s="1"/>
      <c r="G14" s="1"/>
      <c r="H14" s="1"/>
      <c r="I14" s="1"/>
      <c r="J14" s="1"/>
    </row>
    <row r="15" spans="1:10" ht="12.75">
      <c r="A15" s="1"/>
      <c r="B15" s="1"/>
      <c r="C15" s="4"/>
      <c r="D15" s="4"/>
      <c r="E15" s="1"/>
      <c r="F15" s="1"/>
      <c r="G15" s="1"/>
      <c r="H15" s="1"/>
      <c r="I15" s="1"/>
      <c r="J15" s="1"/>
    </row>
    <row r="16" spans="1:10" ht="12.75">
      <c r="A16" s="1"/>
      <c r="B16" s="1"/>
      <c r="C16" s="4"/>
      <c r="D16" s="4"/>
      <c r="E16" s="1"/>
      <c r="F16" s="1"/>
      <c r="G16" s="1"/>
      <c r="H16" s="1"/>
      <c r="I16" s="1"/>
      <c r="J16" s="1"/>
    </row>
    <row r="17" spans="1:10" ht="12.75">
      <c r="A17" s="1"/>
      <c r="B17" s="1"/>
      <c r="C17" s="4"/>
      <c r="D17" s="4"/>
      <c r="E17" s="1"/>
      <c r="F17" s="1"/>
      <c r="G17" s="1"/>
      <c r="H17" s="1"/>
      <c r="I17" s="1"/>
      <c r="J17" s="1"/>
    </row>
    <row r="18" spans="1:10" ht="12.75">
      <c r="A18" s="1"/>
      <c r="B18" s="1"/>
      <c r="C18" s="4"/>
      <c r="D18" s="4"/>
      <c r="E18" s="1"/>
      <c r="F18" s="1"/>
      <c r="G18" s="1"/>
      <c r="H18" s="1"/>
      <c r="I18" s="1"/>
      <c r="J18" s="1"/>
    </row>
    <row r="19" spans="1:10" ht="12.75">
      <c r="A19" s="1"/>
      <c r="B19" s="1"/>
      <c r="C19" s="4"/>
      <c r="D19" s="4"/>
      <c r="E19" s="1"/>
      <c r="F19" s="1"/>
      <c r="G19" s="1"/>
      <c r="H19" s="1"/>
      <c r="I19" s="1"/>
      <c r="J19" s="1"/>
    </row>
    <row r="20" spans="1:10" ht="12.75">
      <c r="A20" s="1"/>
      <c r="B20" s="1"/>
      <c r="C20" s="4"/>
      <c r="D20" s="4"/>
      <c r="E20" s="1"/>
      <c r="F20" s="1"/>
      <c r="G20" s="1"/>
      <c r="H20" s="1"/>
      <c r="I20" s="1"/>
      <c r="J20" s="1"/>
    </row>
    <row r="21" spans="1:10" ht="12.75">
      <c r="A21" s="1"/>
      <c r="B21" s="1"/>
      <c r="C21" s="4"/>
      <c r="D21" s="4"/>
      <c r="E21" s="1"/>
      <c r="F21" s="1"/>
      <c r="G21" s="1"/>
      <c r="H21" s="1"/>
      <c r="I21" s="1"/>
      <c r="J21" s="1"/>
    </row>
    <row r="22" spans="1:10" ht="12.75">
      <c r="A22" s="1"/>
      <c r="B22" s="1"/>
      <c r="C22" s="4"/>
      <c r="D22" s="4"/>
      <c r="E22" s="1"/>
      <c r="F22" s="1"/>
      <c r="G22" s="1"/>
      <c r="H22" s="1"/>
      <c r="I22" s="1"/>
      <c r="J22" s="1"/>
    </row>
    <row r="23" spans="1:10" ht="12.75">
      <c r="A23" s="1"/>
      <c r="B23" s="1"/>
      <c r="C23" s="4"/>
      <c r="D23" s="4"/>
      <c r="E23" s="1"/>
      <c r="F23" s="1"/>
      <c r="G23" s="1"/>
      <c r="H23" s="1"/>
      <c r="I23" s="1"/>
      <c r="J23" s="1"/>
    </row>
    <row r="24" spans="1:10" ht="12.75">
      <c r="A24" s="1"/>
      <c r="B24" s="1"/>
      <c r="C24" s="4"/>
      <c r="D24" s="4"/>
      <c r="E24" s="1"/>
      <c r="F24" s="1"/>
      <c r="G24" s="5"/>
      <c r="H24" s="5"/>
      <c r="I24" s="5"/>
      <c r="J24" s="5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</sheetData>
  <sheetProtection/>
  <printOptions gridLines="1"/>
  <pageMargins left="0.787401575" right="0.787401575" top="0.984251969" bottom="0.984251969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Manek</dc:creator>
  <cp:keywords/>
  <dc:description/>
  <cp:lastModifiedBy>Zatloukalová Eva, Ing.</cp:lastModifiedBy>
  <cp:lastPrinted>2015-12-03T14:11:34Z</cp:lastPrinted>
  <dcterms:created xsi:type="dcterms:W3CDTF">1998-01-20T06:27:01Z</dcterms:created>
  <dcterms:modified xsi:type="dcterms:W3CDTF">2017-04-24T07:09:52Z</dcterms:modified>
  <cp:category/>
  <cp:version/>
  <cp:contentType/>
  <cp:contentStatus/>
</cp:coreProperties>
</file>