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6" activeTab="1"/>
  </bookViews>
  <sheets>
    <sheet name="Rekapitulace" sheetId="1" r:id="rId1"/>
    <sheet name="Položky" sheetId="2" r:id="rId2"/>
    <sheet name="List2" sheetId="3" r:id="rId3"/>
  </sheets>
  <definedNames>
    <definedName name="Excel_BuiltIn__FilterDatabase_1_1">#REF!</definedName>
    <definedName name="Excel_BuiltIn__FilterDatabase_1_1_1">#REF!</definedName>
    <definedName name="Excel_BuiltIn__FilterDatabase_12">"$#REF!.$A$13:$F$613"</definedName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1_1_1">#REF!</definedName>
    <definedName name="Excel_BuiltIn__FilterDatabase_2_1_1_1_1_1">#REF!</definedName>
    <definedName name="Excel_BuiltIn__FilterDatabase_2_1_1_1_1_1_1">"$#REF!.$A$14:$E$613"</definedName>
    <definedName name="Excel_BuiltIn__FilterDatabase_2_1_1_1_1_1_1_1">"$#REF!.$A$13:$F$613"</definedName>
    <definedName name="Excel_BuiltIn__FilterDatabase_3">"$#REF!.$A$14:$E$613"</definedName>
  </definedNames>
  <calcPr fullCalcOnLoad="1"/>
</workbook>
</file>

<file path=xl/sharedStrings.xml><?xml version="1.0" encoding="utf-8"?>
<sst xmlns="http://schemas.openxmlformats.org/spreadsheetml/2006/main" count="119" uniqueCount="65">
  <si>
    <t xml:space="preserve">Rekapitulace rozpočtu v Kč </t>
  </si>
  <si>
    <t>Cena</t>
  </si>
  <si>
    <t>DPH 21%</t>
  </si>
  <si>
    <t>Celkem s DPH</t>
  </si>
  <si>
    <t>Montáž</t>
  </si>
  <si>
    <t>Materiál</t>
  </si>
  <si>
    <t>Celkem</t>
  </si>
  <si>
    <t>GZS 3,6 %</t>
  </si>
  <si>
    <t>Inž.  Činnost  0,8 %</t>
  </si>
  <si>
    <t>Metropolitní optická síť města Šumperka</t>
  </si>
  <si>
    <t>Položkový rozpočet</t>
  </si>
  <si>
    <t>Kód položky</t>
  </si>
  <si>
    <t>Popis</t>
  </si>
  <si>
    <t>MJ</t>
  </si>
  <si>
    <t>Množství</t>
  </si>
  <si>
    <t>Index ceny</t>
  </si>
  <si>
    <t>M</t>
  </si>
  <si>
    <t>m</t>
  </si>
  <si>
    <t>nab cena</t>
  </si>
  <si>
    <t>J. cena indexovaná</t>
  </si>
  <si>
    <t>JC index</t>
  </si>
  <si>
    <t>Práce a dodávky M montáž</t>
  </si>
  <si>
    <t>ks</t>
  </si>
  <si>
    <t>záfuk svazku 5MT  do HDPE</t>
  </si>
  <si>
    <t>montáž spojky na MT 10/8,</t>
  </si>
  <si>
    <t>montáž koncovky na MT 10/8, 12/8</t>
  </si>
  <si>
    <t>montáž průchodky těsnění HDPE 40 – MT,</t>
  </si>
  <si>
    <t>Montáž průchodky MT10, - MOK</t>
  </si>
  <si>
    <t>montáž ODF do 48 svarů</t>
  </si>
  <si>
    <t xml:space="preserve">zafouknutí OK do MT </t>
  </si>
  <si>
    <t>uložení a formování rezervy OK  v místech ukončení</t>
  </si>
  <si>
    <t>ukončení, propojení  optického vlákna  v OR   svar opt. Vlákna</t>
  </si>
  <si>
    <t>vl.</t>
  </si>
  <si>
    <t>vnitřní vedení MT, OK  v chrán IDI</t>
  </si>
  <si>
    <t>kalibrace trubek</t>
  </si>
  <si>
    <t>kalibrace trubek mikrotrubiček</t>
  </si>
  <si>
    <t>tlaková zkouška MT</t>
  </si>
  <si>
    <t>Ostatní nespecifikované práce</t>
  </si>
  <si>
    <t>HZS</t>
  </si>
  <si>
    <t xml:space="preserve">komplexní měření  (PM + OTDR (3 vlnové délky 1310,1550,1625 nm) </t>
  </si>
  <si>
    <t xml:space="preserve">vyhodnocení parametrů opt. trasy a zpracování měř. protokolů </t>
  </si>
  <si>
    <t>Optika+multikanál</t>
  </si>
  <si>
    <t>ochrana svarů smršťovací</t>
  </si>
  <si>
    <t>průchodkaHDPE 40 – MT 5x10</t>
  </si>
  <si>
    <t>průchodka MT10-MOK gasblock</t>
  </si>
  <si>
    <t>spojka MT 10 mm</t>
  </si>
  <si>
    <t>koncovka MT 10, 12 mm</t>
  </si>
  <si>
    <t>chránička PVC 40 se sníž hořlavostí vrap   (IDI)</t>
  </si>
  <si>
    <t>Mikrotrubička 10/8mm (různobarevná)</t>
  </si>
  <si>
    <t>Mikrotrubička 10/8mm LSPE  (různobarevná)</t>
  </si>
  <si>
    <t>Ostatní drobný spotř. Materiál</t>
  </si>
  <si>
    <t>kmpl</t>
  </si>
  <si>
    <t>Materiál celkem</t>
  </si>
  <si>
    <t xml:space="preserve">Pořizovací náklady </t>
  </si>
  <si>
    <t>%</t>
  </si>
  <si>
    <t>Materiál včetně pořizovacích nákladů</t>
  </si>
  <si>
    <t>optický mikrokabel SM 96 vl. G.652D, G.657A, průměr pláště max 6,3mm</t>
  </si>
  <si>
    <t>Rozvaděč optický do 19“ racku 2U 48 adapt/24 svarů, 4vstupy, 4 ks kazety 24vl  pro svary</t>
  </si>
  <si>
    <t>Část montáž mikrotrubiček a optického kabelu</t>
  </si>
  <si>
    <t>Kříž rezervy kabelu malý 500mm</t>
  </si>
  <si>
    <t xml:space="preserve">pigtail SC/PC  – 2 m </t>
  </si>
  <si>
    <t>adapter(průchodka) SC/PC</t>
  </si>
  <si>
    <t>Propojení MT v KK  2 ks</t>
  </si>
  <si>
    <t>Metropolitní optická síť města Šumperka připojení ZŠ 28. října a ZUŠ,  MOS Šumperk, propojení Knihovna 28.října-Jesenická</t>
  </si>
  <si>
    <t>MOS Šumperk, propojení Knihovna 28.října-Jesenická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</si>
</sst>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;\-0.00"/>
  </numFmts>
  <fonts count="4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165" fontId="0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center" vertical="top"/>
    </xf>
    <xf numFmtId="164" fontId="8" fillId="34" borderId="11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right" vertical="top"/>
    </xf>
    <xf numFmtId="165" fontId="2" fillId="34" borderId="11" xfId="0" applyNumberFormat="1" applyFont="1" applyFill="1" applyBorder="1" applyAlignment="1">
      <alignment horizontal="right" vertical="top"/>
    </xf>
    <xf numFmtId="4" fontId="2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right" vertical="top"/>
    </xf>
    <xf numFmtId="164" fontId="2" fillId="0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64" fontId="2" fillId="0" borderId="11" xfId="0" applyNumberFormat="1" applyFont="1" applyBorder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164" fontId="2" fillId="35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0" fontId="0" fillId="36" borderId="11" xfId="0" applyFill="1" applyBorder="1" applyAlignment="1">
      <alignment/>
    </xf>
    <xf numFmtId="17" fontId="3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zoomScaleSheetLayoutView="100" zoomScalePageLayoutView="0" workbookViewId="0" topLeftCell="A1">
      <selection activeCell="A6" sqref="A6"/>
    </sheetView>
  </sheetViews>
  <sheetFormatPr defaultColWidth="12.57421875" defaultRowHeight="12.75"/>
  <cols>
    <col min="1" max="1" width="41.28125" style="1" customWidth="1"/>
    <col min="2" max="2" width="26.00390625" style="2" customWidth="1"/>
    <col min="3" max="3" width="20.140625" style="2" customWidth="1"/>
    <col min="4" max="4" width="23.7109375" style="2" customWidth="1"/>
    <col min="5" max="252" width="11.57421875" style="1" customWidth="1"/>
  </cols>
  <sheetData>
    <row r="2" ht="23.25">
      <c r="A2" s="71" t="s">
        <v>63</v>
      </c>
    </row>
    <row r="3" ht="18">
      <c r="A3" s="8" t="s">
        <v>58</v>
      </c>
    </row>
    <row r="4" ht="15">
      <c r="A4" s="3"/>
    </row>
    <row r="5" ht="15">
      <c r="A5" s="3"/>
    </row>
    <row r="6" ht="15.75">
      <c r="A6" s="70"/>
    </row>
    <row r="8" ht="15.75">
      <c r="A8" s="5" t="s">
        <v>0</v>
      </c>
    </row>
    <row r="12" spans="2:4" s="5" customFormat="1" ht="15.75">
      <c r="B12" s="6" t="s">
        <v>1</v>
      </c>
      <c r="C12" s="6" t="s">
        <v>2</v>
      </c>
      <c r="D12" s="6" t="s">
        <v>3</v>
      </c>
    </row>
    <row r="13" spans="2:4" s="5" customFormat="1" ht="15.75">
      <c r="B13" s="7"/>
      <c r="C13" s="7"/>
      <c r="D13" s="7"/>
    </row>
    <row r="14" spans="2:4" s="5" customFormat="1" ht="15.75">
      <c r="B14" s="7"/>
      <c r="C14" s="7"/>
      <c r="D14" s="7"/>
    </row>
    <row r="15" spans="1:4" s="5" customFormat="1" ht="15.75">
      <c r="A15" s="5" t="s">
        <v>4</v>
      </c>
      <c r="B15" s="7">
        <f>+Položky!H10</f>
        <v>0</v>
      </c>
      <c r="C15" s="7">
        <f>B15*0.21</f>
        <v>0</v>
      </c>
      <c r="D15" s="7">
        <f>+C15+B15</f>
        <v>0</v>
      </c>
    </row>
    <row r="16" spans="2:4" s="5" customFormat="1" ht="15.75">
      <c r="B16" s="7"/>
      <c r="C16" s="7"/>
      <c r="D16" s="7"/>
    </row>
    <row r="17" spans="1:4" s="5" customFormat="1" ht="15.75">
      <c r="A17" s="5" t="s">
        <v>5</v>
      </c>
      <c r="B17" s="7">
        <f>+Položky!H59</f>
        <v>0</v>
      </c>
      <c r="C17" s="7">
        <f>B17*0.21</f>
        <v>0</v>
      </c>
      <c r="D17" s="7">
        <f>+C17+B17</f>
        <v>0</v>
      </c>
    </row>
    <row r="18" spans="2:4" s="5" customFormat="1" ht="15.75">
      <c r="B18" s="7"/>
      <c r="C18" s="7"/>
      <c r="D18" s="7"/>
    </row>
    <row r="19" spans="2:4" s="5" customFormat="1" ht="15.75">
      <c r="B19" s="7"/>
      <c r="C19" s="7"/>
      <c r="D19" s="7"/>
    </row>
    <row r="20" spans="1:4" s="5" customFormat="1" ht="15.75">
      <c r="A20" s="5" t="s">
        <v>6</v>
      </c>
      <c r="B20" s="7">
        <f>SUM(B14:B19)</f>
        <v>0</v>
      </c>
      <c r="C20" s="7">
        <f>SUM(C14:C19)</f>
        <v>0</v>
      </c>
      <c r="D20" s="7">
        <f>+C20+B20</f>
        <v>0</v>
      </c>
    </row>
    <row r="21" spans="2:4" s="5" customFormat="1" ht="15.75">
      <c r="B21" s="7"/>
      <c r="C21" s="7"/>
      <c r="D21" s="7"/>
    </row>
    <row r="22" spans="1:4" s="5" customFormat="1" ht="15.75">
      <c r="A22" s="5" t="s">
        <v>7</v>
      </c>
      <c r="B22" s="7">
        <f>B20*0.036</f>
        <v>0</v>
      </c>
      <c r="C22" s="7">
        <f>C20*0.036</f>
        <v>0</v>
      </c>
      <c r="D22" s="7">
        <f>+C22+B22</f>
        <v>0</v>
      </c>
    </row>
    <row r="23" spans="2:4" s="5" customFormat="1" ht="15.75">
      <c r="B23" s="7"/>
      <c r="C23" s="7"/>
      <c r="D23" s="7"/>
    </row>
    <row r="24" spans="1:4" s="5" customFormat="1" ht="15.75">
      <c r="A24" s="5" t="s">
        <v>8</v>
      </c>
      <c r="B24" s="7">
        <f>B20*0.008</f>
        <v>0</v>
      </c>
      <c r="C24" s="7">
        <f>C20*0.008</f>
        <v>0</v>
      </c>
      <c r="D24" s="7">
        <f>+C24+B24</f>
        <v>0</v>
      </c>
    </row>
    <row r="25" spans="2:4" s="5" customFormat="1" ht="15.75">
      <c r="B25" s="7"/>
      <c r="C25" s="7"/>
      <c r="D25" s="7"/>
    </row>
    <row r="26" spans="1:4" s="5" customFormat="1" ht="15.75">
      <c r="A26" s="5" t="s">
        <v>6</v>
      </c>
      <c r="B26" s="7">
        <f>+B24+B22+B20</f>
        <v>0</v>
      </c>
      <c r="C26" s="7">
        <f>+C24+C22+C20</f>
        <v>0</v>
      </c>
      <c r="D26" s="7">
        <f>+D24+D22+D20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31">
      <selection activeCell="E59" sqref="E59"/>
    </sheetView>
  </sheetViews>
  <sheetFormatPr defaultColWidth="9.140625" defaultRowHeight="12.75"/>
  <cols>
    <col min="1" max="1" width="10.28125" style="0" customWidth="1"/>
    <col min="2" max="2" width="86.421875" style="0" customWidth="1"/>
    <col min="4" max="4" width="12.7109375" style="0" customWidth="1"/>
    <col min="5" max="5" width="10.57421875" style="0" customWidth="1"/>
    <col min="7" max="7" width="11.140625" style="0" customWidth="1"/>
    <col min="8" max="8" width="12.57421875" style="0" customWidth="1"/>
  </cols>
  <sheetData>
    <row r="1" spans="1:8" ht="18">
      <c r="A1" s="8" t="s">
        <v>9</v>
      </c>
      <c r="C1" s="9"/>
      <c r="D1" s="10"/>
      <c r="E1" s="3"/>
      <c r="F1" s="4"/>
      <c r="G1" s="4"/>
      <c r="H1" s="11"/>
    </row>
    <row r="2" spans="2:8" ht="12.75">
      <c r="B2" s="4"/>
      <c r="C2" s="9"/>
      <c r="D2" s="10"/>
      <c r="E2" s="3"/>
      <c r="F2" s="4"/>
      <c r="G2" s="4"/>
      <c r="H2" s="11"/>
    </row>
    <row r="3" spans="1:8" ht="15.75">
      <c r="A3" s="5" t="s">
        <v>64</v>
      </c>
      <c r="C3" s="9"/>
      <c r="D3" s="10"/>
      <c r="E3" s="3"/>
      <c r="F3" s="4"/>
      <c r="G3" s="4"/>
      <c r="H3" s="11"/>
    </row>
    <row r="4" spans="1:8" ht="15.75">
      <c r="A4" s="5" t="s">
        <v>58</v>
      </c>
      <c r="C4" s="9"/>
      <c r="D4" s="10"/>
      <c r="E4" s="3"/>
      <c r="F4" s="4"/>
      <c r="G4" s="4"/>
      <c r="H4" s="11"/>
    </row>
    <row r="5" spans="1:8" ht="12.75">
      <c r="A5" s="3"/>
      <c r="C5" s="9"/>
      <c r="D5" s="10"/>
      <c r="E5" s="3"/>
      <c r="F5" s="4"/>
      <c r="G5" s="4"/>
      <c r="H5" s="11"/>
    </row>
    <row r="6" spans="1:8" ht="12.75">
      <c r="A6" s="3" t="s">
        <v>10</v>
      </c>
      <c r="C6" s="9"/>
      <c r="D6" s="10"/>
      <c r="E6" s="3"/>
      <c r="F6" s="4"/>
      <c r="G6" s="4"/>
      <c r="H6" s="11"/>
    </row>
    <row r="7" spans="1:8" ht="12.75">
      <c r="A7" s="22"/>
      <c r="B7" s="23"/>
      <c r="C7" s="24"/>
      <c r="D7" s="25"/>
      <c r="E7" s="26"/>
      <c r="F7" s="27"/>
      <c r="G7" s="28"/>
      <c r="H7" s="29"/>
    </row>
    <row r="9" spans="1:8" ht="38.25">
      <c r="A9" s="12" t="s">
        <v>11</v>
      </c>
      <c r="B9" s="12" t="s">
        <v>12</v>
      </c>
      <c r="C9" s="12" t="s">
        <v>13</v>
      </c>
      <c r="D9" s="13" t="s">
        <v>14</v>
      </c>
      <c r="E9" s="14" t="s">
        <v>19</v>
      </c>
      <c r="F9" s="12" t="s">
        <v>15</v>
      </c>
      <c r="G9" s="14" t="s">
        <v>20</v>
      </c>
      <c r="H9" s="15" t="s">
        <v>6</v>
      </c>
    </row>
    <row r="10" spans="1:8" ht="12.75">
      <c r="A10" s="30" t="s">
        <v>16</v>
      </c>
      <c r="B10" s="30" t="s">
        <v>21</v>
      </c>
      <c r="C10" s="31"/>
      <c r="D10" s="32"/>
      <c r="E10" s="33"/>
      <c r="F10" s="34"/>
      <c r="G10" s="35"/>
      <c r="H10" s="36">
        <f>SUM(H11:H27)</f>
        <v>0</v>
      </c>
    </row>
    <row r="11" spans="1:8" ht="12.75">
      <c r="A11" s="67" t="s">
        <v>18</v>
      </c>
      <c r="B11" s="37" t="s">
        <v>23</v>
      </c>
      <c r="C11" s="38" t="s">
        <v>17</v>
      </c>
      <c r="D11" s="19">
        <v>1015</v>
      </c>
      <c r="E11" s="39">
        <v>0</v>
      </c>
      <c r="F11" s="16">
        <v>1</v>
      </c>
      <c r="G11" s="20">
        <f aca="true" t="shared" si="0" ref="G11:G21">+F11*E11</f>
        <v>0</v>
      </c>
      <c r="H11" s="21">
        <f aca="true" t="shared" si="1" ref="H11:H21">+G11*D11</f>
        <v>0</v>
      </c>
    </row>
    <row r="12" spans="1:8" ht="12.75">
      <c r="A12" s="67" t="s">
        <v>18</v>
      </c>
      <c r="B12" s="37" t="s">
        <v>24</v>
      </c>
      <c r="C12" s="38" t="s">
        <v>22</v>
      </c>
      <c r="D12" s="19">
        <v>36</v>
      </c>
      <c r="E12" s="39">
        <v>0</v>
      </c>
      <c r="F12" s="16">
        <v>1</v>
      </c>
      <c r="G12" s="20">
        <f t="shared" si="0"/>
        <v>0</v>
      </c>
      <c r="H12" s="21">
        <f t="shared" si="1"/>
        <v>0</v>
      </c>
    </row>
    <row r="13" spans="1:8" ht="12.75">
      <c r="A13" s="67" t="s">
        <v>18</v>
      </c>
      <c r="B13" s="37" t="s">
        <v>25</v>
      </c>
      <c r="C13" s="38" t="s">
        <v>22</v>
      </c>
      <c r="D13" s="19">
        <v>18</v>
      </c>
      <c r="E13" s="39">
        <v>0</v>
      </c>
      <c r="F13" s="16">
        <v>1</v>
      </c>
      <c r="G13" s="20">
        <f t="shared" si="0"/>
        <v>0</v>
      </c>
      <c r="H13" s="21">
        <f t="shared" si="1"/>
        <v>0</v>
      </c>
    </row>
    <row r="14" spans="1:8" ht="12.75">
      <c r="A14" s="67" t="s">
        <v>18</v>
      </c>
      <c r="B14" s="37" t="s">
        <v>26</v>
      </c>
      <c r="C14" s="38" t="s">
        <v>22</v>
      </c>
      <c r="D14" s="19">
        <v>6</v>
      </c>
      <c r="E14" s="39">
        <v>0</v>
      </c>
      <c r="F14" s="16">
        <v>1</v>
      </c>
      <c r="G14" s="20">
        <f t="shared" si="0"/>
        <v>0</v>
      </c>
      <c r="H14" s="21">
        <f t="shared" si="1"/>
        <v>0</v>
      </c>
    </row>
    <row r="15" spans="1:8" ht="12.75">
      <c r="A15" s="67" t="s">
        <v>18</v>
      </c>
      <c r="B15" s="68" t="s">
        <v>27</v>
      </c>
      <c r="C15" s="38" t="s">
        <v>22</v>
      </c>
      <c r="D15" s="19">
        <v>5</v>
      </c>
      <c r="E15" s="39">
        <v>0</v>
      </c>
      <c r="F15" s="16">
        <v>1</v>
      </c>
      <c r="G15" s="20">
        <f t="shared" si="0"/>
        <v>0</v>
      </c>
      <c r="H15" s="21">
        <f t="shared" si="1"/>
        <v>0</v>
      </c>
    </row>
    <row r="16" spans="1:8" ht="12.75">
      <c r="A16" s="67" t="s">
        <v>18</v>
      </c>
      <c r="B16" s="54" t="s">
        <v>62</v>
      </c>
      <c r="C16" s="41" t="s">
        <v>22</v>
      </c>
      <c r="D16" s="19">
        <v>1</v>
      </c>
      <c r="E16" s="39">
        <v>0</v>
      </c>
      <c r="F16" s="16">
        <v>1</v>
      </c>
      <c r="G16" s="20">
        <f t="shared" si="0"/>
        <v>0</v>
      </c>
      <c r="H16" s="21">
        <f t="shared" si="1"/>
        <v>0</v>
      </c>
    </row>
    <row r="17" spans="1:8" ht="12.75">
      <c r="A17" s="67" t="s">
        <v>18</v>
      </c>
      <c r="B17" s="42" t="s">
        <v>28</v>
      </c>
      <c r="C17" s="41" t="s">
        <v>22</v>
      </c>
      <c r="D17" s="19">
        <v>1</v>
      </c>
      <c r="E17" s="39">
        <v>0</v>
      </c>
      <c r="F17" s="16">
        <v>1</v>
      </c>
      <c r="G17" s="20">
        <f t="shared" si="0"/>
        <v>0</v>
      </c>
      <c r="H17" s="21">
        <f t="shared" si="1"/>
        <v>0</v>
      </c>
    </row>
    <row r="18" spans="1:8" ht="12.75">
      <c r="A18" s="67" t="s">
        <v>18</v>
      </c>
      <c r="B18" s="42" t="s">
        <v>29</v>
      </c>
      <c r="C18" s="41" t="s">
        <v>17</v>
      </c>
      <c r="D18" s="19">
        <v>1100</v>
      </c>
      <c r="E18" s="39">
        <v>0</v>
      </c>
      <c r="F18" s="16">
        <v>1</v>
      </c>
      <c r="G18" s="20">
        <f t="shared" si="0"/>
        <v>0</v>
      </c>
      <c r="H18" s="21">
        <f t="shared" si="1"/>
        <v>0</v>
      </c>
    </row>
    <row r="19" spans="1:8" ht="12.75">
      <c r="A19" s="67" t="s">
        <v>18</v>
      </c>
      <c r="B19" s="42" t="s">
        <v>30</v>
      </c>
      <c r="C19" s="41" t="s">
        <v>22</v>
      </c>
      <c r="D19" s="19">
        <v>3</v>
      </c>
      <c r="E19" s="39">
        <v>0</v>
      </c>
      <c r="F19" s="16">
        <v>1</v>
      </c>
      <c r="G19" s="20">
        <f t="shared" si="0"/>
        <v>0</v>
      </c>
      <c r="H19" s="21">
        <f t="shared" si="1"/>
        <v>0</v>
      </c>
    </row>
    <row r="20" spans="1:8" ht="12.75">
      <c r="A20" s="67" t="s">
        <v>18</v>
      </c>
      <c r="B20" s="42" t="s">
        <v>31</v>
      </c>
      <c r="C20" s="41" t="s">
        <v>32</v>
      </c>
      <c r="D20" s="19">
        <v>24</v>
      </c>
      <c r="E20" s="39">
        <v>0</v>
      </c>
      <c r="F20" s="16">
        <v>1</v>
      </c>
      <c r="G20" s="20">
        <f t="shared" si="0"/>
        <v>0</v>
      </c>
      <c r="H20" s="21">
        <f t="shared" si="1"/>
        <v>0</v>
      </c>
    </row>
    <row r="21" spans="1:8" ht="12.75">
      <c r="A21" s="67" t="s">
        <v>18</v>
      </c>
      <c r="B21" s="40" t="s">
        <v>33</v>
      </c>
      <c r="C21" s="43" t="s">
        <v>17</v>
      </c>
      <c r="D21" s="19">
        <v>175</v>
      </c>
      <c r="E21" s="44">
        <v>0</v>
      </c>
      <c r="F21" s="16">
        <v>1</v>
      </c>
      <c r="G21" s="20">
        <f t="shared" si="0"/>
        <v>0</v>
      </c>
      <c r="H21" s="21">
        <f t="shared" si="1"/>
        <v>0</v>
      </c>
    </row>
    <row r="22" spans="1:8" ht="12.75">
      <c r="A22" s="67" t="s">
        <v>18</v>
      </c>
      <c r="B22" s="42" t="s">
        <v>34</v>
      </c>
      <c r="C22" s="41" t="s">
        <v>17</v>
      </c>
      <c r="D22" s="45">
        <v>1650</v>
      </c>
      <c r="E22" s="39">
        <v>0</v>
      </c>
      <c r="F22" s="16">
        <v>1</v>
      </c>
      <c r="G22" s="17">
        <f>F22*E22</f>
        <v>0</v>
      </c>
      <c r="H22" s="18">
        <f>G22*D22</f>
        <v>0</v>
      </c>
    </row>
    <row r="23" spans="1:8" ht="12.75">
      <c r="A23" s="67" t="s">
        <v>18</v>
      </c>
      <c r="B23" s="42" t="s">
        <v>35</v>
      </c>
      <c r="C23" s="41" t="s">
        <v>17</v>
      </c>
      <c r="D23" s="19">
        <v>5075</v>
      </c>
      <c r="E23" s="39">
        <v>0</v>
      </c>
      <c r="F23" s="16">
        <v>1</v>
      </c>
      <c r="G23" s="20">
        <f>+F23*E23</f>
        <v>0</v>
      </c>
      <c r="H23" s="21">
        <f>+G23*D23</f>
        <v>0</v>
      </c>
    </row>
    <row r="24" spans="1:8" ht="12.75">
      <c r="A24" s="67" t="s">
        <v>18</v>
      </c>
      <c r="B24" s="42" t="s">
        <v>36</v>
      </c>
      <c r="C24" s="41" t="s">
        <v>17</v>
      </c>
      <c r="D24" s="19">
        <v>5075</v>
      </c>
      <c r="E24" s="39">
        <v>0</v>
      </c>
      <c r="F24" s="16">
        <v>1</v>
      </c>
      <c r="G24" s="20">
        <f>+F24*E24</f>
        <v>0</v>
      </c>
      <c r="H24" s="21">
        <f>+G24*D24</f>
        <v>0</v>
      </c>
    </row>
    <row r="25" spans="1:8" ht="12.75">
      <c r="A25" s="67" t="s">
        <v>18</v>
      </c>
      <c r="B25" s="42" t="s">
        <v>37</v>
      </c>
      <c r="C25" s="41" t="s">
        <v>38</v>
      </c>
      <c r="D25" s="19">
        <v>24</v>
      </c>
      <c r="E25" s="39">
        <v>0</v>
      </c>
      <c r="F25" s="16">
        <v>1</v>
      </c>
      <c r="G25" s="20">
        <f>+F25*E25</f>
        <v>0</v>
      </c>
      <c r="H25" s="21">
        <f>+G25*D25</f>
        <v>0</v>
      </c>
    </row>
    <row r="26" spans="1:8" ht="12.75">
      <c r="A26" s="67" t="s">
        <v>18</v>
      </c>
      <c r="B26" s="42" t="s">
        <v>39</v>
      </c>
      <c r="C26" s="41" t="s">
        <v>32</v>
      </c>
      <c r="D26" s="45">
        <v>12</v>
      </c>
      <c r="E26" s="39">
        <v>0</v>
      </c>
      <c r="F26" s="16">
        <v>1</v>
      </c>
      <c r="G26" s="20">
        <f>+F26*E26</f>
        <v>0</v>
      </c>
      <c r="H26" s="21">
        <f>+G26*D26</f>
        <v>0</v>
      </c>
    </row>
    <row r="27" spans="1:8" ht="12.75">
      <c r="A27" s="67" t="s">
        <v>18</v>
      </c>
      <c r="B27" s="42" t="s">
        <v>40</v>
      </c>
      <c r="C27" s="41" t="s">
        <v>32</v>
      </c>
      <c r="D27" s="45">
        <v>12</v>
      </c>
      <c r="E27" s="39">
        <v>0</v>
      </c>
      <c r="F27" s="16">
        <v>1</v>
      </c>
      <c r="G27" s="20">
        <f>+F27*E27</f>
        <v>0</v>
      </c>
      <c r="H27" s="21">
        <f>+G27*D27</f>
        <v>0</v>
      </c>
    </row>
    <row r="32" spans="1:8" ht="38.25">
      <c r="A32" s="12" t="s">
        <v>11</v>
      </c>
      <c r="B32" s="12" t="s">
        <v>12</v>
      </c>
      <c r="C32" s="12" t="s">
        <v>13</v>
      </c>
      <c r="D32" s="13" t="s">
        <v>14</v>
      </c>
      <c r="E32" s="14" t="s">
        <v>19</v>
      </c>
      <c r="F32" s="12" t="s">
        <v>15</v>
      </c>
      <c r="G32" s="14" t="s">
        <v>20</v>
      </c>
      <c r="H32" s="15" t="s">
        <v>6</v>
      </c>
    </row>
    <row r="33" spans="1:8" ht="12.75">
      <c r="A33" s="46" t="s">
        <v>5</v>
      </c>
      <c r="B33" s="46" t="s">
        <v>41</v>
      </c>
      <c r="C33" s="51"/>
      <c r="D33" s="47"/>
      <c r="E33" s="46"/>
      <c r="F33" s="49"/>
      <c r="G33" s="49"/>
      <c r="H33" s="48">
        <f>SUM(H37:H50)</f>
        <v>0</v>
      </c>
    </row>
    <row r="34" spans="1:8" ht="12.75">
      <c r="A34" s="4"/>
      <c r="B34" s="4"/>
      <c r="C34" s="52"/>
      <c r="D34" s="10"/>
      <c r="E34" s="3"/>
      <c r="F34" s="4"/>
      <c r="G34" s="4"/>
      <c r="H34" s="11"/>
    </row>
    <row r="35" spans="1:8" ht="12.75">
      <c r="A35" s="4"/>
      <c r="B35" s="4"/>
      <c r="C35" s="52"/>
      <c r="D35" s="10"/>
      <c r="E35" s="3"/>
      <c r="F35" s="4"/>
      <c r="G35" s="4"/>
      <c r="H35" s="11"/>
    </row>
    <row r="36" spans="1:8" ht="12.75">
      <c r="A36" s="4"/>
      <c r="B36" s="4"/>
      <c r="C36" s="52"/>
      <c r="D36" s="10"/>
      <c r="E36" s="3"/>
      <c r="F36" s="4"/>
      <c r="G36" s="4"/>
      <c r="H36" s="11"/>
    </row>
    <row r="37" spans="1:8" ht="12.75">
      <c r="A37" s="67"/>
      <c r="B37" s="64" t="s">
        <v>56</v>
      </c>
      <c r="C37" s="38" t="s">
        <v>17</v>
      </c>
      <c r="D37" s="45">
        <v>1100</v>
      </c>
      <c r="E37" s="39">
        <v>0</v>
      </c>
      <c r="F37" s="53">
        <v>1</v>
      </c>
      <c r="G37" s="20">
        <f aca="true" t="shared" si="2" ref="G37:G50">+F37*E37</f>
        <v>0</v>
      </c>
      <c r="H37" s="21">
        <f aca="true" t="shared" si="3" ref="H37:H49">+G37*D37</f>
        <v>0</v>
      </c>
    </row>
    <row r="38" spans="1:8" ht="12.75">
      <c r="A38" s="67"/>
      <c r="B38" s="65" t="s">
        <v>57</v>
      </c>
      <c r="C38" s="38" t="s">
        <v>22</v>
      </c>
      <c r="D38" s="45">
        <v>2</v>
      </c>
      <c r="E38" s="39">
        <v>0</v>
      </c>
      <c r="F38" s="53">
        <v>1</v>
      </c>
      <c r="G38" s="20">
        <f>+F38*E38</f>
        <v>0</v>
      </c>
      <c r="H38" s="21">
        <f>+G38*D38</f>
        <v>0</v>
      </c>
    </row>
    <row r="39" spans="1:8" ht="12.75">
      <c r="A39" s="67"/>
      <c r="B39" s="65" t="s">
        <v>61</v>
      </c>
      <c r="C39" s="38" t="s">
        <v>22</v>
      </c>
      <c r="D39" s="45">
        <v>24</v>
      </c>
      <c r="E39" s="39">
        <v>0</v>
      </c>
      <c r="F39" s="53">
        <v>1</v>
      </c>
      <c r="G39" s="20">
        <f t="shared" si="2"/>
        <v>0</v>
      </c>
      <c r="H39" s="21">
        <f t="shared" si="3"/>
        <v>0</v>
      </c>
    </row>
    <row r="40" spans="1:8" ht="12.75">
      <c r="A40" s="67"/>
      <c r="B40" s="64" t="s">
        <v>60</v>
      </c>
      <c r="C40" s="38" t="s">
        <v>22</v>
      </c>
      <c r="D40" s="45">
        <v>24</v>
      </c>
      <c r="E40" s="39">
        <v>0</v>
      </c>
      <c r="F40" s="53">
        <v>1</v>
      </c>
      <c r="G40" s="20">
        <f t="shared" si="2"/>
        <v>0</v>
      </c>
      <c r="H40" s="21">
        <f t="shared" si="3"/>
        <v>0</v>
      </c>
    </row>
    <row r="41" spans="1:8" ht="12.75">
      <c r="A41" s="67"/>
      <c r="B41" s="37" t="s">
        <v>42</v>
      </c>
      <c r="C41" s="38" t="s">
        <v>22</v>
      </c>
      <c r="D41" s="45">
        <v>24</v>
      </c>
      <c r="E41" s="39">
        <v>0</v>
      </c>
      <c r="F41" s="53">
        <v>1</v>
      </c>
      <c r="G41" s="20">
        <f t="shared" si="2"/>
        <v>0</v>
      </c>
      <c r="H41" s="21">
        <f t="shared" si="3"/>
        <v>0</v>
      </c>
    </row>
    <row r="42" spans="1:8" ht="12.75">
      <c r="A42" s="67"/>
      <c r="B42" s="65" t="s">
        <v>59</v>
      </c>
      <c r="C42" s="38" t="s">
        <v>22</v>
      </c>
      <c r="D42" s="66">
        <v>1</v>
      </c>
      <c r="E42" s="39">
        <v>0</v>
      </c>
      <c r="F42" s="53">
        <v>1</v>
      </c>
      <c r="G42" s="20">
        <f>+F42*E42</f>
        <v>0</v>
      </c>
      <c r="H42" s="21">
        <f>+G42*D42</f>
        <v>0</v>
      </c>
    </row>
    <row r="43" spans="1:8" ht="12.75">
      <c r="A43" s="67"/>
      <c r="B43" s="37" t="s">
        <v>43</v>
      </c>
      <c r="C43" s="38" t="s">
        <v>22</v>
      </c>
      <c r="D43" s="19">
        <v>6</v>
      </c>
      <c r="E43" s="39">
        <v>0</v>
      </c>
      <c r="F43" s="53">
        <v>1</v>
      </c>
      <c r="G43" s="20">
        <f t="shared" si="2"/>
        <v>0</v>
      </c>
      <c r="H43" s="21">
        <f t="shared" si="3"/>
        <v>0</v>
      </c>
    </row>
    <row r="44" spans="1:8" ht="12.75">
      <c r="A44" s="67"/>
      <c r="B44" s="37" t="s">
        <v>44</v>
      </c>
      <c r="C44" s="38" t="s">
        <v>22</v>
      </c>
      <c r="D44" s="19">
        <v>5</v>
      </c>
      <c r="E44" s="39">
        <v>0</v>
      </c>
      <c r="F44" s="53">
        <v>1</v>
      </c>
      <c r="G44" s="20">
        <f t="shared" si="2"/>
        <v>0</v>
      </c>
      <c r="H44" s="21">
        <f t="shared" si="3"/>
        <v>0</v>
      </c>
    </row>
    <row r="45" spans="1:8" ht="12.75">
      <c r="A45" s="67"/>
      <c r="B45" s="37" t="s">
        <v>45</v>
      </c>
      <c r="C45" s="38" t="s">
        <v>22</v>
      </c>
      <c r="D45" s="19">
        <v>10</v>
      </c>
      <c r="E45" s="39">
        <v>0</v>
      </c>
      <c r="F45" s="53">
        <v>1</v>
      </c>
      <c r="G45" s="20">
        <f t="shared" si="2"/>
        <v>0</v>
      </c>
      <c r="H45" s="21">
        <f t="shared" si="3"/>
        <v>0</v>
      </c>
    </row>
    <row r="46" spans="1:8" ht="12.75">
      <c r="A46" s="67"/>
      <c r="B46" s="37" t="s">
        <v>46</v>
      </c>
      <c r="C46" s="38" t="s">
        <v>22</v>
      </c>
      <c r="D46" s="19">
        <v>36</v>
      </c>
      <c r="E46" s="39">
        <v>0</v>
      </c>
      <c r="F46" s="53">
        <v>1</v>
      </c>
      <c r="G46" s="20">
        <f t="shared" si="2"/>
        <v>0</v>
      </c>
      <c r="H46" s="21">
        <f t="shared" si="3"/>
        <v>0</v>
      </c>
    </row>
    <row r="47" spans="1:8" ht="12.75">
      <c r="A47" s="67"/>
      <c r="B47" s="37" t="s">
        <v>47</v>
      </c>
      <c r="C47" s="38" t="s">
        <v>17</v>
      </c>
      <c r="D47" s="19">
        <v>35</v>
      </c>
      <c r="E47" s="39">
        <v>0</v>
      </c>
      <c r="F47" s="53">
        <v>1</v>
      </c>
      <c r="G47" s="20">
        <f t="shared" si="2"/>
        <v>0</v>
      </c>
      <c r="H47" s="21">
        <f t="shared" si="3"/>
        <v>0</v>
      </c>
    </row>
    <row r="48" spans="1:8" ht="12.75">
      <c r="A48" s="67"/>
      <c r="B48" s="37" t="s">
        <v>48</v>
      </c>
      <c r="C48" s="38" t="s">
        <v>17</v>
      </c>
      <c r="D48" s="19">
        <v>5075</v>
      </c>
      <c r="E48" s="39">
        <v>0</v>
      </c>
      <c r="F48" s="53">
        <v>1</v>
      </c>
      <c r="G48" s="20">
        <f t="shared" si="2"/>
        <v>0</v>
      </c>
      <c r="H48" s="21">
        <f t="shared" si="3"/>
        <v>0</v>
      </c>
    </row>
    <row r="49" spans="1:8" ht="12.75">
      <c r="A49" s="67"/>
      <c r="B49" s="37" t="s">
        <v>49</v>
      </c>
      <c r="C49" s="38" t="s">
        <v>17</v>
      </c>
      <c r="D49" s="19">
        <v>175</v>
      </c>
      <c r="E49" s="39">
        <v>0</v>
      </c>
      <c r="F49" s="53">
        <v>1</v>
      </c>
      <c r="G49" s="20">
        <f t="shared" si="2"/>
        <v>0</v>
      </c>
      <c r="H49" s="21">
        <f t="shared" si="3"/>
        <v>0</v>
      </c>
    </row>
    <row r="50" spans="1:8" ht="12.75">
      <c r="A50" s="69"/>
      <c r="B50" s="54" t="s">
        <v>50</v>
      </c>
      <c r="C50" s="54" t="s">
        <v>51</v>
      </c>
      <c r="D50" s="50">
        <v>1</v>
      </c>
      <c r="E50" s="55">
        <v>0</v>
      </c>
      <c r="F50" s="53">
        <v>1</v>
      </c>
      <c r="G50" s="20">
        <f t="shared" si="2"/>
        <v>0</v>
      </c>
      <c r="H50" s="21">
        <f>+G50*D50</f>
        <v>0</v>
      </c>
    </row>
    <row r="51" spans="4:8" ht="12.75">
      <c r="D51" s="10"/>
      <c r="E51" s="3"/>
      <c r="F51" s="4"/>
      <c r="G51" s="4"/>
      <c r="H51" s="56"/>
    </row>
    <row r="52" spans="3:8" ht="12.75">
      <c r="C52" s="9"/>
      <c r="D52" s="10"/>
      <c r="E52" s="3"/>
      <c r="F52" s="4"/>
      <c r="G52" s="4"/>
      <c r="H52" s="11"/>
    </row>
    <row r="53" spans="3:8" ht="12.75">
      <c r="C53" s="9"/>
      <c r="D53" s="10"/>
      <c r="E53" s="3"/>
      <c r="F53" s="4"/>
      <c r="G53" s="4"/>
      <c r="H53" s="11"/>
    </row>
    <row r="54" spans="1:8" ht="12.75">
      <c r="A54" s="57" t="s">
        <v>52</v>
      </c>
      <c r="B54" s="57"/>
      <c r="C54" s="58"/>
      <c r="D54" s="59"/>
      <c r="E54" s="57"/>
      <c r="F54" s="57"/>
      <c r="G54" s="57"/>
      <c r="H54" s="60">
        <f>+H33</f>
        <v>0</v>
      </c>
    </row>
    <row r="55" spans="1:8" ht="12.75">
      <c r="A55" s="61"/>
      <c r="B55" s="61"/>
      <c r="C55" s="62"/>
      <c r="D55" s="59"/>
      <c r="E55" s="57"/>
      <c r="F55" s="63"/>
      <c r="G55" s="63"/>
      <c r="H55" s="60"/>
    </row>
    <row r="56" spans="1:8" ht="12.75">
      <c r="A56" s="61" t="s">
        <v>53</v>
      </c>
      <c r="B56" s="61"/>
      <c r="C56" s="62" t="s">
        <v>54</v>
      </c>
      <c r="D56" s="59">
        <v>3</v>
      </c>
      <c r="E56" s="57">
        <v>0</v>
      </c>
      <c r="F56" s="63"/>
      <c r="G56" s="63"/>
      <c r="H56" s="60">
        <f>E56*D56/100</f>
        <v>0</v>
      </c>
    </row>
    <row r="57" spans="1:8" ht="12.75">
      <c r="A57" s="61"/>
      <c r="B57" s="61"/>
      <c r="C57" s="62"/>
      <c r="D57" s="59"/>
      <c r="E57" s="57"/>
      <c r="F57" s="63"/>
      <c r="G57" s="63"/>
      <c r="H57" s="60"/>
    </row>
    <row r="58" spans="1:8" ht="12.75">
      <c r="A58" s="61"/>
      <c r="B58" s="61"/>
      <c r="C58" s="62"/>
      <c r="D58" s="59"/>
      <c r="E58" s="57"/>
      <c r="F58" s="63"/>
      <c r="G58" s="63"/>
      <c r="H58" s="60"/>
    </row>
    <row r="59" spans="1:8" ht="12.75">
      <c r="A59" s="57" t="s">
        <v>55</v>
      </c>
      <c r="B59" s="57"/>
      <c r="C59" s="62"/>
      <c r="D59" s="59"/>
      <c r="E59" s="57"/>
      <c r="F59" s="63"/>
      <c r="G59" s="63"/>
      <c r="H59" s="60">
        <f>+H56+H54</f>
        <v>0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fitToHeight="3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 Petr</dc:creator>
  <cp:keywords/>
  <dc:description/>
  <cp:lastModifiedBy>Lovichová Emilie</cp:lastModifiedBy>
  <cp:lastPrinted>2017-07-20T20:03:14Z</cp:lastPrinted>
  <dcterms:created xsi:type="dcterms:W3CDTF">2017-10-16T07:12:18Z</dcterms:created>
  <dcterms:modified xsi:type="dcterms:W3CDTF">2019-05-30T07:28:42Z</dcterms:modified>
  <cp:category/>
  <cp:version/>
  <cp:contentType/>
  <cp:contentStatus/>
</cp:coreProperties>
</file>