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S:\Korespondence - Dokumenty\Zakaznici_MLCPAM\2021\ZS_Sumperk\ZS_Vrchlickeho\AVM_ucebny\"/>
    </mc:Choice>
  </mc:AlternateContent>
  <xr:revisionPtr revIDLastSave="0" documentId="13_ncr:1_{47D0FA4A-4EE0-481F-8EA0-5BEEA41A7071}" xr6:coauthVersionLast="45" xr6:coauthVersionMax="45" xr10:uidLastSave="{00000000-0000-0000-0000-000000000000}"/>
  <bookViews>
    <workbookView xWindow="32085" yWindow="390" windowWidth="29595" windowHeight="20610" xr2:uid="{00000000-000D-0000-FFFF-FFFF00000000}"/>
  </bookViews>
  <sheets>
    <sheet name="Úvodní list" sheetId="3" r:id="rId1"/>
    <sheet name="Jazyková učebna s využitím IT" sheetId="21" r:id="rId2"/>
    <sheet name="Učebna Fyziky" sheetId="24" r:id="rId3"/>
    <sheet name="Robotická učebna" sheetId="2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25" l="1"/>
  <c r="I24" i="25" s="1"/>
  <c r="H24" i="25"/>
  <c r="F23" i="25"/>
  <c r="I23" i="25" s="1"/>
  <c r="H23" i="25"/>
  <c r="F22" i="25"/>
  <c r="I22" i="25" s="1"/>
  <c r="H22" i="25"/>
  <c r="F21" i="25"/>
  <c r="I21" i="25" s="1"/>
  <c r="H21" i="25"/>
  <c r="F20" i="25"/>
  <c r="I20" i="25" s="1"/>
  <c r="H20" i="25"/>
  <c r="F7" i="21" l="1"/>
  <c r="F25" i="21"/>
  <c r="I25" i="21" s="1"/>
  <c r="H25" i="21"/>
  <c r="F24" i="21"/>
  <c r="I24" i="21" s="1"/>
  <c r="H24" i="21"/>
  <c r="F23" i="21"/>
  <c r="I23" i="21" s="1"/>
  <c r="H23" i="21"/>
  <c r="F22" i="21"/>
  <c r="I22" i="21" s="1"/>
  <c r="H22" i="21"/>
  <c r="F21" i="21"/>
  <c r="I21" i="21" s="1"/>
  <c r="H21" i="21"/>
  <c r="F20" i="21"/>
  <c r="I20" i="21" s="1"/>
  <c r="H20" i="21"/>
  <c r="F19" i="21"/>
  <c r="I19" i="21" s="1"/>
  <c r="H19" i="21"/>
  <c r="F18" i="21"/>
  <c r="I18" i="21" s="1"/>
  <c r="H18" i="21"/>
  <c r="F17" i="21"/>
  <c r="I17" i="21" s="1"/>
  <c r="H17" i="21"/>
  <c r="F16" i="21"/>
  <c r="I16" i="21" s="1"/>
  <c r="H16" i="21"/>
  <c r="F15" i="21"/>
  <c r="I15" i="21" s="1"/>
  <c r="H15" i="21"/>
  <c r="H44" i="21"/>
  <c r="F44" i="21"/>
  <c r="I44" i="21" s="1"/>
  <c r="H43" i="21"/>
  <c r="F43" i="21"/>
  <c r="I43" i="21" s="1"/>
  <c r="H19" i="25"/>
  <c r="F19" i="25"/>
  <c r="I19" i="25" s="1"/>
  <c r="H18" i="25"/>
  <c r="F18" i="25"/>
  <c r="I18" i="25" s="1"/>
  <c r="H17" i="25"/>
  <c r="F17" i="25"/>
  <c r="I17" i="25" s="1"/>
  <c r="H16" i="25"/>
  <c r="F16" i="25"/>
  <c r="I16" i="25" s="1"/>
  <c r="H15" i="25"/>
  <c r="F15" i="25"/>
  <c r="I15" i="25" s="1"/>
  <c r="H14" i="25"/>
  <c r="F14" i="25"/>
  <c r="I14" i="25" s="1"/>
  <c r="H11" i="25"/>
  <c r="F11" i="25"/>
  <c r="I11" i="25" s="1"/>
  <c r="H10" i="25"/>
  <c r="F10" i="25"/>
  <c r="I10" i="25" s="1"/>
  <c r="H9" i="25"/>
  <c r="F9" i="25"/>
  <c r="I9" i="25" s="1"/>
  <c r="H8" i="25"/>
  <c r="F8" i="25"/>
  <c r="I8" i="25" s="1"/>
  <c r="H7" i="25"/>
  <c r="F7" i="25"/>
  <c r="I7" i="25" s="1"/>
  <c r="H6" i="25"/>
  <c r="F6" i="25"/>
  <c r="I6" i="25" s="1"/>
  <c r="H5" i="25"/>
  <c r="F5" i="25"/>
  <c r="I5" i="25" s="1"/>
  <c r="I25" i="25" l="1"/>
  <c r="H25" i="25"/>
  <c r="H12" i="25"/>
  <c r="I12" i="25"/>
  <c r="H15" i="24"/>
  <c r="H16" i="24"/>
  <c r="H17" i="24"/>
  <c r="H18" i="24"/>
  <c r="H19" i="24"/>
  <c r="F15" i="24"/>
  <c r="I15" i="24" s="1"/>
  <c r="F16" i="24"/>
  <c r="I16" i="24" s="1"/>
  <c r="F17" i="24"/>
  <c r="I17" i="24" s="1"/>
  <c r="F18" i="24"/>
  <c r="I18" i="24" s="1"/>
  <c r="F19" i="24"/>
  <c r="I19" i="24" s="1"/>
  <c r="H14" i="24"/>
  <c r="F14" i="24"/>
  <c r="I14" i="24" s="1"/>
  <c r="F10" i="24"/>
  <c r="I10" i="24" s="1"/>
  <c r="H10" i="24"/>
  <c r="H7" i="24"/>
  <c r="H8" i="24"/>
  <c r="H9" i="24"/>
  <c r="H11" i="24"/>
  <c r="F7" i="24"/>
  <c r="I7" i="24" s="1"/>
  <c r="F8" i="24"/>
  <c r="I8" i="24" s="1"/>
  <c r="F9" i="24"/>
  <c r="I9" i="24" s="1"/>
  <c r="F11" i="24"/>
  <c r="I11" i="24" s="1"/>
  <c r="H42" i="21"/>
  <c r="F42" i="21"/>
  <c r="I42" i="21" s="1"/>
  <c r="H37" i="21"/>
  <c r="H38" i="21"/>
  <c r="H39" i="21"/>
  <c r="H40" i="21"/>
  <c r="H41" i="21"/>
  <c r="H45" i="21"/>
  <c r="F37" i="21"/>
  <c r="I37" i="21" s="1"/>
  <c r="F38" i="21"/>
  <c r="I38" i="21" s="1"/>
  <c r="F39" i="21"/>
  <c r="I39" i="21" s="1"/>
  <c r="F40" i="21"/>
  <c r="I40" i="21" s="1"/>
  <c r="F41" i="21"/>
  <c r="I41" i="21" s="1"/>
  <c r="F45" i="21"/>
  <c r="I45" i="21" s="1"/>
  <c r="H36" i="21"/>
  <c r="F36" i="21"/>
  <c r="I36" i="21" s="1"/>
  <c r="H33" i="21"/>
  <c r="F33" i="21"/>
  <c r="I33" i="21" s="1"/>
  <c r="H26" i="25" l="1"/>
  <c r="B9" i="3" s="1"/>
  <c r="I26" i="25"/>
  <c r="C9" i="3" s="1"/>
  <c r="I46" i="21"/>
  <c r="H46" i="21"/>
  <c r="H20" i="24"/>
  <c r="I20" i="24"/>
  <c r="H14" i="21"/>
  <c r="F14" i="21"/>
  <c r="I14" i="21" s="1"/>
  <c r="F13" i="21"/>
  <c r="I13" i="21" s="1"/>
  <c r="H13" i="21"/>
  <c r="H12" i="21"/>
  <c r="F12" i="21"/>
  <c r="I12" i="21" s="1"/>
  <c r="F27" i="21"/>
  <c r="I27" i="21" s="1"/>
  <c r="H27" i="21"/>
  <c r="F28" i="21"/>
  <c r="I28" i="21" s="1"/>
  <c r="H28" i="21"/>
  <c r="F29" i="21"/>
  <c r="I29" i="21" s="1"/>
  <c r="H29" i="21"/>
  <c r="F30" i="21"/>
  <c r="I30" i="21" s="1"/>
  <c r="H30" i="21"/>
  <c r="F31" i="21"/>
  <c r="I31" i="21" s="1"/>
  <c r="H31" i="21"/>
  <c r="F32" i="21"/>
  <c r="I32" i="21" s="1"/>
  <c r="H32" i="21"/>
  <c r="H6" i="24" l="1"/>
  <c r="F6" i="24"/>
  <c r="I6" i="24" s="1"/>
  <c r="H5" i="24"/>
  <c r="F5" i="24"/>
  <c r="I5" i="24" s="1"/>
  <c r="I12" i="24" l="1"/>
  <c r="I21" i="24" s="1"/>
  <c r="H12" i="24"/>
  <c r="H21" i="24" s="1"/>
  <c r="H11" i="21"/>
  <c r="F11" i="21"/>
  <c r="I11" i="21" s="1"/>
  <c r="H10" i="21"/>
  <c r="F10" i="21"/>
  <c r="I10" i="21" s="1"/>
  <c r="H9" i="21"/>
  <c r="F9" i="21"/>
  <c r="I9" i="21" s="1"/>
  <c r="H8" i="21"/>
  <c r="F8" i="21"/>
  <c r="I8" i="21" s="1"/>
  <c r="B8" i="3" l="1"/>
  <c r="H5" i="21"/>
  <c r="H6" i="21"/>
  <c r="H34" i="21" s="1"/>
  <c r="H47" i="21" s="1"/>
  <c r="H7" i="21"/>
  <c r="F5" i="21"/>
  <c r="I5" i="21" s="1"/>
  <c r="F6" i="21"/>
  <c r="I6" i="21" s="1"/>
  <c r="I7" i="21"/>
  <c r="I34" i="21" l="1"/>
  <c r="I47" i="21" s="1"/>
  <c r="C8" i="3"/>
  <c r="B7" i="3" l="1"/>
  <c r="B10" i="3" s="1"/>
  <c r="C7" i="3" l="1"/>
  <c r="C10" i="3" s="1"/>
</calcChain>
</file>

<file path=xl/sharedStrings.xml><?xml version="1.0" encoding="utf-8"?>
<sst xmlns="http://schemas.openxmlformats.org/spreadsheetml/2006/main" count="199" uniqueCount="129">
  <si>
    <t xml:space="preserve">Položková specifikace, předpokládané množství a ceník </t>
  </si>
  <si>
    <t>Pořadí</t>
  </si>
  <si>
    <t>Označení zboží</t>
  </si>
  <si>
    <t>Minimální požadavky zadavatele na zboží</t>
  </si>
  <si>
    <t>Jednotková cena (za 1ks) bez DPH</t>
  </si>
  <si>
    <t>Předpokládané množství</t>
  </si>
  <si>
    <t>Cena celkem za druh techniky bez DPH (Kč)</t>
  </si>
  <si>
    <t>Cena celkem za druh techniky včetně DPH (Kč)</t>
  </si>
  <si>
    <t>Jednotková cena ( za 1 ks) včetně DPH</t>
  </si>
  <si>
    <t>Celkem Kč:</t>
  </si>
  <si>
    <t>Akce:</t>
  </si>
  <si>
    <t>Místo realizace:</t>
  </si>
  <si>
    <t>Investor:</t>
  </si>
  <si>
    <t>Rozpočet na AV techniku a učební pomůcky:</t>
  </si>
  <si>
    <t xml:space="preserve">Učebna </t>
  </si>
  <si>
    <t>Cena bez DPH</t>
  </si>
  <si>
    <t>Cena s DPH</t>
  </si>
  <si>
    <t xml:space="preserve">MODERNIZACE ODBORNÝCH UČEBEN </t>
  </si>
  <si>
    <t>PC ovládací a prezentační stanice pro učitele</t>
  </si>
  <si>
    <t>Kontrolní a prezentační monitor</t>
  </si>
  <si>
    <t>Datový switch</t>
  </si>
  <si>
    <t>PC Media server</t>
  </si>
  <si>
    <t>NAS úložiště</t>
  </si>
  <si>
    <t>HDD pro úložiště</t>
  </si>
  <si>
    <t>UPS</t>
  </si>
  <si>
    <t>19" rozvaděč</t>
  </si>
  <si>
    <t>19" rozvaděč stojanový 15U/600x600 skleněné dveře, šedý, včetně polic a rozvodného panelu 230V. Cena včetně dopravy, instalace.</t>
  </si>
  <si>
    <t>Technologie jazykové laboratoře pro vzdálený přístup ke studíjním materiálům</t>
  </si>
  <si>
    <t>Technologie jazykové laboratoře se sdílením obrazu a zvuku</t>
  </si>
  <si>
    <t>Ovládácí SW pro organizaci aktivit v labotatoři</t>
  </si>
  <si>
    <t>Učitelský SW</t>
  </si>
  <si>
    <t>Učitelský SW modul pro LAN přístup do databáze studijních materiálů, mimo jazykovou laboratoř. Příprava cvičení, kontrola vyplněných úkolů. S garantovaným upgradem po dobu 5-ti let. Cena včetně dopravy, instalace, nastavení.</t>
  </si>
  <si>
    <t>Systémový náhlavní set - sluchátka/mikrofon</t>
  </si>
  <si>
    <t>Case s min. 180W zdrojem s účinnosti až 92%, výkon CPU min. 9200 bodu dle nezávislého testu cpubenchmark.net, operační paměť 8GB DDR4, pevný M.2 SSD disk s kapacitou 256GB, DVD-RW optická mechanika, Gbit síťová karta, Wifi standardu 802.11ac (2x2), Bluetooth, čtečka pam. karet, min. 2x DisplayPort a 1x HDMI, USB Type-C, USB 3.1, USB 2.0, klávesnici a myš, operační systém s podporu AD (domény), servisní služba u zákazníka s odezvou do následujícího pracovního dne od nahlášení servisní události. Cena včetně dopravy, instalace, nastavení.</t>
  </si>
  <si>
    <t>Zvuková karta</t>
  </si>
  <si>
    <t>Zvuková karta, vstup pro mikrofon 1x 3,5mm konektor, 4pólový výstup pro sluchátka s mikrofonem 1 x 3,5mm, stereo výstup, kompatibilita s USB 2.0 / 3.0. Cena včetně dopravy, instalace, nastavení.</t>
  </si>
  <si>
    <t>Webová kamera učitel</t>
  </si>
  <si>
    <t>Kamera pro videohovory v rozlišení Full HD 1080p (až 1920 x 1080 pixelů), videohovory rozlišení HD 720p (až 1280 x 720 pixelů) s podporovanými klienty, záznam videa Full HD (až 1920 x 1080 pixelů), komprese videa H.264, vestavěné duální stereofonní mikrofony s automatickým potlačením šumu, automatická korekce špatného osvětlení, univerzální klip s možností připevnění ke stativu, pro přichycení k notebookům, monitorům LCD nebo CRT, certifikováno pro Skype for Business, optimalizováno pro Lync, kompatibilní s Cisco WebEx. Cena včetně dopravy, instalace.</t>
  </si>
  <si>
    <t>Konvertibilní zařízení s dotykovým SVA displejem min. 11,6" a LED podsvícením, rozlišení 1366 x 768, čelní kamera 720p, zadní sekundární kamera 1080p, výkon CPU min. 2650 bodu dle nezávislého testu cpubenchmark.net, operační paměť 4GB DDR3, pevný SSD s kapacitou 128GB, Gbit síťová karta, WiFi ac (2x2) + BT, min. video výstup HDMI, USB-C, USB 3.1, čtečka SD karet, klávesnice odolná vůči polití, operační systém s podporu AD (domény). Cena včetně dopravy, instalace, nastavení.</t>
  </si>
  <si>
    <t>Pracovní stanice, case Tower, min. 500W zdrojem s účinností až 90%, sestav pro provoz 24/7, výkon 4core CPU min. 11800 dle nezávislého testu cpubenchmark.net s min. 16 PCIe linkami, operační paměť min. 8GB DDR4 (v konfiguraci 2x 4GB), SSD M.2 disk s kapacitou min. 256GB, DVD-RW optická mechanika, čtečka MCR, Gbit síťová karta, klávesnici a myš stejného výrobce, operační systém s podporu AD (domény), záruka min. 3 roky s odezvou do následujícího pracovního dne od nahlášení servisní události. Cena včetně dopravy, instalace, nastavení.</t>
  </si>
  <si>
    <t>Uložiště dat, dvoujádrový procesor s taktem až 2,5 GHzr, rychlosti šifrovaného čtení 113MB/s, rychlost šifrovaného zápisu 112 MB/s, jedno Gbit síťové rozhraní, 2x USB 3.0, hardwarové šifrování AES-NI, podpora souborového systému btrfs, možnost výměny disků za provozu, přihlášení uživatelů domény, včetně softwarového vybavení pro zálohování dat. Cena včetně dopravy, instalace, nastavení.</t>
  </si>
  <si>
    <t>Záložní zdroj napájení s výstupním výkonem 720W / 1200VA, s účinnosti 98%/97% při plném/polovičním zatížení, 3x CEE zásuvka s ochranným kolíkem zajišťující napájení v případě výpadku proudu, 3x CEE zásuvka s ochranným kolíkem s přepěťovou ochranou, s přepěťovou ochranou analogové telefonní linky RJ11, s přepěťovou ochranou datové linky RJ45. Cena včetně dopravy, instalace.</t>
  </si>
  <si>
    <t>SW modul pro internetový přístup</t>
  </si>
  <si>
    <t>AV technologie</t>
  </si>
  <si>
    <t>Interaktivní tabule</t>
  </si>
  <si>
    <t>Ovládání musí být možné dotykem prstu, popisovače nebo jiného předmětu. Ovládání musí být zcela nezávislé na dodávaných popisovačích. Snímací technologie pracuje na principu čtyř kamer a umožňuje rozpoznání min. čtyř současných dotyků a ovládání gesty. Snímací technologie musí dále rozpoznat dotyk prstem, popisovačem a mazací houbičkou a automaticky těmto dotykům přiřadit různou funkci = prst pro ovládání, popisovač pro psaní, houbička pro mazání. Povrch musí být určený pro promítání obrazu = matný, eliminovat odlesky. Povrch musí být magnetický. Povrch nesmí obsahovat žádnou technologii, popisovače bezdrátové,  bezbateriové a mechanicky odolné. Součástí tabule aktivní lišta pro dva popisovače. Výběr požadované barvy popisovače musí být pouhým stiskem tlačítka příslušné barvy. Lišta dále obsahuje tlačítko pro výběr pravého tlačítka myši, tlačítko pro aktivaci klávesnice, spuštění kalibrace. Tabule musí mít rozměry 1994 x 1300 x 165mm, s tolerancí ± 10mm. Aktivní plocha musí vyplňovat celou plochu uvnitř rámu a musí mít úhlopříčku 87“ a rozměry 1877 x 1173mm, s tolerancí ± 10mm. Hmotnost tabule nesmí přesáhnout 27,2 kg. Cena včetně dopravy, instalace, nastavení. Cena včetně systémové AV kabeláže. Cena včetně dopravy, instalace, nastavení.</t>
  </si>
  <si>
    <t>Prezentační SW</t>
  </si>
  <si>
    <t>Prezentační SW až pro 4 počítače, včetně prvního roku přístupu k novým verzím prezentačního SW. SW umožňuje jednoduše vytvořit interaktivní cvičení dle probíraného tématu. Mimo to mohou učitelé vybrat pro žáky kterékoliv z více než 30 000 již hotových cvičení na připraveném portálu. Licence na 2 roky. Cena včetně dopravy, instalace.</t>
  </si>
  <si>
    <t>Projektor</t>
  </si>
  <si>
    <t>Ultrakrátký datový projektor, technologie 3LCD, rozlišení min.  1280 x 800,  výkon min. 3500 ANSI lumenů, projekční poměr max. 0,28:1, kontrast min. 14 000 : 1, obrazové vstupy min. 3 x HDMI, 2 x VGA, hmotnost max. 6 kg. Cena včetně dopravy, instalace, nastavení.Cena včetně dopravy, instalace, nastavení.</t>
  </si>
  <si>
    <t>Držák projektoru</t>
  </si>
  <si>
    <t>Ramenný držák ultrakrátkého projektoru pro instalaci na pylonový pojezd. Cena včetně dopravy, instalace.</t>
  </si>
  <si>
    <t>Přídavné reproduktory</t>
  </si>
  <si>
    <t>Přídavné reproduktory s možností uchycení na pylonový pojezd tabule,2x 20 W.  Cena včetně dopravy, instalace.</t>
  </si>
  <si>
    <t>Pylonový pojezd s křídly</t>
  </si>
  <si>
    <t>Bezdrátová dokumentová kamera s flexibilním ramenem, s možností práce úplně bez kabelů - přesos obrazu přes Wifi, napájení z baterie až 6,5h. 12x digitální zoom, LED osvětlení snímaného objektu, ruční a automatické ovládání ostření a jasu.Interní paměť pro 240 snímků + ukládání snímků a videí na SD kartu a USB paměť. Připojení přes HDMI, USB a Wifi 802.11 b/g/n/ac/a 2,4 i 5 GHz. Jednoduché ovládání vizualizéru prostřednictvím software. Cena včetně dopravy, instalace.</t>
  </si>
  <si>
    <t>HDMI rozbočovač</t>
  </si>
  <si>
    <t>1x2 HDMI rozbočovač, podpora 4K/UHD @ 60 Hz 4:2:0, Přenos Dolby True HD, DTS HD Master Audio, a 3D do 48-bitové sytosti barev. Detekce EDID podle výstupu č.1, HDCP kompatibilní.  Cena včetně dopravy, instalace, nastavení.</t>
  </si>
  <si>
    <t xml:space="preserve">Mezisoučet AV technologie: </t>
  </si>
  <si>
    <t xml:space="preserve">Mezisoučet Jazyková laboratoř: </t>
  </si>
  <si>
    <t>Pylonový pojezd s křídly. Stabilní konstrukce z hliníkových profilů o výšce min.250cm. Rozsah posunu min. 100cm. Rozložení hmotnosti sestavy na stěnu a podlahu. Integrovaný úchyt pro držák projektoru. Boční křídla k interaktivní tabuli pro popisování fixou,nebo křídou.Možnost kombinace: z venku pro psaní křídou, uvnitř pro psaní fixou - nebo naopak, celá fixová, celá křídová.  Cena včetně dopravy, instalace.</t>
  </si>
  <si>
    <t>Stolní vizualizér</t>
  </si>
  <si>
    <t xml:space="preserve">Ovládání musí být možné dotykem prstu, popisovače nebo jiného předmětu. Ovládání musí být zcela nezávislé na dodávaných popisovačích. Snímací technologie pracuje na principu čtyř kamer a umožňuje rozpoznání min. čtyř současných dotyků a ovládání gesty. Snímací technologie musí dále rozpoznat dotyk prstem, popisovačem a mazací houbičkou a automaticky těmto dotykům přiřadit různou funkci = prst pro ovládání, popisovač pro psaní, houbička pro mazání. Povrch musí být určený pro promítání obrazu = matný, eliminovat odlesky. Povrch musí být magnetický. Povrch nesmí obsahovat žádnou technologii, popisovače bezdrátové,  bezbateriové a mechanicky odolné. Součástí tabule aktivní lišta pro dva popisovače. Výběr požadované barvy popisovače musí být pouhým stiskem tlačítka příslušné barvy. Lišta dále obsahuje tlačítko pro výběr pravého tlačítka myši, tlačítko pro aktivaci klávesnice, spuštění kalibrace. Tabule musí mít rozměry 1994 x 1300 x 165mm, s tolerancí ± 10mm. Aktivní plocha musí vyplňovat celou plochu uvnitř rámu a musí mít úhlopříčku 87“ a rozměry 1877 x 1173mm, s tolerancí ± 10mm. Hmotnost tabule nesmí přesáhnout 27,2 kg. Cena včetně včetně systémové AV kabeláže, dopravy, instalace, nastavení. </t>
  </si>
  <si>
    <t>Pylonový pojezd s křídly. Stabilní konstrukce z hliníkových profilů o výšce min. 250cm. Rozsah posunu min. 100cm. Rozložení hmotnosti sestavy na stěnu a podlahu. Integrovaný úchyt pro držák projektoru. Boční křídla k interaktivní tabuli pro popisování fixou,nebo křídou.Možnost kombinace: z venku pro psaní křídou, uvnitř pro psaní fixou - nebo naopak, celá fixová, celá křídová.  Cena včetně dopravy, instalace.</t>
  </si>
  <si>
    <t>Studentská sada pro učebnu přírodních věd - pro 3 studenty</t>
  </si>
  <si>
    <t>SW pro základní školy</t>
  </si>
  <si>
    <t>Software pro měření v přírodních vědách obsahuje více než 60 předpřipravených aktivit. Zobrazení a záznam dat v reálném čase. Zakreslení odhadu přímo do měřeného grafu. Jednoduché vytvoření elektronického laboratorního protokolu obsahující odpovědi studentů. Shodné vzhled  a funkce prostředí pro Windows, MacOS, Android i iOS. Školní multilicence. Cena včetně dopravy, instalace a zaškolení uživatele.</t>
  </si>
  <si>
    <t>Monitor</t>
  </si>
  <si>
    <t>Monitor s viditelnou uhlopříčkou 24", s LED podsvícením, technologie IPS, formát 16:10, antireflexní matný povrch, rozlišením 1920x1200 bodu, video vstupy DP 1.2, HDMI 1.4, VGA, 3x USB 3.0, odezva 5ms, dynamickým kontrastním poměrem 5mil:1, jasem 300cd/m2, plná ergonomie, náklon -5 až +20°, otočení ±45°, kloubové otáčení 90° (Pivot), výškově nastavitelný stojan v rozsahu 150 mm, VESA. Cena včetně dopravy, instalace.</t>
  </si>
  <si>
    <t>Pracovní stanice pro studenty tablet 2v1</t>
  </si>
  <si>
    <t>Dobíjecí skříňka</t>
  </si>
  <si>
    <t>Dobíjecí skříň pro Notebook - uzamykatelná, prostor pro uložení až 10ks (Ntb/tablets), max. velikost  uložených zařízení 19" - 62 x 480 x 360mm, uzamykatelná, mobilní na kolečkách, umožnuje připojit a nabíjet současně až 10 zařízení ze sítě 230V, rozměry do (Š x H x V) 630x 720 x 1150mm. Cena včetně dopravy, instalace.</t>
  </si>
  <si>
    <t xml:space="preserve">Pracovní stanice + vybavení učebny </t>
  </si>
  <si>
    <t xml:space="preserve">Mezisoučet Pracovní stanice + vybavení učebny: </t>
  </si>
  <si>
    <t>Požadavky nabízené dodavatelem                                                                                  (uchazeč doplní konkrétní označení produktu)</t>
  </si>
  <si>
    <t>Jazyková učebna s využitím IT</t>
  </si>
  <si>
    <t>Robotická učebna</t>
  </si>
  <si>
    <t>Převodník USB/UTP</t>
  </si>
  <si>
    <t>HDMI extender po CAT5</t>
  </si>
  <si>
    <t>Extender pro USB 2.0 ( podpora v1.1 i v2.0) do vzdálenosti až 100 m po CAT-5e kabelu s rychlostí přenosu až 480 mbps. 2-portový hub na straně přijímače umožňuje připojení 2 periferií.  Počet zařízení může být rozšířen použitím standardního USB 2.0 hubu.</t>
  </si>
  <si>
    <t>Extender pro přenos HDMI po kabelu CAT5e/6/7. Sada přijímač + vysílač. 
Podpora standardů HDBase-T, HDMI 2.0, HDCP 2.2. Podpora 4K/UHD@60Hz 4:2:0. HDCP kompatibilní, Podpora přenosu EDID a CEC, PoE napájení přijímače po CATx kabelu (zdroj součást balení)</t>
  </si>
  <si>
    <t>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Ovládání lokálního CD/DVD přehrávače v PC. Přepínač obrazu, klávesnic a myší pro PC stanice: sdílení a monitoring videa, vypnutí signálu studentských monitorů. Jazykové varianty SW. S garantovaným upgradem po dobu 5-ti let. Cena včetně dopravy, instalace, nastavení.</t>
  </si>
  <si>
    <t>Ovládací SW jazykové laboratoře pro mediální aktivity</t>
  </si>
  <si>
    <t>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S garantovaným upgradem po dobu 5-ti let. Cena včetně dopravy, instalace, nastavení.</t>
  </si>
  <si>
    <t>Audio matice pro interkom</t>
  </si>
  <si>
    <t>Centrála pro hlasovou komunikaci po odděleném okruhu UTP kabeláže, min. freq. rozsah 120 Hz - 12 kHz, možnost pro rozšíření o další pracoviště studentů. Cena včetně dopravy, instalace, nastavení.</t>
  </si>
  <si>
    <t>Audio mixer a sluchátkový zesilovač - učitel</t>
  </si>
  <si>
    <t>Audio mixer a sluchátkový zesilovač - student</t>
  </si>
  <si>
    <t>Systémový kontrolér pro kontrolní a ovládací SW</t>
  </si>
  <si>
    <t>KVM rozbočovač DVI+USB</t>
  </si>
  <si>
    <t>Systémová připojovací jednotka pro 2-3 PC stanice</t>
  </si>
  <si>
    <t xml:space="preserve">KVM přípojný kabel </t>
  </si>
  <si>
    <t>Kabel DP - DVI</t>
  </si>
  <si>
    <t>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Cena včetně dopravy, instalace, nastavení.</t>
  </si>
  <si>
    <t>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Cena včetně dopravy, instalace, nastavení.</t>
  </si>
  <si>
    <t>Systémový kontrolér pro kontrolní a ovládací SW, min. 150 příkazů. Cena včetně dopravy, instalace, nastavení a systémového zaškolení obsluhy.</t>
  </si>
  <si>
    <t>Rozvaděč pro propojení a přepínání DVI jednotek u PC stanic, sdílení obrazu, kontrola pro všechny klávesnice/myši, přepínání bez zpoždění. Cena včetně dopravy, instalace, nastavení.</t>
  </si>
  <si>
    <t>Systémová připojovací jednotka až pro 3x PC stanice (podle rozloýení lavic), DVI video a USB K/M přepínání, rozlišení 1920x1200 / 60 Hz, adresace min. pro 30 pozic, kompenzace délky kabeláže. Cena včetně dopravy, instalace, nastavení.</t>
  </si>
  <si>
    <t>KVM přípojný kabel DP/DVI a DVI/DVI pro interface (vč. USB), délka min. 1,6m. Cena včetně dopravy, instalace.</t>
  </si>
  <si>
    <t>Monitor s viditelnou uhlopříčkou 21.5 palců, rozlišení 1920x1080, panel TN w/LED, jas 250 cd/m2, statický kontrast 1000:1, odezva 5 ms g/g, matný panel; výškově nastavitelný v rozsahu 100mm, pivot rotace, konektory VGA, DVI-D, DP; bez integrovaných reproduktorů, záruka 3 roky. Cena včetně dopravy, instalace.</t>
  </si>
  <si>
    <t>Kabel displayport to DVI (24+1), 2m, High flexible, 1920*1080P@60Hz. Cena včetně dopravy, instalace, nastavení.</t>
  </si>
  <si>
    <t>PC stanice pro studenty</t>
  </si>
  <si>
    <t>PC, case s min. 180W zdrojem, výkon CPU min. 6600 bodu dle nezávislého testu cpubenchmark.net, operační paměť 4GB DDR4, SSD disk s kapacitou 256GB, DVD-RW optická mechanika, Gbit síťová karta, min. 1x video výstup VGA a 1x DisplayPort, USB 3.1 Gen1, USB 2.0, M.2 PCIe x1-2230, klávesnici a myš stejného výrobce, podstavec pro SFF, operační systém s podporu AD (domény), servisní služba u zákazníka s odezvou do následujícího pracovního dne od nahlášení servisní události. Cena včetně dopravy, instalace, nastavení.</t>
  </si>
  <si>
    <t>Webová kamera studenti</t>
  </si>
  <si>
    <t>Pevný disk pro provoz 24/7 a RAID kompatibilní, min. kapacita 2TB s 7.200ot/s, rozhraní SATA s přenosovou rychlosti 6Gb/s, formátu 3.5“. Cena včetně dopravy, instalace.</t>
  </si>
  <si>
    <t>Datový switch s 5 porty 10/100/1000Mbit, s pasivním chlazením, detekce datových smyček, s napájecím zdrojem, záruka 5 let. Cena včetně dopravy, instalace, nastavení.</t>
  </si>
  <si>
    <t>SW modul pro internetový přístup do cloudové databáze studijních materiálů, možnost vyplňování učitelem přiřazených samostatných nebo domácích úloh mimo jazykovou laboratoř a hodnocení těchto úloh učitelem.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je platná pro databázi studentů do 999 osob.. S garantovaným upgradem po dobu 5-ti let. Cena včetně dopravy, instalace, nastavení.</t>
  </si>
  <si>
    <t>Jazyková učebna s využitím IT - Dodávka vybavení jazykové laboratoře</t>
  </si>
  <si>
    <t>Žákovská sada pro experimenty v učebně přírodních věd obsahující: plastový kufřík pro bezpečné uložení senzorů (každý senzor má speciálně tvarovanou přihrádku), metodickou příručka učitele, včetně popisu úlohy, seznamu pomůcek a odhadu času potřebného na experiment, USB flash disk s 28 žákovskými úlohami, 9 senzorů - bezdrátový senzor teploty (-40°C až 125°C),  bezdrátový senzor síly  (±50 N), bezdrátový senzor tlaku (0 - 400 kPa), bezdrátový senzor napětí (± 15 V), bezdrátový senzor proudu (dva rozsahy ± 0,1 A a ± 1 A), bezdrátový senzor světla (300 - 1100 nm, měří intenzitu světla, RGB, UVA UVB a UV index), bezdrátový senzor pohybu (0,15 - 4 m), bezdrátový senzor magnetického pole (dva rozsahy ± 49 G a ± 1300 G),  bezdrátový senzor vozík pro dynamické pokusy (měří sílu ±100 N, rychlost ± 3 m/s, zrychlení ±16 g), součástí dodávky sw. Cena včetně dopravy, instalace a zaškolení uživatele.</t>
  </si>
  <si>
    <t>Monitor s viditelnou uhlopříčkou 24", s LED podsvícením, technologie IPS, formát 16:10, antireflexní matný povrch, rozlišením 1920x1200 bodu, video vstupy DP 1.2, HDMI 1.4, VGA, USB 3.0, odezva 5ms, dynamickým kontrastním poměrem 5mil:1, jasem 300cd/m2, plná ergonomie, náklon -5 až +20°, otočení ±45°, kloubové otáčení 90° (Pivot), výškově nastavitelný stojan v rozsahu 150 mm, VESA. Cena včetně dopravy, instalace.</t>
  </si>
  <si>
    <t xml:space="preserve">Dobíjecí skříňka </t>
  </si>
  <si>
    <t>Dobíjecí skříňka pro Notebook - uzamykatelná, maximální počet zařízení až 16ks (Ntb/tablets …), mobilní na kolečkách, umožnuje připojit a nabíjet současně až 16 zařízení ze sítě 230V, max. velikost zařízení 62 x 480 x 360mm, barevné provedení: fialová, modrá, šedá, oranžová, lime. Cena včetně dopravy, instalace.</t>
  </si>
  <si>
    <t>3D tiskárna</t>
  </si>
  <si>
    <t>3D tiskárna - technologie tisku FDM, tisková plocha až 250x 210x 210mm, celkový modelovací prostor až 11.025cm3, výška vrstvy 0.05mm, tryska 0.4mm, tiskový materiál je struna 1.75mm, rychlost tisku 200+ mm/s, IR senzor filamentu, podporuje materiály ABS, PLA, PETT, HIPS, Laywood a další, plně automatická kalibrace tiskové plochy, bezúdržbová tisková plocha, vyhřívaná magnetická podložka s vyměnitelnými tiskovými pláty, detekce a zotavení ze ztráty přívodu energie, LCD displej, čtečka SD, USB 2.0. Cena včetně dopravy, instalace, nastavební.</t>
  </si>
  <si>
    <t>Základní souprava Robotiky 1</t>
  </si>
  <si>
    <t>Souprava je optimalizována pro práci ve třídě. Žáci a studenti v ní najdou vše potřebné k modelování, programování a testování reálných robotických zařízení.
Základním prvkem soupravy je inteligentní kostka - malý autonomní počítač, který dokáže řídit výstupy na základě analýzy dat ze vstupních čidel. Umožňuje Bluetooth a Wi Fi komunikaci s programováním k záznamu a zpracování dat. Obsahuje síťový adaptér a projekty.</t>
  </si>
  <si>
    <t>Doplňková souprava Robotiky 1</t>
  </si>
  <si>
    <t xml:space="preserve">Souprava doplňkových dílů obsahuje pasívní díly vhodné k rozšíření základní soupravy. Žákům a studentům přináší nový rozměr pro návrh a konstrukci robotických modelů. Obsahuje různé druhy převodů, rotační, specifické a unikátní technické díly. Spojovány mohou být speciálními nosníky, hřídelemi a dalšími díly. </t>
  </si>
  <si>
    <t>Vesmírná výzkumná souprava</t>
  </si>
  <si>
    <t>Modelováním a programováním umožňuje simulovat reálný svět robotiky.
Obsahuje tři herní a testovací podložky, podložku pro výzkum, fixační pásky a spoustu dílů pro tvorbu konstrukcí výzkumných modelů.</t>
  </si>
  <si>
    <t>Základní souprava Robotiky 2</t>
  </si>
  <si>
    <t>Základní souprava je určena pro práci dvou žáků. Uložena je v praktickém kontejneru s pořadačem pro třídění dílů. Obsahuje 280 dílů. Včetně síťového adaptéru DC 10 V</t>
  </si>
  <si>
    <t>Nabíjecí baterie k základní soupravě Robotiky 2</t>
  </si>
  <si>
    <t>Nabíjecí baterie lithium iontová. O stavu nabíjení informuje vestavěná LED. Nabíjecí doba +- tři hodiny.</t>
  </si>
  <si>
    <t>Robot chytrý edukativní</t>
  </si>
  <si>
    <t>Robot chytrý edukativní, ovládání manuální, mobilem a tabletem přes aplikaci Android a iOS, kreslící, blokové a pokročilé programování, světelné efekty, optický senzor a senzor barev, výška hračky 2,5 cm,</t>
  </si>
  <si>
    <t>Učebna Fyziky</t>
  </si>
  <si>
    <t>Učebna Fyziky - Dodávka výpočetní techniky, audiovizuální techniky, laboratorních pomůcek</t>
  </si>
  <si>
    <t>Robotická učebna - Dodávka výpočetní techniky, audiovizuální techniky, laboratorních pomůcek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</si>
</sst>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1"/>
      <color theme="1"/>
      <name val="Calibri"/>
      <family val="2"/>
      <charset val="238"/>
      <scheme val="minor"/>
    </font>
    <font>
      <sz val="8"/>
      <color theme="1"/>
      <name val="Calibri"/>
      <family val="2"/>
      <charset val="238"/>
      <scheme val="minor"/>
    </font>
    <font>
      <b/>
      <sz val="8"/>
      <color theme="1"/>
      <name val="Calibri"/>
      <family val="2"/>
      <charset val="238"/>
      <scheme val="minor"/>
    </font>
    <font>
      <sz val="9"/>
      <color theme="1"/>
      <name val="Calibri"/>
      <family val="2"/>
      <charset val="238"/>
      <scheme val="minor"/>
    </font>
    <font>
      <b/>
      <sz val="9"/>
      <color theme="1"/>
      <name val="Calibri"/>
      <family val="2"/>
      <charset val="238"/>
      <scheme val="minor"/>
    </font>
    <font>
      <sz val="10"/>
      <name val="Arial"/>
      <family val="2"/>
      <charset val="238"/>
    </font>
  </fonts>
  <fills count="2">
    <fill>
      <patternFill patternType="none"/>
    </fill>
    <fill>
      <patternFill patternType="gray125"/>
    </fill>
  </fills>
  <borders count="3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6" fillId="0" borderId="0"/>
  </cellStyleXfs>
  <cellXfs count="89">
    <xf numFmtId="0" fontId="0" fillId="0" borderId="0" xfId="0"/>
    <xf numFmtId="0" fontId="0" fillId="0" borderId="0" xfId="0" applyAlignment="1">
      <alignment horizontal="center"/>
    </xf>
    <xf numFmtId="0" fontId="0" fillId="0" borderId="0" xfId="0" applyAlignment="1">
      <alignment vertical="center"/>
    </xf>
    <xf numFmtId="4" fontId="2" fillId="0" borderId="10" xfId="0" applyNumberFormat="1" applyFont="1" applyFill="1" applyBorder="1" applyAlignment="1">
      <alignment horizontal="center" vertical="center"/>
    </xf>
    <xf numFmtId="0" fontId="5" fillId="0" borderId="12" xfId="0" applyFont="1" applyFill="1" applyBorder="1" applyAlignment="1">
      <alignment vertical="center"/>
    </xf>
    <xf numFmtId="0" fontId="2" fillId="0" borderId="12" xfId="0" applyFont="1" applyFill="1" applyBorder="1" applyAlignment="1">
      <alignment vertical="center"/>
    </xf>
    <xf numFmtId="0" fontId="0" fillId="0" borderId="0" xfId="0" applyFill="1"/>
    <xf numFmtId="0" fontId="0" fillId="0" borderId="0" xfId="0" applyFill="1" applyAlignment="1">
      <alignment vertical="center"/>
    </xf>
    <xf numFmtId="0" fontId="5" fillId="0" borderId="12" xfId="0" applyFont="1" applyFill="1" applyBorder="1" applyAlignment="1">
      <alignment horizontal="right" vertical="center"/>
    </xf>
    <xf numFmtId="0" fontId="0" fillId="0" borderId="0" xfId="0" applyFill="1" applyAlignment="1"/>
    <xf numFmtId="4" fontId="2" fillId="0" borderId="12" xfId="0" applyNumberFormat="1" applyFont="1" applyFill="1" applyBorder="1" applyAlignment="1">
      <alignment vertical="center"/>
    </xf>
    <xf numFmtId="4" fontId="4" fillId="0" borderId="12" xfId="0" applyNumberFormat="1" applyFont="1" applyFill="1" applyBorder="1" applyAlignment="1">
      <alignment vertical="center"/>
    </xf>
    <xf numFmtId="9" fontId="0" fillId="0" borderId="0" xfId="0" applyNumberFormat="1" applyFill="1"/>
    <xf numFmtId="0" fontId="3" fillId="0" borderId="9" xfId="0" applyFont="1" applyFill="1" applyBorder="1" applyAlignment="1">
      <alignment horizontal="center" vertical="center" textRotation="90"/>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4" fontId="0" fillId="0" borderId="18" xfId="0" applyNumberFormat="1" applyFill="1" applyBorder="1" applyAlignment="1">
      <alignment horizontal="center" vertical="center"/>
    </xf>
    <xf numFmtId="0" fontId="3" fillId="0" borderId="6" xfId="0" applyFont="1" applyFill="1" applyBorder="1" applyAlignment="1">
      <alignment horizontal="center" vertical="center" textRotation="90"/>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4" fontId="0" fillId="0" borderId="10" xfId="0" applyNumberFormat="1" applyFill="1" applyBorder="1" applyAlignment="1">
      <alignment horizontal="center" vertical="center"/>
    </xf>
    <xf numFmtId="0" fontId="0" fillId="0" borderId="0" xfId="0" applyFill="1" applyAlignment="1">
      <alignment horizontal="center"/>
    </xf>
    <xf numFmtId="0" fontId="2" fillId="0" borderId="19" xfId="0"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20" xfId="0" applyFont="1" applyFill="1" applyBorder="1" applyAlignment="1">
      <alignment horizontal="left" vertical="center"/>
    </xf>
    <xf numFmtId="4" fontId="2"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xf>
    <xf numFmtId="4"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23" xfId="0" applyNumberFormat="1"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5" xfId="0" applyFont="1" applyFill="1" applyBorder="1" applyAlignment="1">
      <alignment horizontal="left" vertical="center"/>
    </xf>
    <xf numFmtId="4" fontId="2" fillId="0" borderId="2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4" fontId="2" fillId="0" borderId="26"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xf>
    <xf numFmtId="0" fontId="3" fillId="0" borderId="28"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left" vertical="center" wrapText="1"/>
    </xf>
    <xf numFmtId="0" fontId="2" fillId="0" borderId="31" xfId="0" applyFont="1" applyFill="1" applyBorder="1" applyAlignment="1">
      <alignment horizontal="left" vertical="center"/>
    </xf>
    <xf numFmtId="0" fontId="3" fillId="0" borderId="29" xfId="0" applyFont="1" applyFill="1" applyBorder="1" applyAlignment="1">
      <alignment horizontal="center" vertical="center" wrapText="1"/>
    </xf>
    <xf numFmtId="4" fontId="2" fillId="0" borderId="20" xfId="0" applyNumberFormat="1" applyFont="1" applyFill="1" applyBorder="1" applyAlignment="1">
      <alignment horizontal="center" vertical="center"/>
    </xf>
    <xf numFmtId="0" fontId="2" fillId="0" borderId="20" xfId="0" applyFont="1" applyFill="1" applyBorder="1" applyAlignment="1">
      <alignment horizontal="center" vertical="center"/>
    </xf>
    <xf numFmtId="4" fontId="2" fillId="0" borderId="21"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xf>
    <xf numFmtId="4" fontId="2" fillId="0" borderId="23" xfId="0" applyNumberFormat="1" applyFont="1" applyFill="1" applyBorder="1" applyAlignment="1">
      <alignment horizontal="center" vertical="center"/>
    </xf>
    <xf numFmtId="4" fontId="2" fillId="0" borderId="25" xfId="0" applyNumberFormat="1" applyFont="1" applyFill="1" applyBorder="1" applyAlignment="1">
      <alignment horizontal="center" vertical="center"/>
    </xf>
    <xf numFmtId="0" fontId="2" fillId="0" borderId="25" xfId="0" applyFont="1" applyFill="1" applyBorder="1" applyAlignment="1">
      <alignment horizontal="center" vertical="center"/>
    </xf>
    <xf numFmtId="4" fontId="2" fillId="0" borderId="26" xfId="0" applyNumberFormat="1" applyFont="1" applyFill="1" applyBorder="1" applyAlignment="1">
      <alignment horizontal="center" vertical="center"/>
    </xf>
    <xf numFmtId="4" fontId="2" fillId="0" borderId="31" xfId="0" applyNumberFormat="1" applyFont="1" applyFill="1" applyBorder="1" applyAlignment="1">
      <alignment horizontal="center" vertical="center"/>
    </xf>
    <xf numFmtId="0" fontId="2" fillId="0" borderId="31" xfId="0" applyFont="1" applyFill="1" applyBorder="1" applyAlignment="1">
      <alignment horizontal="center" vertical="center"/>
    </xf>
    <xf numFmtId="4" fontId="2" fillId="0" borderId="32" xfId="0" applyNumberFormat="1"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25" xfId="0" applyFont="1" applyFill="1" applyBorder="1" applyAlignment="1">
      <alignment horizontal="left" vertical="center"/>
    </xf>
    <xf numFmtId="4" fontId="0" fillId="0" borderId="0" xfId="0" applyNumberFormat="1"/>
    <xf numFmtId="0" fontId="5" fillId="0" borderId="13" xfId="0" applyFont="1" applyFill="1" applyBorder="1" applyAlignment="1">
      <alignment horizontal="left" vertical="center"/>
    </xf>
    <xf numFmtId="0" fontId="5" fillId="0" borderId="11" xfId="0" applyFont="1" applyFill="1" applyBorder="1" applyAlignment="1">
      <alignment horizontal="left" vertical="center"/>
    </xf>
    <xf numFmtId="0" fontId="5" fillId="0" borderId="14"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xf>
    <xf numFmtId="0" fontId="3" fillId="0" borderId="3" xfId="0" applyFont="1" applyFill="1" applyBorder="1" applyAlignment="1">
      <alignment horizontal="left" vertical="center" indent="2"/>
    </xf>
    <xf numFmtId="0" fontId="3" fillId="0" borderId="4" xfId="0" applyFont="1" applyFill="1" applyBorder="1" applyAlignment="1">
      <alignment horizontal="left" vertical="center" indent="2"/>
    </xf>
    <xf numFmtId="0" fontId="3" fillId="0" borderId="5" xfId="0" applyFont="1" applyFill="1" applyBorder="1" applyAlignment="1">
      <alignment horizontal="left" vertical="center" indent="2"/>
    </xf>
    <xf numFmtId="0" fontId="5" fillId="0" borderId="3" xfId="0" applyFont="1" applyFill="1" applyBorder="1" applyAlignment="1">
      <alignment horizontal="right" vertical="center" indent="1"/>
    </xf>
    <xf numFmtId="0" fontId="5" fillId="0" borderId="4" xfId="0" applyFont="1" applyFill="1" applyBorder="1" applyAlignment="1">
      <alignment horizontal="right" vertical="center" indent="1"/>
    </xf>
    <xf numFmtId="0" fontId="5" fillId="0" borderId="5" xfId="0" applyFont="1" applyFill="1" applyBorder="1" applyAlignment="1">
      <alignment horizontal="right" vertical="center" indent="1"/>
    </xf>
    <xf numFmtId="0" fontId="1" fillId="0" borderId="16" xfId="0" applyFont="1" applyFill="1" applyBorder="1" applyAlignment="1">
      <alignment horizontal="right" vertical="center" indent="1"/>
    </xf>
    <xf numFmtId="0" fontId="1" fillId="0" borderId="17" xfId="0" applyFont="1" applyFill="1" applyBorder="1" applyAlignment="1">
      <alignment horizontal="right" vertical="center" indent="1"/>
    </xf>
    <xf numFmtId="0" fontId="1" fillId="0" borderId="15" xfId="0" applyFont="1" applyFill="1" applyBorder="1" applyAlignment="1">
      <alignment horizontal="right" vertical="center" indent="1"/>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27" xfId="0" applyFont="1" applyFill="1" applyBorder="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 xfId="0" applyFont="1" applyFill="1" applyBorder="1" applyAlignment="1">
      <alignment horizontal="right" vertical="center" indent="1"/>
    </xf>
    <xf numFmtId="0" fontId="1" fillId="0" borderId="4" xfId="0" applyFont="1" applyFill="1" applyBorder="1" applyAlignment="1">
      <alignment horizontal="right" vertical="center" indent="1"/>
    </xf>
    <xf numFmtId="0" fontId="1" fillId="0" borderId="5" xfId="0" applyFont="1" applyFill="1" applyBorder="1" applyAlignment="1">
      <alignment horizontal="right" vertical="center" indent="1"/>
    </xf>
  </cellXfs>
  <cellStyles count="2">
    <cellStyle name="Normální" xfId="0" builtinId="0"/>
    <cellStyle name="Normální 2" xfId="1" xr:uid="{00000000-0005-0000-0000-000002000000}"/>
  </cellStyles>
  <dxfs count="0"/>
  <tableStyles count="0" defaultTableStyle="TableStyleMedium2" defaultPivotStyle="PivotStyleLight16"/>
  <colors>
    <mruColors>
      <color rgb="FFF1E9E7"/>
      <color rgb="FFFFFFCC"/>
      <color rgb="FFF3F2E9"/>
      <color rgb="FFE7E3DD"/>
      <color rgb="FFEEE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
  <sheetViews>
    <sheetView showGridLines="0" tabSelected="1" workbookViewId="0">
      <selection activeCell="J16" sqref="J16"/>
    </sheetView>
  </sheetViews>
  <sheetFormatPr defaultRowHeight="15" x14ac:dyDescent="0.25"/>
  <cols>
    <col min="1" max="1" width="23.5703125" style="6" bestFit="1" customWidth="1"/>
    <col min="2" max="3" width="20.85546875" style="6" customWidth="1"/>
    <col min="4" max="16384" width="9.140625" style="6"/>
  </cols>
  <sheetData>
    <row r="1" spans="1:5" x14ac:dyDescent="0.25">
      <c r="A1" s="4" t="s">
        <v>11</v>
      </c>
      <c r="B1" s="5"/>
      <c r="C1" s="5"/>
    </row>
    <row r="2" spans="1:5" x14ac:dyDescent="0.25">
      <c r="A2" s="4" t="s">
        <v>12</v>
      </c>
      <c r="B2" s="70"/>
      <c r="C2" s="70"/>
    </row>
    <row r="3" spans="1:5" x14ac:dyDescent="0.25">
      <c r="A3" s="4" t="s">
        <v>10</v>
      </c>
      <c r="B3" s="69" t="s">
        <v>17</v>
      </c>
      <c r="C3" s="69"/>
      <c r="D3" s="7"/>
      <c r="E3" s="7"/>
    </row>
    <row r="4" spans="1:5" x14ac:dyDescent="0.25">
      <c r="D4" s="7"/>
      <c r="E4" s="7"/>
    </row>
    <row r="5" spans="1:5" ht="20.25" customHeight="1" x14ac:dyDescent="0.25">
      <c r="A5" s="66" t="s">
        <v>13</v>
      </c>
      <c r="B5" s="67"/>
      <c r="C5" s="68"/>
    </row>
    <row r="6" spans="1:5" s="9" customFormat="1" ht="18.75" customHeight="1" x14ac:dyDescent="0.25">
      <c r="A6" s="4" t="s">
        <v>14</v>
      </c>
      <c r="B6" s="8" t="s">
        <v>15</v>
      </c>
      <c r="C6" s="8" t="s">
        <v>16</v>
      </c>
    </row>
    <row r="7" spans="1:5" x14ac:dyDescent="0.25">
      <c r="A7" s="5" t="s">
        <v>75</v>
      </c>
      <c r="B7" s="10">
        <f>'Jazyková učebna s využitím IT'!H47</f>
        <v>0</v>
      </c>
      <c r="C7" s="10">
        <f t="shared" ref="C7:C8" si="0">B7*1.21</f>
        <v>0</v>
      </c>
    </row>
    <row r="8" spans="1:5" x14ac:dyDescent="0.25">
      <c r="A8" s="5" t="s">
        <v>126</v>
      </c>
      <c r="B8" s="10">
        <f>'Učebna Fyziky'!H21</f>
        <v>0</v>
      </c>
      <c r="C8" s="10">
        <f t="shared" si="0"/>
        <v>0</v>
      </c>
    </row>
    <row r="9" spans="1:5" x14ac:dyDescent="0.25">
      <c r="A9" s="5" t="s">
        <v>76</v>
      </c>
      <c r="B9" s="10">
        <f>'Robotická učebna'!H26</f>
        <v>0</v>
      </c>
      <c r="C9" s="10">
        <f>'Robotická učebna'!I26</f>
        <v>0</v>
      </c>
    </row>
    <row r="10" spans="1:5" ht="30" customHeight="1" x14ac:dyDescent="0.25">
      <c r="A10" s="4" t="s">
        <v>9</v>
      </c>
      <c r="B10" s="11">
        <f>SUM(B7:B9)</f>
        <v>0</v>
      </c>
      <c r="C10" s="11">
        <f>SUM(C7:C9)</f>
        <v>0</v>
      </c>
    </row>
    <row r="12" spans="1:5" x14ac:dyDescent="0.25">
      <c r="A12" s="12"/>
    </row>
  </sheetData>
  <mergeCells count="3">
    <mergeCell ref="A5:C5"/>
    <mergeCell ref="B3:C3"/>
    <mergeCell ref="B2:C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7"/>
  <sheetViews>
    <sheetView showGridLines="0" view="pageBreakPreview" zoomScaleNormal="100" zoomScaleSheetLayoutView="100" workbookViewId="0">
      <selection activeCell="A46" sqref="A46:G46"/>
    </sheetView>
  </sheetViews>
  <sheetFormatPr defaultRowHeight="15" x14ac:dyDescent="0.25"/>
  <cols>
    <col min="1" max="1" width="4" customWidth="1"/>
    <col min="2" max="2" width="13.140625" customWidth="1"/>
    <col min="3" max="4" width="46.7109375" customWidth="1"/>
    <col min="5" max="6" width="10.85546875" style="1" customWidth="1"/>
    <col min="7" max="7" width="11.140625" customWidth="1"/>
    <col min="8" max="9" width="16.140625" customWidth="1"/>
    <col min="11" max="11" width="10" bestFit="1" customWidth="1"/>
    <col min="12" max="12" width="11.42578125" bestFit="1" customWidth="1"/>
  </cols>
  <sheetData>
    <row r="1" spans="1:9" s="2" customFormat="1" ht="21" customHeight="1" thickBot="1" x14ac:dyDescent="0.3">
      <c r="A1" s="80" t="s">
        <v>0</v>
      </c>
      <c r="B1" s="81"/>
      <c r="C1" s="81"/>
      <c r="D1" s="81"/>
      <c r="E1" s="81"/>
      <c r="F1" s="81"/>
      <c r="G1" s="81"/>
      <c r="H1" s="81"/>
      <c r="I1" s="82"/>
    </row>
    <row r="2" spans="1:9" s="2" customFormat="1" ht="21" customHeight="1" thickBot="1" x14ac:dyDescent="0.3">
      <c r="A2" s="83" t="s">
        <v>107</v>
      </c>
      <c r="B2" s="84"/>
      <c r="C2" s="84"/>
      <c r="D2" s="84"/>
      <c r="E2" s="84"/>
      <c r="F2" s="84"/>
      <c r="G2" s="84"/>
      <c r="H2" s="84"/>
      <c r="I2" s="85"/>
    </row>
    <row r="3" spans="1:9" ht="51.75" customHeight="1" thickBot="1" x14ac:dyDescent="0.3">
      <c r="A3" s="13" t="s">
        <v>1</v>
      </c>
      <c r="B3" s="14" t="s">
        <v>2</v>
      </c>
      <c r="C3" s="14" t="s">
        <v>3</v>
      </c>
      <c r="D3" s="19" t="s">
        <v>74</v>
      </c>
      <c r="E3" s="15" t="s">
        <v>4</v>
      </c>
      <c r="F3" s="15" t="s">
        <v>8</v>
      </c>
      <c r="G3" s="15" t="s">
        <v>5</v>
      </c>
      <c r="H3" s="15" t="s">
        <v>6</v>
      </c>
      <c r="I3" s="42" t="s">
        <v>7</v>
      </c>
    </row>
    <row r="4" spans="1:9" ht="15.75" thickBot="1" x14ac:dyDescent="0.3">
      <c r="A4" s="71" t="s">
        <v>28</v>
      </c>
      <c r="B4" s="72"/>
      <c r="C4" s="72"/>
      <c r="D4" s="72"/>
      <c r="E4" s="72"/>
      <c r="F4" s="72"/>
      <c r="G4" s="72"/>
      <c r="H4" s="72"/>
      <c r="I4" s="73"/>
    </row>
    <row r="5" spans="1:9" ht="112.5" x14ac:dyDescent="0.25">
      <c r="A5" s="22">
        <v>1</v>
      </c>
      <c r="B5" s="59" t="s">
        <v>29</v>
      </c>
      <c r="C5" s="23" t="s">
        <v>81</v>
      </c>
      <c r="D5" s="24"/>
      <c r="E5" s="25">
        <v>0</v>
      </c>
      <c r="F5" s="25">
        <f t="shared" ref="F5:F33" si="0">E5*1.21</f>
        <v>0</v>
      </c>
      <c r="G5" s="26">
        <v>30</v>
      </c>
      <c r="H5" s="25">
        <f t="shared" ref="H5:H33" si="1">G5*E5</f>
        <v>0</v>
      </c>
      <c r="I5" s="27">
        <f t="shared" ref="I5:I33" si="2">G5*F5</f>
        <v>0</v>
      </c>
    </row>
    <row r="6" spans="1:9" ht="135" x14ac:dyDescent="0.25">
      <c r="A6" s="28">
        <v>2</v>
      </c>
      <c r="B6" s="60" t="s">
        <v>82</v>
      </c>
      <c r="C6" s="40" t="s">
        <v>83</v>
      </c>
      <c r="D6" s="41"/>
      <c r="E6" s="31">
        <v>0</v>
      </c>
      <c r="F6" s="31">
        <f t="shared" si="0"/>
        <v>0</v>
      </c>
      <c r="G6" s="32">
        <v>30</v>
      </c>
      <c r="H6" s="31">
        <f t="shared" si="1"/>
        <v>0</v>
      </c>
      <c r="I6" s="33">
        <f t="shared" si="2"/>
        <v>0</v>
      </c>
    </row>
    <row r="7" spans="1:9" ht="45" x14ac:dyDescent="0.25">
      <c r="A7" s="28">
        <v>3</v>
      </c>
      <c r="B7" s="60" t="s">
        <v>30</v>
      </c>
      <c r="C7" s="40" t="s">
        <v>31</v>
      </c>
      <c r="D7" s="41"/>
      <c r="E7" s="31">
        <v>0</v>
      </c>
      <c r="F7" s="31">
        <f>E7*1.21</f>
        <v>0</v>
      </c>
      <c r="G7" s="32">
        <v>4</v>
      </c>
      <c r="H7" s="31">
        <f t="shared" si="1"/>
        <v>0</v>
      </c>
      <c r="I7" s="33">
        <f t="shared" si="2"/>
        <v>0</v>
      </c>
    </row>
    <row r="8" spans="1:9" ht="45" x14ac:dyDescent="0.25">
      <c r="A8" s="28">
        <v>4</v>
      </c>
      <c r="B8" s="60" t="s">
        <v>84</v>
      </c>
      <c r="C8" s="40" t="s">
        <v>85</v>
      </c>
      <c r="D8" s="41"/>
      <c r="E8" s="31">
        <v>0</v>
      </c>
      <c r="F8" s="31">
        <f t="shared" si="0"/>
        <v>0</v>
      </c>
      <c r="G8" s="32">
        <v>1</v>
      </c>
      <c r="H8" s="31">
        <f t="shared" si="1"/>
        <v>0</v>
      </c>
      <c r="I8" s="33">
        <f t="shared" si="2"/>
        <v>0</v>
      </c>
    </row>
    <row r="9" spans="1:9" ht="78.75" x14ac:dyDescent="0.25">
      <c r="A9" s="28">
        <v>5</v>
      </c>
      <c r="B9" s="60" t="s">
        <v>86</v>
      </c>
      <c r="C9" s="40" t="s">
        <v>93</v>
      </c>
      <c r="D9" s="41"/>
      <c r="E9" s="31">
        <v>0</v>
      </c>
      <c r="F9" s="31">
        <f t="shared" si="0"/>
        <v>0</v>
      </c>
      <c r="G9" s="32">
        <v>1</v>
      </c>
      <c r="H9" s="31">
        <f t="shared" si="1"/>
        <v>0</v>
      </c>
      <c r="I9" s="33">
        <f t="shared" si="2"/>
        <v>0</v>
      </c>
    </row>
    <row r="10" spans="1:9" ht="67.5" x14ac:dyDescent="0.25">
      <c r="A10" s="28">
        <v>6</v>
      </c>
      <c r="B10" s="60" t="s">
        <v>87</v>
      </c>
      <c r="C10" s="40" t="s">
        <v>94</v>
      </c>
      <c r="D10" s="41"/>
      <c r="E10" s="31">
        <v>0</v>
      </c>
      <c r="F10" s="31">
        <f t="shared" si="0"/>
        <v>0</v>
      </c>
      <c r="G10" s="32">
        <v>30</v>
      </c>
      <c r="H10" s="31">
        <f t="shared" si="1"/>
        <v>0</v>
      </c>
      <c r="I10" s="33">
        <f t="shared" si="2"/>
        <v>0</v>
      </c>
    </row>
    <row r="11" spans="1:9" ht="67.5" x14ac:dyDescent="0.25">
      <c r="A11" s="28">
        <v>7</v>
      </c>
      <c r="B11" s="60" t="s">
        <v>32</v>
      </c>
      <c r="C11" s="40" t="s">
        <v>94</v>
      </c>
      <c r="D11" s="41"/>
      <c r="E11" s="31">
        <v>0</v>
      </c>
      <c r="F11" s="31">
        <f t="shared" si="0"/>
        <v>0</v>
      </c>
      <c r="G11" s="32">
        <v>31</v>
      </c>
      <c r="H11" s="31">
        <f t="shared" si="1"/>
        <v>0</v>
      </c>
      <c r="I11" s="33">
        <f t="shared" si="2"/>
        <v>0</v>
      </c>
    </row>
    <row r="12" spans="1:9" ht="48" x14ac:dyDescent="0.25">
      <c r="A12" s="28">
        <v>8</v>
      </c>
      <c r="B12" s="60" t="s">
        <v>88</v>
      </c>
      <c r="C12" s="40" t="s">
        <v>95</v>
      </c>
      <c r="D12" s="41"/>
      <c r="E12" s="31">
        <v>0</v>
      </c>
      <c r="F12" s="31">
        <f t="shared" si="0"/>
        <v>0</v>
      </c>
      <c r="G12" s="32">
        <v>1</v>
      </c>
      <c r="H12" s="31">
        <f t="shared" si="1"/>
        <v>0</v>
      </c>
      <c r="I12" s="33">
        <f t="shared" si="2"/>
        <v>0</v>
      </c>
    </row>
    <row r="13" spans="1:9" ht="36" x14ac:dyDescent="0.25">
      <c r="A13" s="28">
        <v>9</v>
      </c>
      <c r="B13" s="60" t="s">
        <v>89</v>
      </c>
      <c r="C13" s="40" t="s">
        <v>96</v>
      </c>
      <c r="D13" s="41"/>
      <c r="E13" s="31">
        <v>0</v>
      </c>
      <c r="F13" s="31">
        <f t="shared" si="0"/>
        <v>0</v>
      </c>
      <c r="G13" s="32">
        <v>4</v>
      </c>
      <c r="H13" s="31">
        <f t="shared" si="1"/>
        <v>0</v>
      </c>
      <c r="I13" s="33">
        <f t="shared" si="2"/>
        <v>0</v>
      </c>
    </row>
    <row r="14" spans="1:9" ht="48" x14ac:dyDescent="0.25">
      <c r="A14" s="28">
        <v>10</v>
      </c>
      <c r="B14" s="60" t="s">
        <v>90</v>
      </c>
      <c r="C14" s="40" t="s">
        <v>97</v>
      </c>
      <c r="D14" s="41"/>
      <c r="E14" s="31">
        <v>0</v>
      </c>
      <c r="F14" s="31">
        <f t="shared" si="0"/>
        <v>0</v>
      </c>
      <c r="G14" s="32">
        <v>12</v>
      </c>
      <c r="H14" s="31">
        <f t="shared" si="1"/>
        <v>0</v>
      </c>
      <c r="I14" s="33">
        <f t="shared" si="2"/>
        <v>0</v>
      </c>
    </row>
    <row r="15" spans="1:9" ht="24" x14ac:dyDescent="0.25">
      <c r="A15" s="28">
        <v>11</v>
      </c>
      <c r="B15" s="60" t="s">
        <v>91</v>
      </c>
      <c r="C15" s="40" t="s">
        <v>98</v>
      </c>
      <c r="D15" s="41"/>
      <c r="E15" s="31">
        <v>0</v>
      </c>
      <c r="F15" s="31">
        <f t="shared" si="0"/>
        <v>0</v>
      </c>
      <c r="G15" s="32">
        <v>31</v>
      </c>
      <c r="H15" s="31">
        <f t="shared" si="1"/>
        <v>0</v>
      </c>
      <c r="I15" s="33">
        <f t="shared" si="2"/>
        <v>0</v>
      </c>
    </row>
    <row r="16" spans="1:9" ht="101.25" x14ac:dyDescent="0.25">
      <c r="A16" s="28">
        <v>12</v>
      </c>
      <c r="B16" s="60" t="s">
        <v>18</v>
      </c>
      <c r="C16" s="40" t="s">
        <v>33</v>
      </c>
      <c r="D16" s="41"/>
      <c r="E16" s="31">
        <v>0</v>
      </c>
      <c r="F16" s="31">
        <f t="shared" si="0"/>
        <v>0</v>
      </c>
      <c r="G16" s="32">
        <v>1</v>
      </c>
      <c r="H16" s="31">
        <f t="shared" si="1"/>
        <v>0</v>
      </c>
      <c r="I16" s="33">
        <f t="shared" si="2"/>
        <v>0</v>
      </c>
    </row>
    <row r="17" spans="1:12" ht="45" x14ac:dyDescent="0.25">
      <c r="A17" s="28">
        <v>13</v>
      </c>
      <c r="B17" s="60" t="s">
        <v>34</v>
      </c>
      <c r="C17" s="40" t="s">
        <v>35</v>
      </c>
      <c r="D17" s="41"/>
      <c r="E17" s="31">
        <v>0</v>
      </c>
      <c r="F17" s="31">
        <f t="shared" si="0"/>
        <v>0</v>
      </c>
      <c r="G17" s="32">
        <v>1</v>
      </c>
      <c r="H17" s="31">
        <f t="shared" si="1"/>
        <v>0</v>
      </c>
      <c r="I17" s="33">
        <f t="shared" si="2"/>
        <v>0</v>
      </c>
    </row>
    <row r="18" spans="1:12" ht="56.25" x14ac:dyDescent="0.25">
      <c r="A18" s="28">
        <v>14</v>
      </c>
      <c r="B18" s="60" t="s">
        <v>19</v>
      </c>
      <c r="C18" s="40" t="s">
        <v>99</v>
      </c>
      <c r="D18" s="41"/>
      <c r="E18" s="31">
        <v>0</v>
      </c>
      <c r="F18" s="31">
        <f t="shared" si="0"/>
        <v>0</v>
      </c>
      <c r="G18" s="32">
        <v>2</v>
      </c>
      <c r="H18" s="31">
        <f t="shared" si="1"/>
        <v>0</v>
      </c>
      <c r="I18" s="33">
        <f t="shared" si="2"/>
        <v>0</v>
      </c>
    </row>
    <row r="19" spans="1:12" ht="22.5" x14ac:dyDescent="0.25">
      <c r="A19" s="28">
        <v>15</v>
      </c>
      <c r="B19" s="60" t="s">
        <v>92</v>
      </c>
      <c r="C19" s="40" t="s">
        <v>100</v>
      </c>
      <c r="D19" s="41"/>
      <c r="E19" s="31">
        <v>0</v>
      </c>
      <c r="F19" s="31">
        <f t="shared" si="0"/>
        <v>0</v>
      </c>
      <c r="G19" s="32">
        <v>2</v>
      </c>
      <c r="H19" s="31">
        <f t="shared" si="1"/>
        <v>0</v>
      </c>
      <c r="I19" s="33">
        <f t="shared" si="2"/>
        <v>0</v>
      </c>
    </row>
    <row r="20" spans="1:12" ht="101.25" x14ac:dyDescent="0.25">
      <c r="A20" s="28">
        <v>16</v>
      </c>
      <c r="B20" s="60" t="s">
        <v>36</v>
      </c>
      <c r="C20" s="40" t="s">
        <v>37</v>
      </c>
      <c r="D20" s="41"/>
      <c r="E20" s="31">
        <v>0</v>
      </c>
      <c r="F20" s="31">
        <f t="shared" si="0"/>
        <v>0</v>
      </c>
      <c r="G20" s="32">
        <v>1</v>
      </c>
      <c r="H20" s="31">
        <f t="shared" si="1"/>
        <v>0</v>
      </c>
      <c r="I20" s="33">
        <f t="shared" si="2"/>
        <v>0</v>
      </c>
    </row>
    <row r="21" spans="1:12" ht="101.25" x14ac:dyDescent="0.25">
      <c r="A21" s="28">
        <v>17</v>
      </c>
      <c r="B21" s="60" t="s">
        <v>101</v>
      </c>
      <c r="C21" s="40" t="s">
        <v>102</v>
      </c>
      <c r="D21" s="41"/>
      <c r="E21" s="31">
        <v>0</v>
      </c>
      <c r="F21" s="31">
        <f t="shared" si="0"/>
        <v>0</v>
      </c>
      <c r="G21" s="32">
        <v>30</v>
      </c>
      <c r="H21" s="31">
        <f t="shared" si="1"/>
        <v>0</v>
      </c>
      <c r="I21" s="33">
        <f t="shared" si="2"/>
        <v>0</v>
      </c>
    </row>
    <row r="22" spans="1:12" ht="45" x14ac:dyDescent="0.25">
      <c r="A22" s="28">
        <v>18</v>
      </c>
      <c r="B22" s="60" t="s">
        <v>34</v>
      </c>
      <c r="C22" s="40" t="s">
        <v>35</v>
      </c>
      <c r="D22" s="41"/>
      <c r="E22" s="31">
        <v>0</v>
      </c>
      <c r="F22" s="31">
        <f t="shared" si="0"/>
        <v>0</v>
      </c>
      <c r="G22" s="32">
        <v>30</v>
      </c>
      <c r="H22" s="31">
        <f t="shared" si="1"/>
        <v>0</v>
      </c>
      <c r="I22" s="33">
        <f t="shared" si="2"/>
        <v>0</v>
      </c>
      <c r="L22" s="65"/>
    </row>
    <row r="23" spans="1:12" ht="56.25" x14ac:dyDescent="0.25">
      <c r="A23" s="28">
        <v>19</v>
      </c>
      <c r="B23" s="60" t="s">
        <v>19</v>
      </c>
      <c r="C23" s="40" t="s">
        <v>99</v>
      </c>
      <c r="D23" s="41"/>
      <c r="E23" s="31">
        <v>0</v>
      </c>
      <c r="F23" s="31">
        <f t="shared" si="0"/>
        <v>0</v>
      </c>
      <c r="G23" s="32">
        <v>30</v>
      </c>
      <c r="H23" s="31">
        <f t="shared" si="1"/>
        <v>0</v>
      </c>
      <c r="I23" s="33">
        <f t="shared" si="2"/>
        <v>0</v>
      </c>
    </row>
    <row r="24" spans="1:12" ht="22.5" x14ac:dyDescent="0.25">
      <c r="A24" s="28">
        <v>20</v>
      </c>
      <c r="B24" s="60" t="s">
        <v>92</v>
      </c>
      <c r="C24" s="40" t="s">
        <v>100</v>
      </c>
      <c r="D24" s="41"/>
      <c r="E24" s="31">
        <v>0</v>
      </c>
      <c r="F24" s="31">
        <f t="shared" si="0"/>
        <v>0</v>
      </c>
      <c r="G24" s="32">
        <v>30</v>
      </c>
      <c r="H24" s="31">
        <f t="shared" si="1"/>
        <v>0</v>
      </c>
      <c r="I24" s="33">
        <f t="shared" si="2"/>
        <v>0</v>
      </c>
    </row>
    <row r="25" spans="1:12" ht="102" thickBot="1" x14ac:dyDescent="0.3">
      <c r="A25" s="34">
        <v>21</v>
      </c>
      <c r="B25" s="61" t="s">
        <v>103</v>
      </c>
      <c r="C25" s="35" t="s">
        <v>37</v>
      </c>
      <c r="D25" s="36"/>
      <c r="E25" s="37">
        <v>0</v>
      </c>
      <c r="F25" s="37">
        <f t="shared" si="0"/>
        <v>0</v>
      </c>
      <c r="G25" s="38">
        <v>30</v>
      </c>
      <c r="H25" s="37">
        <f t="shared" si="1"/>
        <v>0</v>
      </c>
      <c r="I25" s="39">
        <f t="shared" si="2"/>
        <v>0</v>
      </c>
      <c r="L25" s="65"/>
    </row>
    <row r="26" spans="1:12" ht="15.75" thickBot="1" x14ac:dyDescent="0.3">
      <c r="A26" s="71" t="s">
        <v>27</v>
      </c>
      <c r="B26" s="72"/>
      <c r="C26" s="72"/>
      <c r="D26" s="72"/>
      <c r="E26" s="72"/>
      <c r="F26" s="72"/>
      <c r="G26" s="72"/>
      <c r="H26" s="72"/>
      <c r="I26" s="73"/>
    </row>
    <row r="27" spans="1:12" ht="101.25" x14ac:dyDescent="0.25">
      <c r="A27" s="22">
        <v>22</v>
      </c>
      <c r="B27" s="59" t="s">
        <v>21</v>
      </c>
      <c r="C27" s="23" t="s">
        <v>39</v>
      </c>
      <c r="D27" s="24"/>
      <c r="E27" s="25">
        <v>0</v>
      </c>
      <c r="F27" s="25">
        <f t="shared" si="0"/>
        <v>0</v>
      </c>
      <c r="G27" s="26">
        <v>1</v>
      </c>
      <c r="H27" s="25">
        <f t="shared" si="1"/>
        <v>0</v>
      </c>
      <c r="I27" s="27">
        <f t="shared" si="2"/>
        <v>0</v>
      </c>
    </row>
    <row r="28" spans="1:12" ht="78.75" x14ac:dyDescent="0.25">
      <c r="A28" s="28">
        <v>23</v>
      </c>
      <c r="B28" s="60" t="s">
        <v>22</v>
      </c>
      <c r="C28" s="40" t="s">
        <v>40</v>
      </c>
      <c r="D28" s="41"/>
      <c r="E28" s="31">
        <v>0</v>
      </c>
      <c r="F28" s="31">
        <f t="shared" si="0"/>
        <v>0</v>
      </c>
      <c r="G28" s="32">
        <v>1</v>
      </c>
      <c r="H28" s="31">
        <f t="shared" si="1"/>
        <v>0</v>
      </c>
      <c r="I28" s="33">
        <f t="shared" si="2"/>
        <v>0</v>
      </c>
    </row>
    <row r="29" spans="1:12" ht="33.75" x14ac:dyDescent="0.25">
      <c r="A29" s="28">
        <v>24</v>
      </c>
      <c r="B29" s="60" t="s">
        <v>23</v>
      </c>
      <c r="C29" s="40" t="s">
        <v>104</v>
      </c>
      <c r="D29" s="41"/>
      <c r="E29" s="31">
        <v>0</v>
      </c>
      <c r="F29" s="31">
        <f t="shared" si="0"/>
        <v>0</v>
      </c>
      <c r="G29" s="32">
        <v>2</v>
      </c>
      <c r="H29" s="31">
        <f t="shared" si="1"/>
        <v>0</v>
      </c>
      <c r="I29" s="33">
        <f t="shared" si="2"/>
        <v>0</v>
      </c>
    </row>
    <row r="30" spans="1:12" ht="78.75" x14ac:dyDescent="0.25">
      <c r="A30" s="28">
        <v>25</v>
      </c>
      <c r="B30" s="60" t="s">
        <v>24</v>
      </c>
      <c r="C30" s="40" t="s">
        <v>41</v>
      </c>
      <c r="D30" s="41"/>
      <c r="E30" s="31">
        <v>0</v>
      </c>
      <c r="F30" s="31">
        <f t="shared" si="0"/>
        <v>0</v>
      </c>
      <c r="G30" s="32">
        <v>1</v>
      </c>
      <c r="H30" s="31">
        <f t="shared" si="1"/>
        <v>0</v>
      </c>
      <c r="I30" s="33">
        <f t="shared" si="2"/>
        <v>0</v>
      </c>
    </row>
    <row r="31" spans="1:12" ht="33.75" x14ac:dyDescent="0.25">
      <c r="A31" s="28">
        <v>26</v>
      </c>
      <c r="B31" s="60" t="s">
        <v>20</v>
      </c>
      <c r="C31" s="40" t="s">
        <v>105</v>
      </c>
      <c r="D31" s="41"/>
      <c r="E31" s="31">
        <v>0</v>
      </c>
      <c r="F31" s="31">
        <f t="shared" si="0"/>
        <v>0</v>
      </c>
      <c r="G31" s="32">
        <v>1</v>
      </c>
      <c r="H31" s="31">
        <f t="shared" si="1"/>
        <v>0</v>
      </c>
      <c r="I31" s="33">
        <f t="shared" si="2"/>
        <v>0</v>
      </c>
    </row>
    <row r="32" spans="1:12" ht="33.75" x14ac:dyDescent="0.25">
      <c r="A32" s="28">
        <v>27</v>
      </c>
      <c r="B32" s="60" t="s">
        <v>25</v>
      </c>
      <c r="C32" s="40" t="s">
        <v>26</v>
      </c>
      <c r="D32" s="41"/>
      <c r="E32" s="31">
        <v>0</v>
      </c>
      <c r="F32" s="31">
        <f t="shared" si="0"/>
        <v>0</v>
      </c>
      <c r="G32" s="32">
        <v>1</v>
      </c>
      <c r="H32" s="31">
        <f t="shared" si="1"/>
        <v>0</v>
      </c>
      <c r="I32" s="33">
        <f t="shared" si="2"/>
        <v>0</v>
      </c>
    </row>
    <row r="33" spans="1:11" ht="135.75" thickBot="1" x14ac:dyDescent="0.3">
      <c r="A33" s="34">
        <v>28</v>
      </c>
      <c r="B33" s="61" t="s">
        <v>42</v>
      </c>
      <c r="C33" s="35" t="s">
        <v>106</v>
      </c>
      <c r="D33" s="36"/>
      <c r="E33" s="37">
        <v>0</v>
      </c>
      <c r="F33" s="37">
        <f t="shared" si="0"/>
        <v>0</v>
      </c>
      <c r="G33" s="38">
        <v>1</v>
      </c>
      <c r="H33" s="37">
        <f t="shared" si="1"/>
        <v>0</v>
      </c>
      <c r="I33" s="39">
        <f t="shared" si="2"/>
        <v>0</v>
      </c>
      <c r="K33" s="65"/>
    </row>
    <row r="34" spans="1:11" ht="15.75" thickBot="1" x14ac:dyDescent="0.3">
      <c r="A34" s="74" t="s">
        <v>59</v>
      </c>
      <c r="B34" s="75"/>
      <c r="C34" s="75"/>
      <c r="D34" s="75"/>
      <c r="E34" s="75"/>
      <c r="F34" s="75"/>
      <c r="G34" s="76"/>
      <c r="H34" s="3">
        <f>SUM(H27:H33,H5:H25)</f>
        <v>0</v>
      </c>
      <c r="I34" s="3">
        <f>SUM(I27:I33,I5:I25)</f>
        <v>0</v>
      </c>
    </row>
    <row r="35" spans="1:11" ht="15.75" thickBot="1" x14ac:dyDescent="0.3">
      <c r="A35" s="71" t="s">
        <v>43</v>
      </c>
      <c r="B35" s="72"/>
      <c r="C35" s="72"/>
      <c r="D35" s="72"/>
      <c r="E35" s="72"/>
      <c r="F35" s="72"/>
      <c r="G35" s="72"/>
      <c r="H35" s="72"/>
      <c r="I35" s="73"/>
    </row>
    <row r="36" spans="1:11" ht="236.25" x14ac:dyDescent="0.25">
      <c r="A36" s="22">
        <v>29</v>
      </c>
      <c r="B36" s="59" t="s">
        <v>44</v>
      </c>
      <c r="C36" s="23" t="s">
        <v>45</v>
      </c>
      <c r="D36" s="24"/>
      <c r="E36" s="25">
        <v>0</v>
      </c>
      <c r="F36" s="25">
        <f>E36*1.21</f>
        <v>0</v>
      </c>
      <c r="G36" s="26">
        <v>1</v>
      </c>
      <c r="H36" s="25">
        <f>E36*G36</f>
        <v>0</v>
      </c>
      <c r="I36" s="27">
        <f>F36*G36</f>
        <v>0</v>
      </c>
    </row>
    <row r="37" spans="1:11" ht="67.5" x14ac:dyDescent="0.25">
      <c r="A37" s="28">
        <v>30</v>
      </c>
      <c r="B37" s="60" t="s">
        <v>46</v>
      </c>
      <c r="C37" s="40" t="s">
        <v>47</v>
      </c>
      <c r="D37" s="41"/>
      <c r="E37" s="31">
        <v>0</v>
      </c>
      <c r="F37" s="31">
        <f t="shared" ref="F37:F45" si="3">E37*1.21</f>
        <v>0</v>
      </c>
      <c r="G37" s="32">
        <v>1</v>
      </c>
      <c r="H37" s="31">
        <f t="shared" ref="H37:H45" si="4">E37*G37</f>
        <v>0</v>
      </c>
      <c r="I37" s="33">
        <f t="shared" ref="I37:I45" si="5">F37*G37</f>
        <v>0</v>
      </c>
    </row>
    <row r="38" spans="1:11" ht="56.25" x14ac:dyDescent="0.25">
      <c r="A38" s="28">
        <v>31</v>
      </c>
      <c r="B38" s="60" t="s">
        <v>48</v>
      </c>
      <c r="C38" s="40" t="s">
        <v>49</v>
      </c>
      <c r="D38" s="41"/>
      <c r="E38" s="31">
        <v>0</v>
      </c>
      <c r="F38" s="31">
        <f t="shared" si="3"/>
        <v>0</v>
      </c>
      <c r="G38" s="32">
        <v>1</v>
      </c>
      <c r="H38" s="31">
        <f t="shared" si="4"/>
        <v>0</v>
      </c>
      <c r="I38" s="33">
        <f t="shared" si="5"/>
        <v>0</v>
      </c>
    </row>
    <row r="39" spans="1:11" ht="24" x14ac:dyDescent="0.25">
      <c r="A39" s="28">
        <v>32</v>
      </c>
      <c r="B39" s="60" t="s">
        <v>50</v>
      </c>
      <c r="C39" s="40" t="s">
        <v>51</v>
      </c>
      <c r="D39" s="41"/>
      <c r="E39" s="31">
        <v>0</v>
      </c>
      <c r="F39" s="31">
        <f t="shared" si="3"/>
        <v>0</v>
      </c>
      <c r="G39" s="32">
        <v>1</v>
      </c>
      <c r="H39" s="31">
        <f t="shared" si="4"/>
        <v>0</v>
      </c>
      <c r="I39" s="33">
        <f t="shared" si="5"/>
        <v>0</v>
      </c>
    </row>
    <row r="40" spans="1:11" ht="24" x14ac:dyDescent="0.25">
      <c r="A40" s="28">
        <v>33</v>
      </c>
      <c r="B40" s="60" t="s">
        <v>52</v>
      </c>
      <c r="C40" s="40" t="s">
        <v>53</v>
      </c>
      <c r="D40" s="41"/>
      <c r="E40" s="31">
        <v>0</v>
      </c>
      <c r="F40" s="31">
        <f t="shared" si="3"/>
        <v>0</v>
      </c>
      <c r="G40" s="32">
        <v>1</v>
      </c>
      <c r="H40" s="31">
        <f t="shared" si="4"/>
        <v>0</v>
      </c>
      <c r="I40" s="33">
        <f t="shared" si="5"/>
        <v>0</v>
      </c>
    </row>
    <row r="41" spans="1:11" ht="78.75" x14ac:dyDescent="0.25">
      <c r="A41" s="28">
        <v>34</v>
      </c>
      <c r="B41" s="60" t="s">
        <v>54</v>
      </c>
      <c r="C41" s="40" t="s">
        <v>60</v>
      </c>
      <c r="D41" s="41"/>
      <c r="E41" s="31">
        <v>0</v>
      </c>
      <c r="F41" s="31">
        <f t="shared" si="3"/>
        <v>0</v>
      </c>
      <c r="G41" s="32">
        <v>1</v>
      </c>
      <c r="H41" s="31">
        <f t="shared" si="4"/>
        <v>0</v>
      </c>
      <c r="I41" s="33">
        <f t="shared" si="5"/>
        <v>0</v>
      </c>
    </row>
    <row r="42" spans="1:11" ht="90" x14ac:dyDescent="0.25">
      <c r="A42" s="28">
        <v>35</v>
      </c>
      <c r="B42" s="60" t="s">
        <v>61</v>
      </c>
      <c r="C42" s="40" t="s">
        <v>55</v>
      </c>
      <c r="D42" s="41"/>
      <c r="E42" s="31">
        <v>0</v>
      </c>
      <c r="F42" s="31">
        <f t="shared" si="3"/>
        <v>0</v>
      </c>
      <c r="G42" s="32">
        <v>1</v>
      </c>
      <c r="H42" s="31">
        <f t="shared" si="4"/>
        <v>0</v>
      </c>
      <c r="I42" s="33">
        <f t="shared" si="5"/>
        <v>0</v>
      </c>
    </row>
    <row r="43" spans="1:11" ht="45" x14ac:dyDescent="0.25">
      <c r="A43" s="28">
        <v>36</v>
      </c>
      <c r="B43" s="60" t="s">
        <v>77</v>
      </c>
      <c r="C43" s="40" t="s">
        <v>79</v>
      </c>
      <c r="D43" s="41"/>
      <c r="E43" s="31">
        <v>0</v>
      </c>
      <c r="F43" s="31">
        <f t="shared" si="3"/>
        <v>0</v>
      </c>
      <c r="G43" s="32">
        <v>1</v>
      </c>
      <c r="H43" s="31">
        <f t="shared" si="4"/>
        <v>0</v>
      </c>
      <c r="I43" s="33">
        <f t="shared" si="5"/>
        <v>0</v>
      </c>
    </row>
    <row r="44" spans="1:11" ht="56.25" x14ac:dyDescent="0.25">
      <c r="A44" s="28">
        <v>37</v>
      </c>
      <c r="B44" s="60" t="s">
        <v>78</v>
      </c>
      <c r="C44" s="40" t="s">
        <v>80</v>
      </c>
      <c r="D44" s="41"/>
      <c r="E44" s="31">
        <v>0</v>
      </c>
      <c r="F44" s="31">
        <f t="shared" si="3"/>
        <v>0</v>
      </c>
      <c r="G44" s="32">
        <v>1</v>
      </c>
      <c r="H44" s="31">
        <f t="shared" si="4"/>
        <v>0</v>
      </c>
      <c r="I44" s="33">
        <f t="shared" si="5"/>
        <v>0</v>
      </c>
    </row>
    <row r="45" spans="1:11" ht="45.75" thickBot="1" x14ac:dyDescent="0.3">
      <c r="A45" s="34">
        <v>38</v>
      </c>
      <c r="B45" s="61" t="s">
        <v>56</v>
      </c>
      <c r="C45" s="35" t="s">
        <v>57</v>
      </c>
      <c r="D45" s="36"/>
      <c r="E45" s="37">
        <v>0</v>
      </c>
      <c r="F45" s="37">
        <f t="shared" si="3"/>
        <v>0</v>
      </c>
      <c r="G45" s="38">
        <v>1</v>
      </c>
      <c r="H45" s="37">
        <f t="shared" si="4"/>
        <v>0</v>
      </c>
      <c r="I45" s="39">
        <f t="shared" si="5"/>
        <v>0</v>
      </c>
    </row>
    <row r="46" spans="1:11" ht="15.75" thickBot="1" x14ac:dyDescent="0.3">
      <c r="A46" s="74" t="s">
        <v>58</v>
      </c>
      <c r="B46" s="75"/>
      <c r="C46" s="75"/>
      <c r="D46" s="75"/>
      <c r="E46" s="75"/>
      <c r="F46" s="75"/>
      <c r="G46" s="76"/>
      <c r="H46" s="3">
        <f>SUM(H36:H45)</f>
        <v>0</v>
      </c>
      <c r="I46" s="3">
        <f>SUM(I36:I45)</f>
        <v>0</v>
      </c>
    </row>
    <row r="47" spans="1:11" ht="15.75" thickBot="1" x14ac:dyDescent="0.3">
      <c r="A47" s="77" t="s">
        <v>9</v>
      </c>
      <c r="B47" s="78"/>
      <c r="C47" s="78"/>
      <c r="D47" s="78"/>
      <c r="E47" s="78"/>
      <c r="F47" s="78"/>
      <c r="G47" s="79"/>
      <c r="H47" s="16">
        <f>SUM(H46,H34)</f>
        <v>0</v>
      </c>
      <c r="I47" s="16">
        <f>SUM(I46,I34)</f>
        <v>0</v>
      </c>
    </row>
  </sheetData>
  <mergeCells count="8">
    <mergeCell ref="A26:I26"/>
    <mergeCell ref="A34:G34"/>
    <mergeCell ref="A47:G47"/>
    <mergeCell ref="A1:I1"/>
    <mergeCell ref="A2:I2"/>
    <mergeCell ref="A4:I4"/>
    <mergeCell ref="A35:I35"/>
    <mergeCell ref="A46:G46"/>
  </mergeCells>
  <pageMargins left="0.7" right="0.7" top="0.78740157499999996" bottom="0.78740157499999996"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1"/>
  <sheetViews>
    <sheetView showGridLines="0" view="pageBreakPreview" zoomScaleNormal="100" zoomScaleSheetLayoutView="100" workbookViewId="0">
      <selection activeCell="A20" sqref="A20:G20"/>
    </sheetView>
  </sheetViews>
  <sheetFormatPr defaultRowHeight="15" x14ac:dyDescent="0.25"/>
  <cols>
    <col min="1" max="1" width="4" style="6" customWidth="1"/>
    <col min="2" max="2" width="13.140625" style="6" customWidth="1"/>
    <col min="3" max="4" width="46.7109375" style="6" customWidth="1"/>
    <col min="5" max="6" width="10.85546875" style="21" customWidth="1"/>
    <col min="7" max="7" width="11.140625" style="6" customWidth="1"/>
    <col min="8" max="9" width="16.140625" style="6" customWidth="1"/>
    <col min="10" max="16384" width="9.140625" style="6"/>
  </cols>
  <sheetData>
    <row r="1" spans="1:9" s="7" customFormat="1" ht="21" customHeight="1" thickBot="1" x14ac:dyDescent="0.3">
      <c r="A1" s="80" t="s">
        <v>0</v>
      </c>
      <c r="B1" s="81"/>
      <c r="C1" s="81"/>
      <c r="D1" s="81"/>
      <c r="E1" s="81"/>
      <c r="F1" s="81"/>
      <c r="G1" s="81"/>
      <c r="H1" s="81"/>
      <c r="I1" s="82"/>
    </row>
    <row r="2" spans="1:9" s="7" customFormat="1" ht="21" customHeight="1" thickBot="1" x14ac:dyDescent="0.3">
      <c r="A2" s="83" t="s">
        <v>127</v>
      </c>
      <c r="B2" s="84"/>
      <c r="C2" s="84"/>
      <c r="D2" s="84"/>
      <c r="E2" s="84"/>
      <c r="F2" s="84"/>
      <c r="G2" s="84"/>
      <c r="H2" s="84"/>
      <c r="I2" s="85"/>
    </row>
    <row r="3" spans="1:9" ht="51.75" customHeight="1" thickBot="1" x14ac:dyDescent="0.3">
      <c r="A3" s="17" t="s">
        <v>1</v>
      </c>
      <c r="B3" s="18" t="s">
        <v>2</v>
      </c>
      <c r="C3" s="18" t="s">
        <v>3</v>
      </c>
      <c r="D3" s="19" t="s">
        <v>74</v>
      </c>
      <c r="E3" s="19" t="s">
        <v>4</v>
      </c>
      <c r="F3" s="19" t="s">
        <v>8</v>
      </c>
      <c r="G3" s="19" t="s">
        <v>5</v>
      </c>
      <c r="H3" s="19" t="s">
        <v>6</v>
      </c>
      <c r="I3" s="46" t="s">
        <v>7</v>
      </c>
    </row>
    <row r="4" spans="1:9" ht="15.75" thickBot="1" x14ac:dyDescent="0.3">
      <c r="A4" s="71" t="s">
        <v>43</v>
      </c>
      <c r="B4" s="72"/>
      <c r="C4" s="72"/>
      <c r="D4" s="72"/>
      <c r="E4" s="72"/>
      <c r="F4" s="72"/>
      <c r="G4" s="72"/>
      <c r="H4" s="72"/>
      <c r="I4" s="73"/>
    </row>
    <row r="5" spans="1:9" ht="225" x14ac:dyDescent="0.25">
      <c r="A5" s="22">
        <v>1</v>
      </c>
      <c r="B5" s="59" t="s">
        <v>44</v>
      </c>
      <c r="C5" s="23" t="s">
        <v>62</v>
      </c>
      <c r="D5" s="24"/>
      <c r="E5" s="47">
        <v>0</v>
      </c>
      <c r="F5" s="47">
        <f>E5*1.21</f>
        <v>0</v>
      </c>
      <c r="G5" s="48">
        <v>1</v>
      </c>
      <c r="H5" s="47">
        <f>G5*E5</f>
        <v>0</v>
      </c>
      <c r="I5" s="49">
        <f>G5*F5</f>
        <v>0</v>
      </c>
    </row>
    <row r="6" spans="1:9" ht="67.5" x14ac:dyDescent="0.25">
      <c r="A6" s="28">
        <v>2</v>
      </c>
      <c r="B6" s="63" t="s">
        <v>46</v>
      </c>
      <c r="C6" s="29" t="s">
        <v>47</v>
      </c>
      <c r="D6" s="30"/>
      <c r="E6" s="50">
        <v>0</v>
      </c>
      <c r="F6" s="50">
        <f>E6*1.21</f>
        <v>0</v>
      </c>
      <c r="G6" s="51">
        <v>1</v>
      </c>
      <c r="H6" s="50">
        <f>G6*E6</f>
        <v>0</v>
      </c>
      <c r="I6" s="52">
        <f>G6*F6</f>
        <v>0</v>
      </c>
    </row>
    <row r="7" spans="1:9" ht="56.25" x14ac:dyDescent="0.25">
      <c r="A7" s="28">
        <v>3</v>
      </c>
      <c r="B7" s="60" t="s">
        <v>48</v>
      </c>
      <c r="C7" s="29" t="s">
        <v>49</v>
      </c>
      <c r="D7" s="30"/>
      <c r="E7" s="50">
        <v>0</v>
      </c>
      <c r="F7" s="50">
        <f t="shared" ref="F7:F11" si="0">E7*1.21</f>
        <v>0</v>
      </c>
      <c r="G7" s="51">
        <v>1</v>
      </c>
      <c r="H7" s="50">
        <f t="shared" ref="H7:H11" si="1">G7*E7</f>
        <v>0</v>
      </c>
      <c r="I7" s="52">
        <f t="shared" ref="I7:I11" si="2">G7*F7</f>
        <v>0</v>
      </c>
    </row>
    <row r="8" spans="1:9" ht="22.5" x14ac:dyDescent="0.25">
      <c r="A8" s="28">
        <v>4</v>
      </c>
      <c r="B8" s="63" t="s">
        <v>50</v>
      </c>
      <c r="C8" s="29" t="s">
        <v>51</v>
      </c>
      <c r="D8" s="30"/>
      <c r="E8" s="50">
        <v>0</v>
      </c>
      <c r="F8" s="50">
        <f t="shared" si="0"/>
        <v>0</v>
      </c>
      <c r="G8" s="51">
        <v>1</v>
      </c>
      <c r="H8" s="50">
        <f t="shared" si="1"/>
        <v>0</v>
      </c>
      <c r="I8" s="52">
        <f t="shared" si="2"/>
        <v>0</v>
      </c>
    </row>
    <row r="9" spans="1:9" ht="78.75" x14ac:dyDescent="0.25">
      <c r="A9" s="28">
        <v>5</v>
      </c>
      <c r="B9" s="60" t="s">
        <v>52</v>
      </c>
      <c r="C9" s="29" t="s">
        <v>63</v>
      </c>
      <c r="D9" s="30"/>
      <c r="E9" s="50">
        <v>0</v>
      </c>
      <c r="F9" s="50">
        <f t="shared" si="0"/>
        <v>0</v>
      </c>
      <c r="G9" s="51">
        <v>1</v>
      </c>
      <c r="H9" s="50">
        <f t="shared" si="1"/>
        <v>0</v>
      </c>
      <c r="I9" s="52">
        <f t="shared" si="2"/>
        <v>0</v>
      </c>
    </row>
    <row r="10" spans="1:9" ht="78.75" x14ac:dyDescent="0.25">
      <c r="A10" s="43">
        <v>6</v>
      </c>
      <c r="B10" s="62" t="s">
        <v>54</v>
      </c>
      <c r="C10" s="44" t="s">
        <v>63</v>
      </c>
      <c r="D10" s="45"/>
      <c r="E10" s="56">
        <v>0</v>
      </c>
      <c r="F10" s="56">
        <f t="shared" si="0"/>
        <v>0</v>
      </c>
      <c r="G10" s="57">
        <v>1</v>
      </c>
      <c r="H10" s="56">
        <f t="shared" si="1"/>
        <v>0</v>
      </c>
      <c r="I10" s="58">
        <f t="shared" si="2"/>
        <v>0</v>
      </c>
    </row>
    <row r="11" spans="1:9" ht="90.75" thickBot="1" x14ac:dyDescent="0.3">
      <c r="A11" s="34">
        <v>7</v>
      </c>
      <c r="B11" s="64" t="s">
        <v>61</v>
      </c>
      <c r="C11" s="35" t="s">
        <v>55</v>
      </c>
      <c r="D11" s="36"/>
      <c r="E11" s="53">
        <v>0</v>
      </c>
      <c r="F11" s="53">
        <f t="shared" si="0"/>
        <v>0</v>
      </c>
      <c r="G11" s="54">
        <v>1</v>
      </c>
      <c r="H11" s="53">
        <f t="shared" si="1"/>
        <v>0</v>
      </c>
      <c r="I11" s="55">
        <f t="shared" si="2"/>
        <v>0</v>
      </c>
    </row>
    <row r="12" spans="1:9" ht="15.75" thickBot="1" x14ac:dyDescent="0.3">
      <c r="A12" s="74" t="s">
        <v>58</v>
      </c>
      <c r="B12" s="75"/>
      <c r="C12" s="75"/>
      <c r="D12" s="75"/>
      <c r="E12" s="75"/>
      <c r="F12" s="75"/>
      <c r="G12" s="76"/>
      <c r="H12" s="3">
        <f>SUM(H5:H11)</f>
        <v>0</v>
      </c>
      <c r="I12" s="3">
        <f>SUM(I5:I11)</f>
        <v>0</v>
      </c>
    </row>
    <row r="13" spans="1:9" ht="15.75" thickBot="1" x14ac:dyDescent="0.3">
      <c r="A13" s="71" t="s">
        <v>72</v>
      </c>
      <c r="B13" s="72"/>
      <c r="C13" s="72"/>
      <c r="D13" s="72"/>
      <c r="E13" s="72"/>
      <c r="F13" s="72"/>
      <c r="G13" s="72"/>
      <c r="H13" s="72"/>
      <c r="I13" s="73"/>
    </row>
    <row r="14" spans="1:9" ht="168.75" x14ac:dyDescent="0.25">
      <c r="A14" s="22">
        <v>8</v>
      </c>
      <c r="B14" s="59" t="s">
        <v>64</v>
      </c>
      <c r="C14" s="23" t="s">
        <v>108</v>
      </c>
      <c r="D14" s="24"/>
      <c r="E14" s="47">
        <v>0</v>
      </c>
      <c r="F14" s="47">
        <f>E14*1.21</f>
        <v>0</v>
      </c>
      <c r="G14" s="48">
        <v>11</v>
      </c>
      <c r="H14" s="47">
        <f>E14*G14</f>
        <v>0</v>
      </c>
      <c r="I14" s="49">
        <f>F14*G14</f>
        <v>0</v>
      </c>
    </row>
    <row r="15" spans="1:9" ht="78.75" x14ac:dyDescent="0.25">
      <c r="A15" s="28">
        <v>9</v>
      </c>
      <c r="B15" s="60" t="s">
        <v>65</v>
      </c>
      <c r="C15" s="29" t="s">
        <v>66</v>
      </c>
      <c r="D15" s="30"/>
      <c r="E15" s="50">
        <v>0</v>
      </c>
      <c r="F15" s="50">
        <f t="shared" ref="F15:F19" si="3">E15*1.21</f>
        <v>0</v>
      </c>
      <c r="G15" s="51">
        <v>1</v>
      </c>
      <c r="H15" s="50">
        <f t="shared" ref="H15:H19" si="4">E15*G15</f>
        <v>0</v>
      </c>
      <c r="I15" s="52">
        <f t="shared" ref="I15:I19" si="5">F15*G15</f>
        <v>0</v>
      </c>
    </row>
    <row r="16" spans="1:9" ht="101.25" x14ac:dyDescent="0.25">
      <c r="A16" s="28">
        <v>10</v>
      </c>
      <c r="B16" s="60" t="s">
        <v>18</v>
      </c>
      <c r="C16" s="29" t="s">
        <v>33</v>
      </c>
      <c r="D16" s="30"/>
      <c r="E16" s="50">
        <v>0</v>
      </c>
      <c r="F16" s="50">
        <f t="shared" si="3"/>
        <v>0</v>
      </c>
      <c r="G16" s="51">
        <v>1</v>
      </c>
      <c r="H16" s="50">
        <f t="shared" si="4"/>
        <v>0</v>
      </c>
      <c r="I16" s="52">
        <f t="shared" si="5"/>
        <v>0</v>
      </c>
    </row>
    <row r="17" spans="1:9" ht="78.75" x14ac:dyDescent="0.25">
      <c r="A17" s="28">
        <v>11</v>
      </c>
      <c r="B17" s="60" t="s">
        <v>67</v>
      </c>
      <c r="C17" s="29" t="s">
        <v>68</v>
      </c>
      <c r="D17" s="30"/>
      <c r="E17" s="50">
        <v>0</v>
      </c>
      <c r="F17" s="50">
        <f t="shared" si="3"/>
        <v>0</v>
      </c>
      <c r="G17" s="51">
        <v>1</v>
      </c>
      <c r="H17" s="50">
        <f t="shared" si="4"/>
        <v>0</v>
      </c>
      <c r="I17" s="52">
        <f t="shared" si="5"/>
        <v>0</v>
      </c>
    </row>
    <row r="18" spans="1:9" ht="90" x14ac:dyDescent="0.25">
      <c r="A18" s="28">
        <v>12</v>
      </c>
      <c r="B18" s="60" t="s">
        <v>69</v>
      </c>
      <c r="C18" s="29" t="s">
        <v>38</v>
      </c>
      <c r="D18" s="30"/>
      <c r="E18" s="50">
        <v>0</v>
      </c>
      <c r="F18" s="50">
        <f t="shared" si="3"/>
        <v>0</v>
      </c>
      <c r="G18" s="51">
        <v>10</v>
      </c>
      <c r="H18" s="50">
        <f t="shared" si="4"/>
        <v>0</v>
      </c>
      <c r="I18" s="52">
        <f t="shared" si="5"/>
        <v>0</v>
      </c>
    </row>
    <row r="19" spans="1:9" ht="57" thickBot="1" x14ac:dyDescent="0.3">
      <c r="A19" s="34">
        <v>13</v>
      </c>
      <c r="B19" s="61" t="s">
        <v>70</v>
      </c>
      <c r="C19" s="35" t="s">
        <v>71</v>
      </c>
      <c r="D19" s="36"/>
      <c r="E19" s="53">
        <v>0</v>
      </c>
      <c r="F19" s="53">
        <f t="shared" si="3"/>
        <v>0</v>
      </c>
      <c r="G19" s="54">
        <v>1</v>
      </c>
      <c r="H19" s="53">
        <f t="shared" si="4"/>
        <v>0</v>
      </c>
      <c r="I19" s="55">
        <f t="shared" si="5"/>
        <v>0</v>
      </c>
    </row>
    <row r="20" spans="1:9" ht="15.75" thickBot="1" x14ac:dyDescent="0.3">
      <c r="A20" s="74" t="s">
        <v>73</v>
      </c>
      <c r="B20" s="75"/>
      <c r="C20" s="75"/>
      <c r="D20" s="75"/>
      <c r="E20" s="75"/>
      <c r="F20" s="75"/>
      <c r="G20" s="76"/>
      <c r="H20" s="3">
        <f>SUM(H14:H19)</f>
        <v>0</v>
      </c>
      <c r="I20" s="3">
        <f>SUM(I14:I19)</f>
        <v>0</v>
      </c>
    </row>
    <row r="21" spans="1:9" ht="15.75" thickBot="1" x14ac:dyDescent="0.3">
      <c r="A21" s="86" t="s">
        <v>9</v>
      </c>
      <c r="B21" s="87"/>
      <c r="C21" s="87"/>
      <c r="D21" s="87"/>
      <c r="E21" s="87"/>
      <c r="F21" s="87"/>
      <c r="G21" s="88"/>
      <c r="H21" s="20">
        <f>SUM(H20,H12)</f>
        <v>0</v>
      </c>
      <c r="I21" s="20">
        <f>SUM(I20,I12)</f>
        <v>0</v>
      </c>
    </row>
  </sheetData>
  <mergeCells count="7">
    <mergeCell ref="A21:G21"/>
    <mergeCell ref="A1:I1"/>
    <mergeCell ref="A2:I2"/>
    <mergeCell ref="A4:I4"/>
    <mergeCell ref="A13:I13"/>
    <mergeCell ref="A12:G12"/>
    <mergeCell ref="A20:G20"/>
  </mergeCells>
  <pageMargins left="0.7" right="0.7" top="0.78740157499999996" bottom="0.78740157499999996"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2EAF4-6516-41E3-A8E4-F23D967AF63E}">
  <dimension ref="A1:I26"/>
  <sheetViews>
    <sheetView showGridLines="0" view="pageBreakPreview" zoomScaleNormal="100" zoomScaleSheetLayoutView="100" workbookViewId="0">
      <selection activeCell="A26" sqref="A26:G26"/>
    </sheetView>
  </sheetViews>
  <sheetFormatPr defaultRowHeight="15" x14ac:dyDescent="0.25"/>
  <cols>
    <col min="1" max="1" width="4" style="6" customWidth="1"/>
    <col min="2" max="2" width="13.140625" style="6" customWidth="1"/>
    <col min="3" max="4" width="46.7109375" style="6" customWidth="1"/>
    <col min="5" max="6" width="10.85546875" style="21" customWidth="1"/>
    <col min="7" max="7" width="11.140625" style="6" customWidth="1"/>
    <col min="8" max="9" width="16.140625" style="6" customWidth="1"/>
    <col min="10" max="16384" width="9.140625" style="6"/>
  </cols>
  <sheetData>
    <row r="1" spans="1:9" s="7" customFormat="1" ht="21" customHeight="1" thickBot="1" x14ac:dyDescent="0.3">
      <c r="A1" s="80" t="s">
        <v>0</v>
      </c>
      <c r="B1" s="81"/>
      <c r="C1" s="81"/>
      <c r="D1" s="81"/>
      <c r="E1" s="81"/>
      <c r="F1" s="81"/>
      <c r="G1" s="81"/>
      <c r="H1" s="81"/>
      <c r="I1" s="82"/>
    </row>
    <row r="2" spans="1:9" s="7" customFormat="1" ht="21" customHeight="1" thickBot="1" x14ac:dyDescent="0.3">
      <c r="A2" s="83" t="s">
        <v>128</v>
      </c>
      <c r="B2" s="84"/>
      <c r="C2" s="84"/>
      <c r="D2" s="84"/>
      <c r="E2" s="84"/>
      <c r="F2" s="84"/>
      <c r="G2" s="84"/>
      <c r="H2" s="84"/>
      <c r="I2" s="85"/>
    </row>
    <row r="3" spans="1:9" ht="51.75" customHeight="1" thickBot="1" x14ac:dyDescent="0.3">
      <c r="A3" s="17" t="s">
        <v>1</v>
      </c>
      <c r="B3" s="18" t="s">
        <v>2</v>
      </c>
      <c r="C3" s="18" t="s">
        <v>3</v>
      </c>
      <c r="D3" s="19" t="s">
        <v>74</v>
      </c>
      <c r="E3" s="19" t="s">
        <v>4</v>
      </c>
      <c r="F3" s="19" t="s">
        <v>8</v>
      </c>
      <c r="G3" s="19" t="s">
        <v>5</v>
      </c>
      <c r="H3" s="19" t="s">
        <v>6</v>
      </c>
      <c r="I3" s="46" t="s">
        <v>7</v>
      </c>
    </row>
    <row r="4" spans="1:9" ht="15.75" thickBot="1" x14ac:dyDescent="0.3">
      <c r="A4" s="71" t="s">
        <v>43</v>
      </c>
      <c r="B4" s="72"/>
      <c r="C4" s="72"/>
      <c r="D4" s="72"/>
      <c r="E4" s="72"/>
      <c r="F4" s="72"/>
      <c r="G4" s="72"/>
      <c r="H4" s="72"/>
      <c r="I4" s="73"/>
    </row>
    <row r="5" spans="1:9" ht="225" x14ac:dyDescent="0.25">
      <c r="A5" s="22">
        <v>1</v>
      </c>
      <c r="B5" s="59" t="s">
        <v>44</v>
      </c>
      <c r="C5" s="23" t="s">
        <v>62</v>
      </c>
      <c r="D5" s="24"/>
      <c r="E5" s="47">
        <v>0</v>
      </c>
      <c r="F5" s="47">
        <f>E5*1.21</f>
        <v>0</v>
      </c>
      <c r="G5" s="48">
        <v>1</v>
      </c>
      <c r="H5" s="47">
        <f>G5*E5</f>
        <v>0</v>
      </c>
      <c r="I5" s="49">
        <f>G5*F5</f>
        <v>0</v>
      </c>
    </row>
    <row r="6" spans="1:9" ht="67.5" x14ac:dyDescent="0.25">
      <c r="A6" s="28">
        <v>2</v>
      </c>
      <c r="B6" s="63" t="s">
        <v>46</v>
      </c>
      <c r="C6" s="40" t="s">
        <v>47</v>
      </c>
      <c r="D6" s="41"/>
      <c r="E6" s="50">
        <v>0</v>
      </c>
      <c r="F6" s="50">
        <f>E6*1.21</f>
        <v>0</v>
      </c>
      <c r="G6" s="51">
        <v>1</v>
      </c>
      <c r="H6" s="50">
        <f>G6*E6</f>
        <v>0</v>
      </c>
      <c r="I6" s="52">
        <f>G6*F6</f>
        <v>0</v>
      </c>
    </row>
    <row r="7" spans="1:9" ht="56.25" x14ac:dyDescent="0.25">
      <c r="A7" s="28">
        <v>3</v>
      </c>
      <c r="B7" s="60" t="s">
        <v>48</v>
      </c>
      <c r="C7" s="40" t="s">
        <v>49</v>
      </c>
      <c r="D7" s="41"/>
      <c r="E7" s="50">
        <v>0</v>
      </c>
      <c r="F7" s="50">
        <f t="shared" ref="F7:F11" si="0">E7*1.21</f>
        <v>0</v>
      </c>
      <c r="G7" s="51">
        <v>1</v>
      </c>
      <c r="H7" s="50">
        <f t="shared" ref="H7:H11" si="1">G7*E7</f>
        <v>0</v>
      </c>
      <c r="I7" s="52">
        <f t="shared" ref="I7:I11" si="2">G7*F7</f>
        <v>0</v>
      </c>
    </row>
    <row r="8" spans="1:9" ht="22.5" x14ac:dyDescent="0.25">
      <c r="A8" s="28">
        <v>4</v>
      </c>
      <c r="B8" s="63" t="s">
        <v>50</v>
      </c>
      <c r="C8" s="40" t="s">
        <v>51</v>
      </c>
      <c r="D8" s="41"/>
      <c r="E8" s="50">
        <v>0</v>
      </c>
      <c r="F8" s="50">
        <f t="shared" si="0"/>
        <v>0</v>
      </c>
      <c r="G8" s="51">
        <v>1</v>
      </c>
      <c r="H8" s="50">
        <f t="shared" si="1"/>
        <v>0</v>
      </c>
      <c r="I8" s="52">
        <f t="shared" si="2"/>
        <v>0</v>
      </c>
    </row>
    <row r="9" spans="1:9" ht="78.75" x14ac:dyDescent="0.25">
      <c r="A9" s="28">
        <v>5</v>
      </c>
      <c r="B9" s="60" t="s">
        <v>52</v>
      </c>
      <c r="C9" s="40" t="s">
        <v>63</v>
      </c>
      <c r="D9" s="41"/>
      <c r="E9" s="50">
        <v>0</v>
      </c>
      <c r="F9" s="50">
        <f t="shared" si="0"/>
        <v>0</v>
      </c>
      <c r="G9" s="51">
        <v>1</v>
      </c>
      <c r="H9" s="50">
        <f t="shared" si="1"/>
        <v>0</v>
      </c>
      <c r="I9" s="52">
        <f t="shared" si="2"/>
        <v>0</v>
      </c>
    </row>
    <row r="10" spans="1:9" ht="78.75" x14ac:dyDescent="0.25">
      <c r="A10" s="43">
        <v>6</v>
      </c>
      <c r="B10" s="62" t="s">
        <v>54</v>
      </c>
      <c r="C10" s="44" t="s">
        <v>63</v>
      </c>
      <c r="D10" s="45"/>
      <c r="E10" s="56">
        <v>0</v>
      </c>
      <c r="F10" s="56">
        <f t="shared" si="0"/>
        <v>0</v>
      </c>
      <c r="G10" s="57">
        <v>1</v>
      </c>
      <c r="H10" s="56">
        <f t="shared" si="1"/>
        <v>0</v>
      </c>
      <c r="I10" s="58">
        <f t="shared" si="2"/>
        <v>0</v>
      </c>
    </row>
    <row r="11" spans="1:9" ht="90.75" thickBot="1" x14ac:dyDescent="0.3">
      <c r="A11" s="34">
        <v>7</v>
      </c>
      <c r="B11" s="61" t="s">
        <v>61</v>
      </c>
      <c r="C11" s="35" t="s">
        <v>55</v>
      </c>
      <c r="D11" s="36"/>
      <c r="E11" s="53">
        <v>0</v>
      </c>
      <c r="F11" s="53">
        <f t="shared" si="0"/>
        <v>0</v>
      </c>
      <c r="G11" s="54">
        <v>1</v>
      </c>
      <c r="H11" s="53">
        <f t="shared" si="1"/>
        <v>0</v>
      </c>
      <c r="I11" s="55">
        <f t="shared" si="2"/>
        <v>0</v>
      </c>
    </row>
    <row r="12" spans="1:9" ht="15.75" thickBot="1" x14ac:dyDescent="0.3">
      <c r="A12" s="74" t="s">
        <v>58</v>
      </c>
      <c r="B12" s="75"/>
      <c r="C12" s="75"/>
      <c r="D12" s="75"/>
      <c r="E12" s="75"/>
      <c r="F12" s="75"/>
      <c r="G12" s="76"/>
      <c r="H12" s="3">
        <f>SUM(H5:H11)</f>
        <v>0</v>
      </c>
      <c r="I12" s="3">
        <f>SUM(I5:I11)</f>
        <v>0</v>
      </c>
    </row>
    <row r="13" spans="1:9" ht="15.75" thickBot="1" x14ac:dyDescent="0.3">
      <c r="A13" s="71" t="s">
        <v>72</v>
      </c>
      <c r="B13" s="72"/>
      <c r="C13" s="72"/>
      <c r="D13" s="72"/>
      <c r="E13" s="72"/>
      <c r="F13" s="72"/>
      <c r="G13" s="72"/>
      <c r="H13" s="72"/>
      <c r="I13" s="73"/>
    </row>
    <row r="14" spans="1:9" ht="101.25" x14ac:dyDescent="0.25">
      <c r="A14" s="22">
        <v>8</v>
      </c>
      <c r="B14" s="59" t="s">
        <v>18</v>
      </c>
      <c r="C14" s="23" t="s">
        <v>33</v>
      </c>
      <c r="D14" s="24"/>
      <c r="E14" s="47">
        <v>0</v>
      </c>
      <c r="F14" s="47">
        <f>E14*1.21</f>
        <v>0</v>
      </c>
      <c r="G14" s="48">
        <v>1</v>
      </c>
      <c r="H14" s="47">
        <f>E14*G14</f>
        <v>0</v>
      </c>
      <c r="I14" s="49">
        <f>F14*G14</f>
        <v>0</v>
      </c>
    </row>
    <row r="15" spans="1:9" ht="78.75" x14ac:dyDescent="0.25">
      <c r="A15" s="28">
        <v>9</v>
      </c>
      <c r="B15" s="60" t="s">
        <v>67</v>
      </c>
      <c r="C15" s="40" t="s">
        <v>109</v>
      </c>
      <c r="D15" s="41"/>
      <c r="E15" s="50">
        <v>0</v>
      </c>
      <c r="F15" s="50">
        <f t="shared" ref="F15:F24" si="3">E15*1.21</f>
        <v>0</v>
      </c>
      <c r="G15" s="51">
        <v>1</v>
      </c>
      <c r="H15" s="50">
        <f t="shared" ref="H15:H24" si="4">E15*G15</f>
        <v>0</v>
      </c>
      <c r="I15" s="52">
        <f t="shared" ref="I15:I24" si="5">F15*G15</f>
        <v>0</v>
      </c>
    </row>
    <row r="16" spans="1:9" ht="90" x14ac:dyDescent="0.25">
      <c r="A16" s="28">
        <v>10</v>
      </c>
      <c r="B16" s="60" t="s">
        <v>69</v>
      </c>
      <c r="C16" s="40" t="s">
        <v>38</v>
      </c>
      <c r="D16" s="41"/>
      <c r="E16" s="50">
        <v>0</v>
      </c>
      <c r="F16" s="50">
        <f t="shared" si="3"/>
        <v>0</v>
      </c>
      <c r="G16" s="51">
        <v>15</v>
      </c>
      <c r="H16" s="50">
        <f t="shared" si="4"/>
        <v>0</v>
      </c>
      <c r="I16" s="52">
        <f t="shared" si="5"/>
        <v>0</v>
      </c>
    </row>
    <row r="17" spans="1:9" ht="56.25" x14ac:dyDescent="0.25">
      <c r="A17" s="28">
        <v>11</v>
      </c>
      <c r="B17" s="60" t="s">
        <v>110</v>
      </c>
      <c r="C17" s="40" t="s">
        <v>111</v>
      </c>
      <c r="D17" s="41"/>
      <c r="E17" s="50">
        <v>0</v>
      </c>
      <c r="F17" s="50">
        <f t="shared" si="3"/>
        <v>0</v>
      </c>
      <c r="G17" s="51">
        <v>1</v>
      </c>
      <c r="H17" s="50">
        <f t="shared" si="4"/>
        <v>0</v>
      </c>
      <c r="I17" s="52">
        <f t="shared" si="5"/>
        <v>0</v>
      </c>
    </row>
    <row r="18" spans="1:9" ht="101.25" x14ac:dyDescent="0.25">
      <c r="A18" s="28">
        <v>12</v>
      </c>
      <c r="B18" s="60" t="s">
        <v>112</v>
      </c>
      <c r="C18" s="40" t="s">
        <v>113</v>
      </c>
      <c r="D18" s="41"/>
      <c r="E18" s="50">
        <v>0</v>
      </c>
      <c r="F18" s="50">
        <f t="shared" si="3"/>
        <v>0</v>
      </c>
      <c r="G18" s="51">
        <v>1</v>
      </c>
      <c r="H18" s="50">
        <f t="shared" si="4"/>
        <v>0</v>
      </c>
      <c r="I18" s="52">
        <f t="shared" si="5"/>
        <v>0</v>
      </c>
    </row>
    <row r="19" spans="1:9" ht="90" x14ac:dyDescent="0.25">
      <c r="A19" s="28">
        <v>13</v>
      </c>
      <c r="B19" s="60" t="s">
        <v>114</v>
      </c>
      <c r="C19" s="40" t="s">
        <v>115</v>
      </c>
      <c r="D19" s="41"/>
      <c r="E19" s="50">
        <v>0</v>
      </c>
      <c r="F19" s="50">
        <f t="shared" si="3"/>
        <v>0</v>
      </c>
      <c r="G19" s="51">
        <v>15</v>
      </c>
      <c r="H19" s="50">
        <f t="shared" si="4"/>
        <v>0</v>
      </c>
      <c r="I19" s="52">
        <f t="shared" si="5"/>
        <v>0</v>
      </c>
    </row>
    <row r="20" spans="1:9" ht="67.5" x14ac:dyDescent="0.25">
      <c r="A20" s="28">
        <v>14</v>
      </c>
      <c r="B20" s="60" t="s">
        <v>116</v>
      </c>
      <c r="C20" s="40" t="s">
        <v>117</v>
      </c>
      <c r="D20" s="41"/>
      <c r="E20" s="50">
        <v>0</v>
      </c>
      <c r="F20" s="50">
        <f t="shared" si="3"/>
        <v>0</v>
      </c>
      <c r="G20" s="51">
        <v>15</v>
      </c>
      <c r="H20" s="50">
        <f t="shared" si="4"/>
        <v>0</v>
      </c>
      <c r="I20" s="52">
        <f t="shared" si="5"/>
        <v>0</v>
      </c>
    </row>
    <row r="21" spans="1:9" ht="56.25" x14ac:dyDescent="0.25">
      <c r="A21" s="28">
        <v>15</v>
      </c>
      <c r="B21" s="60" t="s">
        <v>118</v>
      </c>
      <c r="C21" s="40" t="s">
        <v>119</v>
      </c>
      <c r="D21" s="41"/>
      <c r="E21" s="50">
        <v>0</v>
      </c>
      <c r="F21" s="50">
        <f t="shared" si="3"/>
        <v>0</v>
      </c>
      <c r="G21" s="51">
        <v>15</v>
      </c>
      <c r="H21" s="50">
        <f t="shared" si="4"/>
        <v>0</v>
      </c>
      <c r="I21" s="52">
        <f t="shared" si="5"/>
        <v>0</v>
      </c>
    </row>
    <row r="22" spans="1:9" ht="36" x14ac:dyDescent="0.25">
      <c r="A22" s="28">
        <v>16</v>
      </c>
      <c r="B22" s="60" t="s">
        <v>120</v>
      </c>
      <c r="C22" s="40" t="s">
        <v>121</v>
      </c>
      <c r="D22" s="41"/>
      <c r="E22" s="50">
        <v>0</v>
      </c>
      <c r="F22" s="50">
        <f t="shared" si="3"/>
        <v>0</v>
      </c>
      <c r="G22" s="51">
        <v>15</v>
      </c>
      <c r="H22" s="50">
        <f t="shared" si="4"/>
        <v>0</v>
      </c>
      <c r="I22" s="52">
        <f t="shared" si="5"/>
        <v>0</v>
      </c>
    </row>
    <row r="23" spans="1:9" ht="60" x14ac:dyDescent="0.25">
      <c r="A23" s="28">
        <v>17</v>
      </c>
      <c r="B23" s="60" t="s">
        <v>122</v>
      </c>
      <c r="C23" s="40" t="s">
        <v>123</v>
      </c>
      <c r="D23" s="41"/>
      <c r="E23" s="50">
        <v>0</v>
      </c>
      <c r="F23" s="50">
        <f t="shared" si="3"/>
        <v>0</v>
      </c>
      <c r="G23" s="51">
        <v>15</v>
      </c>
      <c r="H23" s="50">
        <f t="shared" si="4"/>
        <v>0</v>
      </c>
      <c r="I23" s="52">
        <f t="shared" si="5"/>
        <v>0</v>
      </c>
    </row>
    <row r="24" spans="1:9" ht="45.75" thickBot="1" x14ac:dyDescent="0.3">
      <c r="A24" s="34">
        <v>18</v>
      </c>
      <c r="B24" s="61" t="s">
        <v>124</v>
      </c>
      <c r="C24" s="35" t="s">
        <v>125</v>
      </c>
      <c r="D24" s="36"/>
      <c r="E24" s="53">
        <v>0</v>
      </c>
      <c r="F24" s="53">
        <f t="shared" si="3"/>
        <v>0</v>
      </c>
      <c r="G24" s="54">
        <v>20</v>
      </c>
      <c r="H24" s="53">
        <f t="shared" si="4"/>
        <v>0</v>
      </c>
      <c r="I24" s="55">
        <f t="shared" si="5"/>
        <v>0</v>
      </c>
    </row>
    <row r="25" spans="1:9" ht="15.75" thickBot="1" x14ac:dyDescent="0.3">
      <c r="A25" s="74" t="s">
        <v>73</v>
      </c>
      <c r="B25" s="75"/>
      <c r="C25" s="75"/>
      <c r="D25" s="75"/>
      <c r="E25" s="75"/>
      <c r="F25" s="75"/>
      <c r="G25" s="76"/>
      <c r="H25" s="3">
        <f>SUM(H14:H24)</f>
        <v>0</v>
      </c>
      <c r="I25" s="3">
        <f>SUM(I14:I24)</f>
        <v>0</v>
      </c>
    </row>
    <row r="26" spans="1:9" ht="15.75" thickBot="1" x14ac:dyDescent="0.3">
      <c r="A26" s="86" t="s">
        <v>9</v>
      </c>
      <c r="B26" s="87"/>
      <c r="C26" s="87"/>
      <c r="D26" s="87"/>
      <c r="E26" s="87"/>
      <c r="F26" s="87"/>
      <c r="G26" s="88"/>
      <c r="H26" s="20">
        <f>SUM(H25,H12)</f>
        <v>0</v>
      </c>
      <c r="I26" s="20">
        <f>SUM(I25,I12)</f>
        <v>0</v>
      </c>
    </row>
  </sheetData>
  <mergeCells count="7">
    <mergeCell ref="A26:G26"/>
    <mergeCell ref="A1:I1"/>
    <mergeCell ref="A2:I2"/>
    <mergeCell ref="A4:I4"/>
    <mergeCell ref="A12:G12"/>
    <mergeCell ref="A13:I13"/>
    <mergeCell ref="A25:G25"/>
  </mergeCells>
  <pageMargins left="0.7" right="0.7" top="0.78740157499999996" bottom="0.78740157499999996"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Úvodní list</vt:lpstr>
      <vt:lpstr>Jazyková učebna s využitím IT</vt:lpstr>
      <vt:lpstr>Učebna Fyziky</vt:lpstr>
      <vt:lpstr>Robotická učebna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Mlčák</dc:creator>
  <cp:lastModifiedBy>Pavel Mlčák</cp:lastModifiedBy>
  <cp:lastPrinted>2017-01-25T05:05:53Z</cp:lastPrinted>
  <dcterms:created xsi:type="dcterms:W3CDTF">2016-10-06T14:54:13Z</dcterms:created>
  <dcterms:modified xsi:type="dcterms:W3CDTF">2020-09-09T06:48:43Z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