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A 2021 - Petra\110-2020 Oprava střechy ZŠ Vrchlického, Šumperk - DSP Petr Pus\"/>
    </mc:Choice>
  </mc:AlternateContent>
  <xr:revisionPtr revIDLastSave="0" documentId="13_ncr:1_{84DBC145-F873-466D-BB67-90D24FECA649}" xr6:coauthVersionLast="46" xr6:coauthVersionMax="46" xr10:uidLastSave="{00000000-0000-0000-0000-000000000000}"/>
  <bookViews>
    <workbookView xWindow="25080" yWindow="-120" windowWidth="29040" windowHeight="159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Pol'!$A$1:$X$790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BA772" i="12"/>
  <c r="BA770" i="12"/>
  <c r="BA767" i="12"/>
  <c r="BA760" i="12"/>
  <c r="BA759" i="12"/>
  <c r="BA756" i="12"/>
  <c r="BA755" i="12"/>
  <c r="BA753" i="12"/>
  <c r="BA752" i="12"/>
  <c r="BA750" i="12"/>
  <c r="BA749" i="12"/>
  <c r="BA747" i="12"/>
  <c r="BA512" i="12"/>
  <c r="BA303" i="12"/>
  <c r="BA298" i="12"/>
  <c r="BA6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7" i="12"/>
  <c r="M17" i="12" s="1"/>
  <c r="I17" i="12"/>
  <c r="K17" i="12"/>
  <c r="O17" i="12"/>
  <c r="Q17" i="12"/>
  <c r="V17" i="12"/>
  <c r="G20" i="12"/>
  <c r="G8" i="12" s="1"/>
  <c r="G780" i="12" s="1"/>
  <c r="I20" i="12"/>
  <c r="K20" i="12"/>
  <c r="O20" i="12"/>
  <c r="O8" i="12" s="1"/>
  <c r="Q20" i="12"/>
  <c r="V20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4" i="12"/>
  <c r="I44" i="12"/>
  <c r="K44" i="12"/>
  <c r="M44" i="12"/>
  <c r="O44" i="12"/>
  <c r="Q44" i="12"/>
  <c r="V44" i="12"/>
  <c r="G47" i="12"/>
  <c r="I47" i="12"/>
  <c r="I46" i="12" s="1"/>
  <c r="K47" i="12"/>
  <c r="M47" i="12"/>
  <c r="O47" i="12"/>
  <c r="Q47" i="12"/>
  <c r="Q46" i="12" s="1"/>
  <c r="V47" i="12"/>
  <c r="G49" i="12"/>
  <c r="G46" i="12" s="1"/>
  <c r="I49" i="12"/>
  <c r="K49" i="12"/>
  <c r="O49" i="12"/>
  <c r="O46" i="12" s="1"/>
  <c r="Q49" i="12"/>
  <c r="V49" i="12"/>
  <c r="G52" i="12"/>
  <c r="I52" i="12"/>
  <c r="K52" i="12"/>
  <c r="M52" i="12"/>
  <c r="O52" i="12"/>
  <c r="Q52" i="12"/>
  <c r="V52" i="12"/>
  <c r="G61" i="12"/>
  <c r="M61" i="12" s="1"/>
  <c r="I61" i="12"/>
  <c r="K61" i="12"/>
  <c r="K46" i="12" s="1"/>
  <c r="O61" i="12"/>
  <c r="Q61" i="12"/>
  <c r="V61" i="12"/>
  <c r="V46" i="12" s="1"/>
  <c r="G68" i="12"/>
  <c r="G67" i="12" s="1"/>
  <c r="I68" i="12"/>
  <c r="K68" i="12"/>
  <c r="K67" i="12" s="1"/>
  <c r="O68" i="12"/>
  <c r="O67" i="12" s="1"/>
  <c r="Q68" i="12"/>
  <c r="V68" i="12"/>
  <c r="V67" i="12" s="1"/>
  <c r="G71" i="12"/>
  <c r="I71" i="12"/>
  <c r="I67" i="12" s="1"/>
  <c r="K71" i="12"/>
  <c r="M71" i="12"/>
  <c r="O71" i="12"/>
  <c r="Q71" i="12"/>
  <c r="Q67" i="12" s="1"/>
  <c r="V71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78" i="12"/>
  <c r="M78" i="12" s="1"/>
  <c r="I78" i="12"/>
  <c r="K78" i="12"/>
  <c r="O78" i="12"/>
  <c r="Q78" i="12"/>
  <c r="V78" i="12"/>
  <c r="I81" i="12"/>
  <c r="Q81" i="12"/>
  <c r="G82" i="12"/>
  <c r="M82" i="12" s="1"/>
  <c r="M81" i="12" s="1"/>
  <c r="I82" i="12"/>
  <c r="K82" i="12"/>
  <c r="K81" i="12" s="1"/>
  <c r="O82" i="12"/>
  <c r="O81" i="12" s="1"/>
  <c r="Q82" i="12"/>
  <c r="V82" i="12"/>
  <c r="V81" i="12" s="1"/>
  <c r="G90" i="12"/>
  <c r="I90" i="12"/>
  <c r="K90" i="12"/>
  <c r="M90" i="12"/>
  <c r="O90" i="12"/>
  <c r="Q90" i="12"/>
  <c r="V90" i="12"/>
  <c r="G94" i="12"/>
  <c r="I94" i="12"/>
  <c r="I93" i="12" s="1"/>
  <c r="K94" i="12"/>
  <c r="M94" i="12"/>
  <c r="O94" i="12"/>
  <c r="Q94" i="12"/>
  <c r="Q93" i="12" s="1"/>
  <c r="V94" i="12"/>
  <c r="G100" i="12"/>
  <c r="M100" i="12" s="1"/>
  <c r="I100" i="12"/>
  <c r="K100" i="12"/>
  <c r="K93" i="12" s="1"/>
  <c r="O100" i="12"/>
  <c r="Q100" i="12"/>
  <c r="V100" i="12"/>
  <c r="V93" i="12" s="1"/>
  <c r="G104" i="12"/>
  <c r="I104" i="12"/>
  <c r="K104" i="12"/>
  <c r="M104" i="12"/>
  <c r="O104" i="12"/>
  <c r="Q104" i="12"/>
  <c r="V104" i="12"/>
  <c r="G107" i="12"/>
  <c r="G93" i="12" s="1"/>
  <c r="I107" i="12"/>
  <c r="K107" i="12"/>
  <c r="O107" i="12"/>
  <c r="O93" i="12" s="1"/>
  <c r="Q107" i="12"/>
  <c r="V107" i="12"/>
  <c r="G111" i="12"/>
  <c r="I111" i="12"/>
  <c r="K111" i="12"/>
  <c r="M111" i="12"/>
  <c r="O111" i="12"/>
  <c r="Q111" i="12"/>
  <c r="V111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9" i="12"/>
  <c r="M119" i="12" s="1"/>
  <c r="I119" i="12"/>
  <c r="K119" i="12"/>
  <c r="O119" i="12"/>
  <c r="Q119" i="12"/>
  <c r="V119" i="12"/>
  <c r="G124" i="12"/>
  <c r="I124" i="12"/>
  <c r="K124" i="12"/>
  <c r="M124" i="12"/>
  <c r="O124" i="12"/>
  <c r="Q124" i="12"/>
  <c r="V124" i="12"/>
  <c r="K127" i="12"/>
  <c r="V127" i="12"/>
  <c r="G128" i="12"/>
  <c r="I128" i="12"/>
  <c r="I127" i="12" s="1"/>
  <c r="K128" i="12"/>
  <c r="M128" i="12"/>
  <c r="O128" i="12"/>
  <c r="Q128" i="12"/>
  <c r="Q127" i="12" s="1"/>
  <c r="V128" i="12"/>
  <c r="G130" i="12"/>
  <c r="G127" i="12" s="1"/>
  <c r="I130" i="12"/>
  <c r="K130" i="12"/>
  <c r="O130" i="12"/>
  <c r="O127" i="12" s="1"/>
  <c r="Q130" i="12"/>
  <c r="V130" i="12"/>
  <c r="G132" i="12"/>
  <c r="I132" i="12"/>
  <c r="K132" i="12"/>
  <c r="M132" i="12"/>
  <c r="O132" i="12"/>
  <c r="Q132" i="12"/>
  <c r="V132" i="12"/>
  <c r="G134" i="12"/>
  <c r="I134" i="12"/>
  <c r="I133" i="12" s="1"/>
  <c r="K134" i="12"/>
  <c r="M134" i="12"/>
  <c r="O134" i="12"/>
  <c r="Q134" i="12"/>
  <c r="Q133" i="12" s="1"/>
  <c r="V134" i="12"/>
  <c r="G148" i="12"/>
  <c r="G133" i="12" s="1"/>
  <c r="I148" i="12"/>
  <c r="K148" i="12"/>
  <c r="O148" i="12"/>
  <c r="O133" i="12" s="1"/>
  <c r="Q148" i="12"/>
  <c r="V148" i="12"/>
  <c r="G151" i="12"/>
  <c r="I151" i="12"/>
  <c r="K151" i="12"/>
  <c r="M151" i="12"/>
  <c r="O151" i="12"/>
  <c r="Q151" i="12"/>
  <c r="V151" i="12"/>
  <c r="G153" i="12"/>
  <c r="M153" i="12" s="1"/>
  <c r="I153" i="12"/>
  <c r="K153" i="12"/>
  <c r="K133" i="12" s="1"/>
  <c r="O153" i="12"/>
  <c r="Q153" i="12"/>
  <c r="V153" i="12"/>
  <c r="V133" i="12" s="1"/>
  <c r="G156" i="12"/>
  <c r="I156" i="12"/>
  <c r="K156" i="12"/>
  <c r="M156" i="12"/>
  <c r="O156" i="12"/>
  <c r="Q156" i="12"/>
  <c r="V156" i="12"/>
  <c r="G165" i="12"/>
  <c r="M165" i="12" s="1"/>
  <c r="I165" i="12"/>
  <c r="K165" i="12"/>
  <c r="O165" i="12"/>
  <c r="Q165" i="12"/>
  <c r="V165" i="12"/>
  <c r="G167" i="12"/>
  <c r="I167" i="12"/>
  <c r="K167" i="12"/>
  <c r="M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I171" i="12"/>
  <c r="K171" i="12"/>
  <c r="M171" i="12"/>
  <c r="O171" i="12"/>
  <c r="Q171" i="12"/>
  <c r="V171" i="12"/>
  <c r="G174" i="12"/>
  <c r="M174" i="12" s="1"/>
  <c r="I174" i="12"/>
  <c r="K174" i="12"/>
  <c r="O174" i="12"/>
  <c r="Q174" i="12"/>
  <c r="V174" i="12"/>
  <c r="G177" i="12"/>
  <c r="M177" i="12" s="1"/>
  <c r="M176" i="12" s="1"/>
  <c r="I177" i="12"/>
  <c r="K177" i="12"/>
  <c r="K176" i="12" s="1"/>
  <c r="O177" i="12"/>
  <c r="O176" i="12" s="1"/>
  <c r="Q177" i="12"/>
  <c r="V177" i="12"/>
  <c r="V176" i="12" s="1"/>
  <c r="G179" i="12"/>
  <c r="I179" i="12"/>
  <c r="K179" i="12"/>
  <c r="M179" i="12"/>
  <c r="O179" i="12"/>
  <c r="Q179" i="12"/>
  <c r="V179" i="12"/>
  <c r="G182" i="12"/>
  <c r="M182" i="12" s="1"/>
  <c r="I182" i="12"/>
  <c r="K182" i="12"/>
  <c r="O182" i="12"/>
  <c r="Q182" i="12"/>
  <c r="V182" i="12"/>
  <c r="G184" i="12"/>
  <c r="I184" i="12"/>
  <c r="I176" i="12" s="1"/>
  <c r="K184" i="12"/>
  <c r="M184" i="12"/>
  <c r="O184" i="12"/>
  <c r="Q184" i="12"/>
  <c r="Q176" i="12" s="1"/>
  <c r="V184" i="12"/>
  <c r="G187" i="12"/>
  <c r="I187" i="12"/>
  <c r="I186" i="12" s="1"/>
  <c r="K187" i="12"/>
  <c r="M187" i="12"/>
  <c r="O187" i="12"/>
  <c r="Q187" i="12"/>
  <c r="Q186" i="12" s="1"/>
  <c r="V187" i="12"/>
  <c r="G195" i="12"/>
  <c r="G186" i="12" s="1"/>
  <c r="I195" i="12"/>
  <c r="K195" i="12"/>
  <c r="O195" i="12"/>
  <c r="O186" i="12" s="1"/>
  <c r="Q195" i="12"/>
  <c r="V195" i="12"/>
  <c r="G197" i="12"/>
  <c r="I197" i="12"/>
  <c r="K197" i="12"/>
  <c r="M197" i="12"/>
  <c r="O197" i="12"/>
  <c r="Q197" i="12"/>
  <c r="V197" i="12"/>
  <c r="G200" i="12"/>
  <c r="M200" i="12" s="1"/>
  <c r="I200" i="12"/>
  <c r="K200" i="12"/>
  <c r="K186" i="12" s="1"/>
  <c r="O200" i="12"/>
  <c r="Q200" i="12"/>
  <c r="V200" i="12"/>
  <c r="V186" i="12" s="1"/>
  <c r="G203" i="12"/>
  <c r="I203" i="12"/>
  <c r="K203" i="12"/>
  <c r="M203" i="12"/>
  <c r="O203" i="12"/>
  <c r="Q203" i="12"/>
  <c r="V203" i="12"/>
  <c r="G210" i="12"/>
  <c r="M210" i="12" s="1"/>
  <c r="I210" i="12"/>
  <c r="K210" i="12"/>
  <c r="O210" i="12"/>
  <c r="Q210" i="12"/>
  <c r="V210" i="12"/>
  <c r="G215" i="12"/>
  <c r="I215" i="12"/>
  <c r="K215" i="12"/>
  <c r="M215" i="12"/>
  <c r="O215" i="12"/>
  <c r="Q215" i="12"/>
  <c r="V215" i="12"/>
  <c r="G218" i="12"/>
  <c r="M218" i="12" s="1"/>
  <c r="I218" i="12"/>
  <c r="K218" i="12"/>
  <c r="O218" i="12"/>
  <c r="Q218" i="12"/>
  <c r="V218" i="12"/>
  <c r="I223" i="12"/>
  <c r="Q223" i="12"/>
  <c r="G224" i="12"/>
  <c r="G223" i="12" s="1"/>
  <c r="I224" i="12"/>
  <c r="K224" i="12"/>
  <c r="K223" i="12" s="1"/>
  <c r="O224" i="12"/>
  <c r="O223" i="12" s="1"/>
  <c r="Q224" i="12"/>
  <c r="V224" i="12"/>
  <c r="V223" i="12" s="1"/>
  <c r="G226" i="12"/>
  <c r="M226" i="12" s="1"/>
  <c r="I226" i="12"/>
  <c r="K226" i="12"/>
  <c r="K225" i="12" s="1"/>
  <c r="O226" i="12"/>
  <c r="O225" i="12" s="1"/>
  <c r="Q226" i="12"/>
  <c r="V226" i="12"/>
  <c r="V225" i="12" s="1"/>
  <c r="G230" i="12"/>
  <c r="I230" i="12"/>
  <c r="K230" i="12"/>
  <c r="M230" i="12"/>
  <c r="O230" i="12"/>
  <c r="Q230" i="12"/>
  <c r="V230" i="12"/>
  <c r="G234" i="12"/>
  <c r="M234" i="12" s="1"/>
  <c r="I234" i="12"/>
  <c r="K234" i="12"/>
  <c r="O234" i="12"/>
  <c r="Q234" i="12"/>
  <c r="V234" i="12"/>
  <c r="G237" i="12"/>
  <c r="I237" i="12"/>
  <c r="I225" i="12" s="1"/>
  <c r="K237" i="12"/>
  <c r="M237" i="12"/>
  <c r="O237" i="12"/>
  <c r="Q237" i="12"/>
  <c r="Q225" i="12" s="1"/>
  <c r="V237" i="12"/>
  <c r="G239" i="12"/>
  <c r="I239" i="12"/>
  <c r="I238" i="12" s="1"/>
  <c r="K239" i="12"/>
  <c r="M239" i="12"/>
  <c r="O239" i="12"/>
  <c r="Q239" i="12"/>
  <c r="Q238" i="12" s="1"/>
  <c r="V239" i="12"/>
  <c r="G241" i="12"/>
  <c r="G238" i="12" s="1"/>
  <c r="I241" i="12"/>
  <c r="K241" i="12"/>
  <c r="K238" i="12" s="1"/>
  <c r="O241" i="12"/>
  <c r="O238" i="12" s="1"/>
  <c r="Q241" i="12"/>
  <c r="V241" i="12"/>
  <c r="V238" i="12" s="1"/>
  <c r="G244" i="12"/>
  <c r="I244" i="12"/>
  <c r="K244" i="12"/>
  <c r="M244" i="12"/>
  <c r="O244" i="12"/>
  <c r="Q244" i="12"/>
  <c r="V244" i="12"/>
  <c r="G248" i="12"/>
  <c r="M248" i="12" s="1"/>
  <c r="I248" i="12"/>
  <c r="K248" i="12"/>
  <c r="O248" i="12"/>
  <c r="Q248" i="12"/>
  <c r="V248" i="12"/>
  <c r="G255" i="12"/>
  <c r="I255" i="12"/>
  <c r="K255" i="12"/>
  <c r="M255" i="12"/>
  <c r="O255" i="12"/>
  <c r="Q255" i="12"/>
  <c r="V255" i="12"/>
  <c r="G257" i="12"/>
  <c r="I257" i="12"/>
  <c r="I256" i="12" s="1"/>
  <c r="K257" i="12"/>
  <c r="M257" i="12"/>
  <c r="O257" i="12"/>
  <c r="Q257" i="12"/>
  <c r="Q256" i="12" s="1"/>
  <c r="V257" i="12"/>
  <c r="G261" i="12"/>
  <c r="M261" i="12" s="1"/>
  <c r="I261" i="12"/>
  <c r="K261" i="12"/>
  <c r="K256" i="12" s="1"/>
  <c r="O261" i="12"/>
  <c r="Q261" i="12"/>
  <c r="V261" i="12"/>
  <c r="V256" i="12" s="1"/>
  <c r="G265" i="12"/>
  <c r="I265" i="12"/>
  <c r="K265" i="12"/>
  <c r="M265" i="12"/>
  <c r="O265" i="12"/>
  <c r="Q265" i="12"/>
  <c r="V265" i="12"/>
  <c r="G269" i="12"/>
  <c r="G256" i="12" s="1"/>
  <c r="I269" i="12"/>
  <c r="K269" i="12"/>
  <c r="O269" i="12"/>
  <c r="O256" i="12" s="1"/>
  <c r="Q269" i="12"/>
  <c r="V269" i="12"/>
  <c r="G273" i="12"/>
  <c r="I273" i="12"/>
  <c r="K273" i="12"/>
  <c r="M273" i="12"/>
  <c r="O273" i="12"/>
  <c r="Q273" i="12"/>
  <c r="V273" i="12"/>
  <c r="G278" i="12"/>
  <c r="M278" i="12" s="1"/>
  <c r="I278" i="12"/>
  <c r="K278" i="12"/>
  <c r="O278" i="12"/>
  <c r="Q278" i="12"/>
  <c r="V278" i="12"/>
  <c r="G281" i="12"/>
  <c r="I281" i="12"/>
  <c r="K281" i="12"/>
  <c r="M281" i="12"/>
  <c r="O281" i="12"/>
  <c r="Q281" i="12"/>
  <c r="V281" i="12"/>
  <c r="G285" i="12"/>
  <c r="M285" i="12" s="1"/>
  <c r="I285" i="12"/>
  <c r="K285" i="12"/>
  <c r="O285" i="12"/>
  <c r="Q285" i="12"/>
  <c r="V285" i="12"/>
  <c r="G289" i="12"/>
  <c r="I289" i="12"/>
  <c r="K289" i="12"/>
  <c r="M289" i="12"/>
  <c r="O289" i="12"/>
  <c r="Q289" i="12"/>
  <c r="V289" i="12"/>
  <c r="G293" i="12"/>
  <c r="M293" i="12" s="1"/>
  <c r="I293" i="12"/>
  <c r="K293" i="12"/>
  <c r="O293" i="12"/>
  <c r="Q293" i="12"/>
  <c r="V293" i="12"/>
  <c r="G297" i="12"/>
  <c r="I297" i="12"/>
  <c r="K297" i="12"/>
  <c r="M297" i="12"/>
  <c r="O297" i="12"/>
  <c r="Q297" i="12"/>
  <c r="V297" i="12"/>
  <c r="G300" i="12"/>
  <c r="M300" i="12" s="1"/>
  <c r="I300" i="12"/>
  <c r="K300" i="12"/>
  <c r="O300" i="12"/>
  <c r="Q300" i="12"/>
  <c r="V300" i="12"/>
  <c r="I301" i="12"/>
  <c r="Q301" i="12"/>
  <c r="G302" i="12"/>
  <c r="M302" i="12" s="1"/>
  <c r="M301" i="12" s="1"/>
  <c r="I302" i="12"/>
  <c r="K302" i="12"/>
  <c r="K301" i="12" s="1"/>
  <c r="O302" i="12"/>
  <c r="O301" i="12" s="1"/>
  <c r="Q302" i="12"/>
  <c r="V302" i="12"/>
  <c r="V301" i="12" s="1"/>
  <c r="G309" i="12"/>
  <c r="G308" i="12" s="1"/>
  <c r="I309" i="12"/>
  <c r="K309" i="12"/>
  <c r="K308" i="12" s="1"/>
  <c r="O309" i="12"/>
  <c r="O308" i="12" s="1"/>
  <c r="Q309" i="12"/>
  <c r="V309" i="12"/>
  <c r="V308" i="12" s="1"/>
  <c r="G311" i="12"/>
  <c r="I311" i="12"/>
  <c r="I308" i="12" s="1"/>
  <c r="K311" i="12"/>
  <c r="M311" i="12"/>
  <c r="O311" i="12"/>
  <c r="Q311" i="12"/>
  <c r="Q308" i="12" s="1"/>
  <c r="V311" i="12"/>
  <c r="G314" i="12"/>
  <c r="M314" i="12" s="1"/>
  <c r="I314" i="12"/>
  <c r="K314" i="12"/>
  <c r="O314" i="12"/>
  <c r="Q314" i="12"/>
  <c r="V314" i="12"/>
  <c r="G318" i="12"/>
  <c r="I318" i="12"/>
  <c r="K318" i="12"/>
  <c r="M318" i="12"/>
  <c r="O318" i="12"/>
  <c r="Q318" i="12"/>
  <c r="V318" i="12"/>
  <c r="G321" i="12"/>
  <c r="M321" i="12" s="1"/>
  <c r="I321" i="12"/>
  <c r="K321" i="12"/>
  <c r="O321" i="12"/>
  <c r="Q321" i="12"/>
  <c r="V321" i="12"/>
  <c r="G325" i="12"/>
  <c r="I325" i="12"/>
  <c r="K325" i="12"/>
  <c r="M325" i="12"/>
  <c r="O325" i="12"/>
  <c r="Q325" i="12"/>
  <c r="V325" i="12"/>
  <c r="G336" i="12"/>
  <c r="M336" i="12" s="1"/>
  <c r="I336" i="12"/>
  <c r="K336" i="12"/>
  <c r="O336" i="12"/>
  <c r="Q336" i="12"/>
  <c r="V336" i="12"/>
  <c r="G341" i="12"/>
  <c r="I341" i="12"/>
  <c r="K341" i="12"/>
  <c r="M341" i="12"/>
  <c r="O341" i="12"/>
  <c r="Q341" i="12"/>
  <c r="V341" i="12"/>
  <c r="G349" i="12"/>
  <c r="M349" i="12" s="1"/>
  <c r="I349" i="12"/>
  <c r="K349" i="12"/>
  <c r="O349" i="12"/>
  <c r="Q349" i="12"/>
  <c r="V349" i="12"/>
  <c r="G353" i="12"/>
  <c r="I353" i="12"/>
  <c r="K353" i="12"/>
  <c r="M353" i="12"/>
  <c r="O353" i="12"/>
  <c r="Q353" i="12"/>
  <c r="V353" i="12"/>
  <c r="G358" i="12"/>
  <c r="M358" i="12" s="1"/>
  <c r="I358" i="12"/>
  <c r="K358" i="12"/>
  <c r="O358" i="12"/>
  <c r="Q358" i="12"/>
  <c r="V358" i="12"/>
  <c r="G363" i="12"/>
  <c r="I363" i="12"/>
  <c r="K363" i="12"/>
  <c r="M363" i="12"/>
  <c r="O363" i="12"/>
  <c r="Q363" i="12"/>
  <c r="V363" i="12"/>
  <c r="G367" i="12"/>
  <c r="M367" i="12" s="1"/>
  <c r="I367" i="12"/>
  <c r="K367" i="12"/>
  <c r="O367" i="12"/>
  <c r="Q367" i="12"/>
  <c r="V367" i="12"/>
  <c r="G373" i="12"/>
  <c r="I373" i="12"/>
  <c r="K373" i="12"/>
  <c r="M373" i="12"/>
  <c r="O373" i="12"/>
  <c r="Q373" i="12"/>
  <c r="V373" i="12"/>
  <c r="G378" i="12"/>
  <c r="M378" i="12" s="1"/>
  <c r="I378" i="12"/>
  <c r="K378" i="12"/>
  <c r="O378" i="12"/>
  <c r="Q378" i="12"/>
  <c r="V378" i="12"/>
  <c r="G382" i="12"/>
  <c r="I382" i="12"/>
  <c r="K382" i="12"/>
  <c r="M382" i="12"/>
  <c r="O382" i="12"/>
  <c r="Q382" i="12"/>
  <c r="V382" i="12"/>
  <c r="G388" i="12"/>
  <c r="M388" i="12" s="1"/>
  <c r="I388" i="12"/>
  <c r="K388" i="12"/>
  <c r="O388" i="12"/>
  <c r="Q388" i="12"/>
  <c r="V388" i="12"/>
  <c r="G390" i="12"/>
  <c r="I390" i="12"/>
  <c r="K390" i="12"/>
  <c r="M390" i="12"/>
  <c r="O390" i="12"/>
  <c r="Q390" i="12"/>
  <c r="V390" i="12"/>
  <c r="G393" i="12"/>
  <c r="M393" i="12" s="1"/>
  <c r="I393" i="12"/>
  <c r="K393" i="12"/>
  <c r="O393" i="12"/>
  <c r="Q393" i="12"/>
  <c r="V393" i="12"/>
  <c r="G396" i="12"/>
  <c r="I396" i="12"/>
  <c r="K396" i="12"/>
  <c r="M396" i="12"/>
  <c r="O396" i="12"/>
  <c r="Q396" i="12"/>
  <c r="V396" i="12"/>
  <c r="G397" i="12"/>
  <c r="M397" i="12" s="1"/>
  <c r="I397" i="12"/>
  <c r="K397" i="12"/>
  <c r="O397" i="12"/>
  <c r="Q397" i="12"/>
  <c r="V397" i="12"/>
  <c r="G409" i="12"/>
  <c r="I409" i="12"/>
  <c r="K409" i="12"/>
  <c r="M409" i="12"/>
  <c r="O409" i="12"/>
  <c r="Q409" i="12"/>
  <c r="V409" i="12"/>
  <c r="G415" i="12"/>
  <c r="M415" i="12" s="1"/>
  <c r="I415" i="12"/>
  <c r="K415" i="12"/>
  <c r="O415" i="12"/>
  <c r="Q415" i="12"/>
  <c r="V415" i="12"/>
  <c r="G419" i="12"/>
  <c r="I419" i="12"/>
  <c r="K419" i="12"/>
  <c r="M419" i="12"/>
  <c r="O419" i="12"/>
  <c r="Q419" i="12"/>
  <c r="V419" i="12"/>
  <c r="G432" i="12"/>
  <c r="M432" i="12" s="1"/>
  <c r="I432" i="12"/>
  <c r="K432" i="12"/>
  <c r="O432" i="12"/>
  <c r="Q432" i="12"/>
  <c r="V432" i="12"/>
  <c r="G436" i="12"/>
  <c r="I436" i="12"/>
  <c r="K436" i="12"/>
  <c r="M436" i="12"/>
  <c r="O436" i="12"/>
  <c r="Q436" i="12"/>
  <c r="V436" i="12"/>
  <c r="G438" i="12"/>
  <c r="I438" i="12"/>
  <c r="I437" i="12" s="1"/>
  <c r="K438" i="12"/>
  <c r="M438" i="12"/>
  <c r="O438" i="12"/>
  <c r="Q438" i="12"/>
  <c r="Q437" i="12" s="1"/>
  <c r="V438" i="12"/>
  <c r="G442" i="12"/>
  <c r="G437" i="12" s="1"/>
  <c r="I442" i="12"/>
  <c r="K442" i="12"/>
  <c r="O442" i="12"/>
  <c r="O437" i="12" s="1"/>
  <c r="Q442" i="12"/>
  <c r="V442" i="12"/>
  <c r="G446" i="12"/>
  <c r="I446" i="12"/>
  <c r="K446" i="12"/>
  <c r="M446" i="12"/>
  <c r="O446" i="12"/>
  <c r="Q446" i="12"/>
  <c r="V446" i="12"/>
  <c r="G449" i="12"/>
  <c r="M449" i="12" s="1"/>
  <c r="I449" i="12"/>
  <c r="K449" i="12"/>
  <c r="K437" i="12" s="1"/>
  <c r="O449" i="12"/>
  <c r="Q449" i="12"/>
  <c r="V449" i="12"/>
  <c r="V437" i="12" s="1"/>
  <c r="G451" i="12"/>
  <c r="I451" i="12"/>
  <c r="K451" i="12"/>
  <c r="M451" i="12"/>
  <c r="O451" i="12"/>
  <c r="Q451" i="12"/>
  <c r="V451" i="12"/>
  <c r="G454" i="12"/>
  <c r="M454" i="12" s="1"/>
  <c r="I454" i="12"/>
  <c r="K454" i="12"/>
  <c r="O454" i="12"/>
  <c r="Q454" i="12"/>
  <c r="V454" i="12"/>
  <c r="G457" i="12"/>
  <c r="I457" i="12"/>
  <c r="K457" i="12"/>
  <c r="M457" i="12"/>
  <c r="O457" i="12"/>
  <c r="Q457" i="12"/>
  <c r="V457" i="12"/>
  <c r="G464" i="12"/>
  <c r="M464" i="12" s="1"/>
  <c r="I464" i="12"/>
  <c r="K464" i="12"/>
  <c r="O464" i="12"/>
  <c r="Q464" i="12"/>
  <c r="V464" i="12"/>
  <c r="G467" i="12"/>
  <c r="I467" i="12"/>
  <c r="K467" i="12"/>
  <c r="M467" i="12"/>
  <c r="O467" i="12"/>
  <c r="Q467" i="12"/>
  <c r="V467" i="12"/>
  <c r="G470" i="12"/>
  <c r="M470" i="12" s="1"/>
  <c r="I470" i="12"/>
  <c r="K470" i="12"/>
  <c r="O470" i="12"/>
  <c r="Q470" i="12"/>
  <c r="V470" i="12"/>
  <c r="G473" i="12"/>
  <c r="I473" i="12"/>
  <c r="K473" i="12"/>
  <c r="M473" i="12"/>
  <c r="O473" i="12"/>
  <c r="Q473" i="12"/>
  <c r="V473" i="12"/>
  <c r="G477" i="12"/>
  <c r="M477" i="12" s="1"/>
  <c r="I477" i="12"/>
  <c r="K477" i="12"/>
  <c r="O477" i="12"/>
  <c r="Q477" i="12"/>
  <c r="V477" i="12"/>
  <c r="G481" i="12"/>
  <c r="I481" i="12"/>
  <c r="K481" i="12"/>
  <c r="M481" i="12"/>
  <c r="O481" i="12"/>
  <c r="Q481" i="12"/>
  <c r="V481" i="12"/>
  <c r="G485" i="12"/>
  <c r="M485" i="12" s="1"/>
  <c r="I485" i="12"/>
  <c r="K485" i="12"/>
  <c r="O485" i="12"/>
  <c r="Q485" i="12"/>
  <c r="V485" i="12"/>
  <c r="G488" i="12"/>
  <c r="I488" i="12"/>
  <c r="K488" i="12"/>
  <c r="M488" i="12"/>
  <c r="O488" i="12"/>
  <c r="Q488" i="12"/>
  <c r="V488" i="12"/>
  <c r="G491" i="12"/>
  <c r="M491" i="12" s="1"/>
  <c r="I491" i="12"/>
  <c r="K491" i="12"/>
  <c r="O491" i="12"/>
  <c r="Q491" i="12"/>
  <c r="V491" i="12"/>
  <c r="G494" i="12"/>
  <c r="I494" i="12"/>
  <c r="K494" i="12"/>
  <c r="M494" i="12"/>
  <c r="O494" i="12"/>
  <c r="Q494" i="12"/>
  <c r="V494" i="12"/>
  <c r="G499" i="12"/>
  <c r="M499" i="12" s="1"/>
  <c r="I499" i="12"/>
  <c r="K499" i="12"/>
  <c r="O499" i="12"/>
  <c r="Q499" i="12"/>
  <c r="V499" i="12"/>
  <c r="G502" i="12"/>
  <c r="I502" i="12"/>
  <c r="K502" i="12"/>
  <c r="M502" i="12"/>
  <c r="O502" i="12"/>
  <c r="Q502" i="12"/>
  <c r="V502" i="12"/>
  <c r="G507" i="12"/>
  <c r="M507" i="12" s="1"/>
  <c r="I507" i="12"/>
  <c r="K507" i="12"/>
  <c r="O507" i="12"/>
  <c r="Q507" i="12"/>
  <c r="V507" i="12"/>
  <c r="G509" i="12"/>
  <c r="I509" i="12"/>
  <c r="K509" i="12"/>
  <c r="M509" i="12"/>
  <c r="O509" i="12"/>
  <c r="Q509" i="12"/>
  <c r="V509" i="12"/>
  <c r="G511" i="12"/>
  <c r="M511" i="12" s="1"/>
  <c r="I511" i="12"/>
  <c r="K511" i="12"/>
  <c r="O511" i="12"/>
  <c r="Q511" i="12"/>
  <c r="V511" i="12"/>
  <c r="G517" i="12"/>
  <c r="I517" i="12"/>
  <c r="K517" i="12"/>
  <c r="M517" i="12"/>
  <c r="O517" i="12"/>
  <c r="Q517" i="12"/>
  <c r="V517" i="12"/>
  <c r="G520" i="12"/>
  <c r="M520" i="12" s="1"/>
  <c r="I520" i="12"/>
  <c r="K520" i="12"/>
  <c r="O520" i="12"/>
  <c r="Q520" i="12"/>
  <c r="V520" i="12"/>
  <c r="G523" i="12"/>
  <c r="I523" i="12"/>
  <c r="K523" i="12"/>
  <c r="M523" i="12"/>
  <c r="O523" i="12"/>
  <c r="Q523" i="12"/>
  <c r="V523" i="12"/>
  <c r="G526" i="12"/>
  <c r="M526" i="12" s="1"/>
  <c r="I526" i="12"/>
  <c r="K526" i="12"/>
  <c r="O526" i="12"/>
  <c r="Q526" i="12"/>
  <c r="V526" i="12"/>
  <c r="G529" i="12"/>
  <c r="I529" i="12"/>
  <c r="K529" i="12"/>
  <c r="M529" i="12"/>
  <c r="O529" i="12"/>
  <c r="Q529" i="12"/>
  <c r="V529" i="12"/>
  <c r="G532" i="12"/>
  <c r="M532" i="12" s="1"/>
  <c r="I532" i="12"/>
  <c r="K532" i="12"/>
  <c r="O532" i="12"/>
  <c r="Q532" i="12"/>
  <c r="V532" i="12"/>
  <c r="G535" i="12"/>
  <c r="I535" i="12"/>
  <c r="K535" i="12"/>
  <c r="M535" i="12"/>
  <c r="O535" i="12"/>
  <c r="Q535" i="12"/>
  <c r="V535" i="12"/>
  <c r="G538" i="12"/>
  <c r="M538" i="12" s="1"/>
  <c r="I538" i="12"/>
  <c r="K538" i="12"/>
  <c r="O538" i="12"/>
  <c r="Q538" i="12"/>
  <c r="V538" i="12"/>
  <c r="G540" i="12"/>
  <c r="I540" i="12"/>
  <c r="K540" i="12"/>
  <c r="M540" i="12"/>
  <c r="O540" i="12"/>
  <c r="Q540" i="12"/>
  <c r="V540" i="12"/>
  <c r="G543" i="12"/>
  <c r="M543" i="12" s="1"/>
  <c r="I543" i="12"/>
  <c r="K543" i="12"/>
  <c r="O543" i="12"/>
  <c r="Q543" i="12"/>
  <c r="V543" i="12"/>
  <c r="G544" i="12"/>
  <c r="I544" i="12"/>
  <c r="K544" i="12"/>
  <c r="M544" i="12"/>
  <c r="O544" i="12"/>
  <c r="Q544" i="12"/>
  <c r="V544" i="12"/>
  <c r="G547" i="12"/>
  <c r="M547" i="12" s="1"/>
  <c r="I547" i="12"/>
  <c r="K547" i="12"/>
  <c r="O547" i="12"/>
  <c r="Q547" i="12"/>
  <c r="V547" i="12"/>
  <c r="G550" i="12"/>
  <c r="I550" i="12"/>
  <c r="K550" i="12"/>
  <c r="M550" i="12"/>
  <c r="O550" i="12"/>
  <c r="Q550" i="12"/>
  <c r="V550" i="12"/>
  <c r="G551" i="12"/>
  <c r="M551" i="12" s="1"/>
  <c r="I551" i="12"/>
  <c r="K551" i="12"/>
  <c r="O551" i="12"/>
  <c r="Q551" i="12"/>
  <c r="V551" i="12"/>
  <c r="G552" i="12"/>
  <c r="I552" i="12"/>
  <c r="K552" i="12"/>
  <c r="M552" i="12"/>
  <c r="O552" i="12"/>
  <c r="Q552" i="12"/>
  <c r="V552" i="12"/>
  <c r="G553" i="12"/>
  <c r="M553" i="12" s="1"/>
  <c r="I553" i="12"/>
  <c r="K553" i="12"/>
  <c r="O553" i="12"/>
  <c r="Q553" i="12"/>
  <c r="V553" i="12"/>
  <c r="G556" i="12"/>
  <c r="I556" i="12"/>
  <c r="K556" i="12"/>
  <c r="M556" i="12"/>
  <c r="O556" i="12"/>
  <c r="Q556" i="12"/>
  <c r="V556" i="12"/>
  <c r="G558" i="12"/>
  <c r="I558" i="12"/>
  <c r="I557" i="12" s="1"/>
  <c r="K558" i="12"/>
  <c r="M558" i="12"/>
  <c r="O558" i="12"/>
  <c r="Q558" i="12"/>
  <c r="Q557" i="12" s="1"/>
  <c r="V558" i="12"/>
  <c r="G565" i="12"/>
  <c r="M565" i="12" s="1"/>
  <c r="I565" i="12"/>
  <c r="K565" i="12"/>
  <c r="K557" i="12" s="1"/>
  <c r="O565" i="12"/>
  <c r="Q565" i="12"/>
  <c r="V565" i="12"/>
  <c r="V557" i="12" s="1"/>
  <c r="G568" i="12"/>
  <c r="I568" i="12"/>
  <c r="K568" i="12"/>
  <c r="M568" i="12"/>
  <c r="O568" i="12"/>
  <c r="Q568" i="12"/>
  <c r="V568" i="12"/>
  <c r="G571" i="12"/>
  <c r="M571" i="12" s="1"/>
  <c r="I571" i="12"/>
  <c r="K571" i="12"/>
  <c r="O571" i="12"/>
  <c r="O557" i="12" s="1"/>
  <c r="Q571" i="12"/>
  <c r="V571" i="12"/>
  <c r="G573" i="12"/>
  <c r="G572" i="12" s="1"/>
  <c r="I573" i="12"/>
  <c r="K573" i="12"/>
  <c r="K572" i="12" s="1"/>
  <c r="O573" i="12"/>
  <c r="O572" i="12" s="1"/>
  <c r="Q573" i="12"/>
  <c r="V573" i="12"/>
  <c r="V572" i="12" s="1"/>
  <c r="G577" i="12"/>
  <c r="I577" i="12"/>
  <c r="K577" i="12"/>
  <c r="M577" i="12"/>
  <c r="O577" i="12"/>
  <c r="Q577" i="12"/>
  <c r="V577" i="12"/>
  <c r="G580" i="12"/>
  <c r="M580" i="12" s="1"/>
  <c r="I580" i="12"/>
  <c r="K580" i="12"/>
  <c r="O580" i="12"/>
  <c r="Q580" i="12"/>
  <c r="V580" i="12"/>
  <c r="G583" i="12"/>
  <c r="I583" i="12"/>
  <c r="I572" i="12" s="1"/>
  <c r="K583" i="12"/>
  <c r="M583" i="12"/>
  <c r="O583" i="12"/>
  <c r="Q583" i="12"/>
  <c r="Q572" i="12" s="1"/>
  <c r="V583" i="12"/>
  <c r="G586" i="12"/>
  <c r="M586" i="12" s="1"/>
  <c r="I586" i="12"/>
  <c r="K586" i="12"/>
  <c r="O586" i="12"/>
  <c r="Q586" i="12"/>
  <c r="V586" i="12"/>
  <c r="G589" i="12"/>
  <c r="I589" i="12"/>
  <c r="K589" i="12"/>
  <c r="M589" i="12"/>
  <c r="O589" i="12"/>
  <c r="Q589" i="12"/>
  <c r="V589" i="12"/>
  <c r="G592" i="12"/>
  <c r="M592" i="12" s="1"/>
  <c r="I592" i="12"/>
  <c r="K592" i="12"/>
  <c r="O592" i="12"/>
  <c r="Q592" i="12"/>
  <c r="V592" i="12"/>
  <c r="G595" i="12"/>
  <c r="I595" i="12"/>
  <c r="K595" i="12"/>
  <c r="M595" i="12"/>
  <c r="O595" i="12"/>
  <c r="Q595" i="12"/>
  <c r="V595" i="12"/>
  <c r="G597" i="12"/>
  <c r="I597" i="12"/>
  <c r="I596" i="12" s="1"/>
  <c r="K597" i="12"/>
  <c r="M597" i="12"/>
  <c r="O597" i="12"/>
  <c r="Q597" i="12"/>
  <c r="Q596" i="12" s="1"/>
  <c r="V597" i="12"/>
  <c r="G599" i="12"/>
  <c r="G596" i="12" s="1"/>
  <c r="I599" i="12"/>
  <c r="K599" i="12"/>
  <c r="O599" i="12"/>
  <c r="O596" i="12" s="1"/>
  <c r="Q599" i="12"/>
  <c r="V599" i="12"/>
  <c r="G601" i="12"/>
  <c r="I601" i="12"/>
  <c r="K601" i="12"/>
  <c r="M601" i="12"/>
  <c r="O601" i="12"/>
  <c r="Q601" i="12"/>
  <c r="V601" i="12"/>
  <c r="G607" i="12"/>
  <c r="M607" i="12" s="1"/>
  <c r="I607" i="12"/>
  <c r="K607" i="12"/>
  <c r="K596" i="12" s="1"/>
  <c r="O607" i="12"/>
  <c r="Q607" i="12"/>
  <c r="V607" i="12"/>
  <c r="V596" i="12" s="1"/>
  <c r="G609" i="12"/>
  <c r="M609" i="12" s="1"/>
  <c r="I609" i="12"/>
  <c r="K609" i="12"/>
  <c r="K608" i="12" s="1"/>
  <c r="O609" i="12"/>
  <c r="Q609" i="12"/>
  <c r="V609" i="12"/>
  <c r="V608" i="12" s="1"/>
  <c r="G622" i="12"/>
  <c r="I622" i="12"/>
  <c r="I608" i="12" s="1"/>
  <c r="K622" i="12"/>
  <c r="M622" i="12"/>
  <c r="O622" i="12"/>
  <c r="Q622" i="12"/>
  <c r="Q608" i="12" s="1"/>
  <c r="V622" i="12"/>
  <c r="G626" i="12"/>
  <c r="M626" i="12" s="1"/>
  <c r="I626" i="12"/>
  <c r="K626" i="12"/>
  <c r="O626" i="12"/>
  <c r="Q626" i="12"/>
  <c r="V626" i="12"/>
  <c r="G628" i="12"/>
  <c r="I628" i="12"/>
  <c r="K628" i="12"/>
  <c r="M628" i="12"/>
  <c r="O628" i="12"/>
  <c r="Q628" i="12"/>
  <c r="V628" i="12"/>
  <c r="G630" i="12"/>
  <c r="M630" i="12" s="1"/>
  <c r="I630" i="12"/>
  <c r="K630" i="12"/>
  <c r="O630" i="12"/>
  <c r="Q630" i="12"/>
  <c r="V630" i="12"/>
  <c r="I632" i="12"/>
  <c r="G633" i="12"/>
  <c r="I633" i="12"/>
  <c r="K633" i="12"/>
  <c r="K632" i="12" s="1"/>
  <c r="O633" i="12"/>
  <c r="O632" i="12" s="1"/>
  <c r="Q633" i="12"/>
  <c r="V633" i="12"/>
  <c r="V632" i="12" s="1"/>
  <c r="G639" i="12"/>
  <c r="I639" i="12"/>
  <c r="K639" i="12"/>
  <c r="M639" i="12"/>
  <c r="O639" i="12"/>
  <c r="Q639" i="12"/>
  <c r="Q632" i="12" s="1"/>
  <c r="V639" i="12"/>
  <c r="G645" i="12"/>
  <c r="I645" i="12"/>
  <c r="K645" i="12"/>
  <c r="M645" i="12"/>
  <c r="O645" i="12"/>
  <c r="Q645" i="12"/>
  <c r="V645" i="12"/>
  <c r="G648" i="12"/>
  <c r="M648" i="12" s="1"/>
  <c r="I648" i="12"/>
  <c r="K648" i="12"/>
  <c r="K644" i="12" s="1"/>
  <c r="O648" i="12"/>
  <c r="O644" i="12" s="1"/>
  <c r="Q648" i="12"/>
  <c r="V648" i="12"/>
  <c r="V644" i="12" s="1"/>
  <c r="G653" i="12"/>
  <c r="G644" i="12" s="1"/>
  <c r="I653" i="12"/>
  <c r="K653" i="12"/>
  <c r="O653" i="12"/>
  <c r="Q653" i="12"/>
  <c r="V653" i="12"/>
  <c r="G659" i="12"/>
  <c r="M659" i="12" s="1"/>
  <c r="I659" i="12"/>
  <c r="K659" i="12"/>
  <c r="O659" i="12"/>
  <c r="Q659" i="12"/>
  <c r="V659" i="12"/>
  <c r="G665" i="12"/>
  <c r="M665" i="12" s="1"/>
  <c r="I665" i="12"/>
  <c r="K665" i="12"/>
  <c r="O665" i="12"/>
  <c r="Q665" i="12"/>
  <c r="V665" i="12"/>
  <c r="G668" i="12"/>
  <c r="I668" i="12"/>
  <c r="K668" i="12"/>
  <c r="M668" i="12"/>
  <c r="O668" i="12"/>
  <c r="Q668" i="12"/>
  <c r="V668" i="12"/>
  <c r="G671" i="12"/>
  <c r="M671" i="12" s="1"/>
  <c r="I671" i="12"/>
  <c r="K671" i="12"/>
  <c r="O671" i="12"/>
  <c r="Q671" i="12"/>
  <c r="V671" i="12"/>
  <c r="G674" i="12"/>
  <c r="M674" i="12" s="1"/>
  <c r="I674" i="12"/>
  <c r="K674" i="12"/>
  <c r="O674" i="12"/>
  <c r="Q674" i="12"/>
  <c r="V674" i="12"/>
  <c r="G677" i="12"/>
  <c r="M677" i="12" s="1"/>
  <c r="I677" i="12"/>
  <c r="K677" i="12"/>
  <c r="O677" i="12"/>
  <c r="Q677" i="12"/>
  <c r="V677" i="12"/>
  <c r="G680" i="12"/>
  <c r="I680" i="12"/>
  <c r="K680" i="12"/>
  <c r="M680" i="12"/>
  <c r="O680" i="12"/>
  <c r="Q680" i="12"/>
  <c r="V680" i="12"/>
  <c r="G683" i="12"/>
  <c r="M683" i="12" s="1"/>
  <c r="I683" i="12"/>
  <c r="K683" i="12"/>
  <c r="O683" i="12"/>
  <c r="Q683" i="12"/>
  <c r="V683" i="12"/>
  <c r="G686" i="12"/>
  <c r="M686" i="12" s="1"/>
  <c r="I686" i="12"/>
  <c r="K686" i="12"/>
  <c r="O686" i="12"/>
  <c r="Q686" i="12"/>
  <c r="V686" i="12"/>
  <c r="G689" i="12"/>
  <c r="M689" i="12" s="1"/>
  <c r="I689" i="12"/>
  <c r="K689" i="12"/>
  <c r="O689" i="12"/>
  <c r="Q689" i="12"/>
  <c r="V689" i="12"/>
  <c r="G692" i="12"/>
  <c r="I692" i="12"/>
  <c r="K692" i="12"/>
  <c r="M692" i="12"/>
  <c r="O692" i="12"/>
  <c r="Q692" i="12"/>
  <c r="V692" i="12"/>
  <c r="G695" i="12"/>
  <c r="M695" i="12" s="1"/>
  <c r="I695" i="12"/>
  <c r="K695" i="12"/>
  <c r="O695" i="12"/>
  <c r="Q695" i="12"/>
  <c r="V695" i="12"/>
  <c r="G698" i="12"/>
  <c r="M698" i="12" s="1"/>
  <c r="I698" i="12"/>
  <c r="K698" i="12"/>
  <c r="O698" i="12"/>
  <c r="Q698" i="12"/>
  <c r="V698" i="12"/>
  <c r="G701" i="12"/>
  <c r="M701" i="12" s="1"/>
  <c r="I701" i="12"/>
  <c r="K701" i="12"/>
  <c r="O701" i="12"/>
  <c r="Q701" i="12"/>
  <c r="V701" i="12"/>
  <c r="G704" i="12"/>
  <c r="I704" i="12"/>
  <c r="K704" i="12"/>
  <c r="M704" i="12"/>
  <c r="O704" i="12"/>
  <c r="Q704" i="12"/>
  <c r="V704" i="12"/>
  <c r="G708" i="12"/>
  <c r="M708" i="12" s="1"/>
  <c r="I708" i="12"/>
  <c r="K708" i="12"/>
  <c r="O708" i="12"/>
  <c r="Q708" i="12"/>
  <c r="V708" i="12"/>
  <c r="G710" i="12"/>
  <c r="M710" i="12" s="1"/>
  <c r="I710" i="12"/>
  <c r="K710" i="12"/>
  <c r="O710" i="12"/>
  <c r="Q710" i="12"/>
  <c r="V710" i="12"/>
  <c r="G712" i="12"/>
  <c r="M712" i="12" s="1"/>
  <c r="I712" i="12"/>
  <c r="K712" i="12"/>
  <c r="O712" i="12"/>
  <c r="Q712" i="12"/>
  <c r="V712" i="12"/>
  <c r="G713" i="12"/>
  <c r="I713" i="12"/>
  <c r="K713" i="12"/>
  <c r="M713" i="12"/>
  <c r="O713" i="12"/>
  <c r="Q713" i="12"/>
  <c r="V713" i="12"/>
  <c r="G717" i="12"/>
  <c r="M717" i="12" s="1"/>
  <c r="I717" i="12"/>
  <c r="K717" i="12"/>
  <c r="O717" i="12"/>
  <c r="Q717" i="12"/>
  <c r="V717" i="12"/>
  <c r="G719" i="12"/>
  <c r="M719" i="12" s="1"/>
  <c r="I719" i="12"/>
  <c r="K719" i="12"/>
  <c r="O719" i="12"/>
  <c r="Q719" i="12"/>
  <c r="V719" i="12"/>
  <c r="G722" i="12"/>
  <c r="I722" i="12"/>
  <c r="K722" i="12"/>
  <c r="M722" i="12"/>
  <c r="O722" i="12"/>
  <c r="Q722" i="12"/>
  <c r="V722" i="12"/>
  <c r="G724" i="12"/>
  <c r="G721" i="12" s="1"/>
  <c r="I724" i="12"/>
  <c r="K724" i="12"/>
  <c r="O724" i="12"/>
  <c r="O721" i="12" s="1"/>
  <c r="Q724" i="12"/>
  <c r="V724" i="12"/>
  <c r="G726" i="12"/>
  <c r="M726" i="12" s="1"/>
  <c r="I726" i="12"/>
  <c r="I721" i="12" s="1"/>
  <c r="K726" i="12"/>
  <c r="O726" i="12"/>
  <c r="Q726" i="12"/>
  <c r="Q721" i="12" s="1"/>
  <c r="V726" i="12"/>
  <c r="G733" i="12"/>
  <c r="M733" i="12" s="1"/>
  <c r="I733" i="12"/>
  <c r="K733" i="12"/>
  <c r="K721" i="12" s="1"/>
  <c r="O733" i="12"/>
  <c r="Q733" i="12"/>
  <c r="V733" i="12"/>
  <c r="V721" i="12" s="1"/>
  <c r="G736" i="12"/>
  <c r="I736" i="12"/>
  <c r="K736" i="12"/>
  <c r="M736" i="12"/>
  <c r="O736" i="12"/>
  <c r="Q736" i="12"/>
  <c r="V736" i="12"/>
  <c r="G739" i="12"/>
  <c r="M739" i="12" s="1"/>
  <c r="I739" i="12"/>
  <c r="K739" i="12"/>
  <c r="O739" i="12"/>
  <c r="Q739" i="12"/>
  <c r="V739" i="12"/>
  <c r="G741" i="12"/>
  <c r="M741" i="12" s="1"/>
  <c r="I741" i="12"/>
  <c r="K741" i="12"/>
  <c r="O741" i="12"/>
  <c r="Q741" i="12"/>
  <c r="V741" i="12"/>
  <c r="G742" i="12"/>
  <c r="M742" i="12" s="1"/>
  <c r="I742" i="12"/>
  <c r="K742" i="12"/>
  <c r="O742" i="12"/>
  <c r="Q742" i="12"/>
  <c r="V742" i="12"/>
  <c r="G744" i="12"/>
  <c r="G743" i="12" s="1"/>
  <c r="I744" i="12"/>
  <c r="K744" i="12"/>
  <c r="O744" i="12"/>
  <c r="O743" i="12" s="1"/>
  <c r="Q744" i="12"/>
  <c r="V744" i="12"/>
  <c r="G746" i="12"/>
  <c r="M746" i="12" s="1"/>
  <c r="I746" i="12"/>
  <c r="I743" i="12" s="1"/>
  <c r="K746" i="12"/>
  <c r="O746" i="12"/>
  <c r="Q746" i="12"/>
  <c r="Q743" i="12" s="1"/>
  <c r="V746" i="12"/>
  <c r="G748" i="12"/>
  <c r="M748" i="12" s="1"/>
  <c r="I748" i="12"/>
  <c r="K748" i="12"/>
  <c r="K743" i="12" s="1"/>
  <c r="O748" i="12"/>
  <c r="Q748" i="12"/>
  <c r="V748" i="12"/>
  <c r="V743" i="12" s="1"/>
  <c r="G751" i="12"/>
  <c r="I751" i="12"/>
  <c r="K751" i="12"/>
  <c r="M751" i="12"/>
  <c r="O751" i="12"/>
  <c r="Q751" i="12"/>
  <c r="V751" i="12"/>
  <c r="G754" i="12"/>
  <c r="M754" i="12" s="1"/>
  <c r="I754" i="12"/>
  <c r="K754" i="12"/>
  <c r="O754" i="12"/>
  <c r="Q754" i="12"/>
  <c r="V754" i="12"/>
  <c r="G757" i="12"/>
  <c r="M757" i="12" s="1"/>
  <c r="I757" i="12"/>
  <c r="K757" i="12"/>
  <c r="O757" i="12"/>
  <c r="Q757" i="12"/>
  <c r="V757" i="12"/>
  <c r="G761" i="12"/>
  <c r="M761" i="12" s="1"/>
  <c r="I761" i="12"/>
  <c r="K761" i="12"/>
  <c r="O761" i="12"/>
  <c r="Q761" i="12"/>
  <c r="V761" i="12"/>
  <c r="G766" i="12"/>
  <c r="I766" i="12"/>
  <c r="K766" i="12"/>
  <c r="M766" i="12"/>
  <c r="O766" i="12"/>
  <c r="Q766" i="12"/>
  <c r="V766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V769" i="12"/>
  <c r="G771" i="12"/>
  <c r="M771" i="12" s="1"/>
  <c r="I771" i="12"/>
  <c r="K771" i="12"/>
  <c r="O771" i="12"/>
  <c r="Q771" i="12"/>
  <c r="V771" i="12"/>
  <c r="G773" i="12"/>
  <c r="I773" i="12"/>
  <c r="K773" i="12"/>
  <c r="M773" i="12"/>
  <c r="O773" i="12"/>
  <c r="Q773" i="12"/>
  <c r="V773" i="12"/>
  <c r="G777" i="12"/>
  <c r="M777" i="12" s="1"/>
  <c r="I777" i="12"/>
  <c r="K777" i="12"/>
  <c r="O777" i="12"/>
  <c r="Q777" i="12"/>
  <c r="V777" i="12"/>
  <c r="G778" i="12"/>
  <c r="M778" i="12" s="1"/>
  <c r="I778" i="12"/>
  <c r="K778" i="12"/>
  <c r="O778" i="12"/>
  <c r="Q778" i="12"/>
  <c r="V778" i="12"/>
  <c r="AE780" i="12"/>
  <c r="F41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F40" i="1" l="1"/>
  <c r="I49" i="1"/>
  <c r="F39" i="1"/>
  <c r="M721" i="12"/>
  <c r="AF780" i="12"/>
  <c r="M744" i="12"/>
  <c r="M743" i="12" s="1"/>
  <c r="M724" i="12"/>
  <c r="M653" i="12"/>
  <c r="M644" i="12" s="1"/>
  <c r="M608" i="12"/>
  <c r="M225" i="12"/>
  <c r="I644" i="12"/>
  <c r="G632" i="12"/>
  <c r="M633" i="12"/>
  <c r="M632" i="12" s="1"/>
  <c r="O608" i="12"/>
  <c r="M557" i="12"/>
  <c r="Q644" i="12"/>
  <c r="M437" i="12"/>
  <c r="G608" i="12"/>
  <c r="M573" i="12"/>
  <c r="M572" i="12" s="1"/>
  <c r="M442" i="12"/>
  <c r="M309" i="12"/>
  <c r="M308" i="12" s="1"/>
  <c r="G301" i="12"/>
  <c r="M269" i="12"/>
  <c r="M256" i="12" s="1"/>
  <c r="M241" i="12"/>
  <c r="M238" i="12" s="1"/>
  <c r="G225" i="12"/>
  <c r="M224" i="12"/>
  <c r="M223" i="12" s="1"/>
  <c r="M195" i="12"/>
  <c r="M186" i="12" s="1"/>
  <c r="G176" i="12"/>
  <c r="M148" i="12"/>
  <c r="M133" i="12" s="1"/>
  <c r="M130" i="12"/>
  <c r="M127" i="12" s="1"/>
  <c r="M107" i="12"/>
  <c r="M93" i="12" s="1"/>
  <c r="G81" i="12"/>
  <c r="M68" i="12"/>
  <c r="M67" i="12" s="1"/>
  <c r="M49" i="12"/>
  <c r="M46" i="12" s="1"/>
  <c r="M20" i="12"/>
  <c r="M8" i="12" s="1"/>
  <c r="G557" i="12"/>
  <c r="M599" i="12"/>
  <c r="M596" i="12" s="1"/>
  <c r="F42" i="1" l="1"/>
  <c r="I16" i="1"/>
  <c r="I21" i="1" s="1"/>
  <c r="I73" i="1"/>
  <c r="G41" i="1"/>
  <c r="H41" i="1" s="1"/>
  <c r="I41" i="1" s="1"/>
  <c r="G39" i="1"/>
  <c r="G42" i="1" s="1"/>
  <c r="G25" i="1" s="1"/>
  <c r="A25" i="1" s="1"/>
  <c r="G40" i="1"/>
  <c r="H40" i="1" s="1"/>
  <c r="I40" i="1" s="1"/>
  <c r="G23" i="1" l="1"/>
  <c r="A23" i="1" s="1"/>
  <c r="G28" i="1"/>
  <c r="G26" i="1"/>
  <c r="A26" i="1"/>
  <c r="J72" i="1"/>
  <c r="J54" i="1"/>
  <c r="J56" i="1"/>
  <c r="J52" i="1"/>
  <c r="J55" i="1"/>
  <c r="J71" i="1"/>
  <c r="J65" i="1"/>
  <c r="J62" i="1"/>
  <c r="J64" i="1"/>
  <c r="J58" i="1"/>
  <c r="J59" i="1"/>
  <c r="J53" i="1"/>
  <c r="J69" i="1"/>
  <c r="J60" i="1"/>
  <c r="J50" i="1"/>
  <c r="J66" i="1"/>
  <c r="J63" i="1"/>
  <c r="J57" i="1"/>
  <c r="J49" i="1"/>
  <c r="J68" i="1"/>
  <c r="J70" i="1"/>
  <c r="J51" i="1"/>
  <c r="J67" i="1"/>
  <c r="J61" i="1"/>
  <c r="H39" i="1"/>
  <c r="H42" i="1" s="1"/>
  <c r="J73" i="1" l="1"/>
  <c r="A24" i="1"/>
  <c r="G24" i="1"/>
  <c r="A27" i="1" s="1"/>
  <c r="I39" i="1"/>
  <c r="I42" i="1" s="1"/>
  <c r="J41" i="1" l="1"/>
  <c r="J39" i="1"/>
  <c r="J42" i="1" s="1"/>
  <c r="J40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Provazníková Petra</author>
  </authors>
  <commentList>
    <comment ref="S6" authorId="0" shapeId="0" xr:uid="{FE741E5A-5E05-4D6F-BF57-06184B9764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C05FA5-FB37-4064-AA9E-B5B9518373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<sst xmlns="http://schemas.openxmlformats.org/spreadsheetml/2006/main" count="2895" uniqueCount="929">
  <si>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</si>
  <si>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</si>
  <si>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</si>
  <si>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</si>
  <si>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</si>
  <si>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</si>
  <si>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</si>
  <si>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</si>
  <si>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</si>
  <si>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</si>
  <si>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</si>
  <si>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</si>
  <si>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</si>
  <si>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</si>
  <si>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</si>
  <si>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</si>
  <si>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</si>
  <si>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</si>
  <si>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</si>
  <si>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</si>
  <si>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</si>
  <si>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</si>
  <si>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</si>
  <si>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</si>
  <si>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</si>
  <si>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</si>
  <si>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</si>
  <si>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</si>
  <si>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</si>
  <si>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</si>
  <si>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</si>
  <si>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</si>
  <si>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</si>
  <si>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</si>
  <si>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</si>
  <si>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</si>
  <si>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</si>
  <si>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</si>
  <si>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</si>
  <si>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</si>
  <si>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</si>
  <si>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</si>
  <si>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</si>
  <si>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</si>
  <si>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ASŘ+SKŘ+PBŘ+LPS</t>
  </si>
  <si>
    <t xml:space="preserve">Oprava střešního pláště - stravovna ZŠ Vrchlického 22, Šumperk					</t>
  </si>
  <si>
    <t>P.Provazníková</t>
  </si>
  <si>
    <t>ASA expert a.s.</t>
  </si>
  <si>
    <t>Město Šumperk</t>
  </si>
  <si>
    <t>nám.Míru 364/1</t>
  </si>
  <si>
    <t>Šumperk</t>
  </si>
  <si>
    <t>78701</t>
  </si>
  <si>
    <t>00303461</t>
  </si>
  <si>
    <t>Lešetínská 626/24</t>
  </si>
  <si>
    <t>Ostrava</t>
  </si>
  <si>
    <t>71900</t>
  </si>
  <si>
    <t>27791891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</si>
  <si>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</si>
  <si>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</si>
  <si>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</si>
  <si>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</si>
  <si>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</si>
  <si>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</si>
  <si>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</si>
  <si>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</si>
  <si>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</si>
  <si>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</si>
  <si>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</si>
  <si>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</si>
  <si>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</si>
  <si>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</si>
  <si>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</si>
  <si>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</si>
  <si>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</si>
  <si>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</si>
  <si>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</si>
  <si>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</si>
  <si>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</si>
  <si>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</si>
  <si>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</si>
  <si>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</si>
  <si>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</si>
  <si>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</si>
  <si>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</si>
  <si>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</si>
  <si>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</si>
  <si>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</si>
  <si>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</si>
  <si>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731</t>
  </si>
  <si>
    <t>Kotelny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</si>
  <si>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</si>
  <si>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</si>
  <si>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</si>
  <si>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</si>
  <si>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</si>
  <si>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</si>
  <si>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</si>
  <si>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</si>
  <si>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</si>
  <si>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</si>
  <si>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</si>
  <si>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</si>
  <si>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</si>
  <si>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</si>
  <si>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</si>
  <si>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</si>
  <si>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</si>
  <si>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</si>
  <si>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</si>
  <si>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</si>
  <si>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</si>
  <si>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</si>
  <si>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</si>
  <si>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</si>
  <si>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</si>
  <si>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</si>
  <si>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</si>
  <si>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</si>
  <si>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</si>
  <si>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</si>
  <si>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</si>
  <si>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</si>
  <si>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</si>
  <si>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</si>
  <si>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</si>
  <si>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</si>
  <si>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</si>
  <si>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</si>
  <si>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</si>
  <si>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</si>
  <si>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</si>
  <si>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</si>
  <si>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</si>
  <si>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</si>
  <si>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</si>
  <si>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</si>
  <si>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</si>
  <si>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</si>
  <si>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</si>
  <si>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 z betonových dlaždic na sucho</t>
  </si>
  <si>
    <t>m2</t>
  </si>
  <si>
    <t>RTS 21/ I</t>
  </si>
  <si>
    <t>Práce</t>
  </si>
  <si>
    <t>POL1_</t>
  </si>
  <si>
    <t xml:space="preserve">viz D.1.4.6 - 01 : </t>
  </si>
  <si>
    <t>VV</t>
  </si>
  <si>
    <t xml:space="preserve">pro zemnící tyče : </t>
  </si>
  <si>
    <t>1,0*0,5*8</t>
  </si>
  <si>
    <t>113106231R00</t>
  </si>
  <si>
    <t>Rozebrání dlažeb ze zámkové dlažby v kamenivu</t>
  </si>
  <si>
    <t>1,0*1,0*1</t>
  </si>
  <si>
    <t>113201111R00</t>
  </si>
  <si>
    <t>Vytrhání obrubníků chodníkových a parkových</t>
  </si>
  <si>
    <t>m</t>
  </si>
  <si>
    <t>1,0*9</t>
  </si>
  <si>
    <t>139601103R00</t>
  </si>
  <si>
    <t>Ruční výkop jam, rýh a šachet v hornině tř. 4</t>
  </si>
  <si>
    <t>m3</t>
  </si>
  <si>
    <t>1,0*1,0*1,0*9</t>
  </si>
  <si>
    <t>162301101R00</t>
  </si>
  <si>
    <t>Vodorovné přemístění výkopku z hor.1-4 do 500 m se složením</t>
  </si>
  <si>
    <t>Odkaz na mn. položky pořadí 4 : 9,00000</t>
  </si>
  <si>
    <t>Odkaz na mn. položky pořadí 9 : 7,75000*-1</t>
  </si>
  <si>
    <t>162701105R00</t>
  </si>
  <si>
    <t>Vodorovné přemístění výkopku z hor.1-4 do 10000 m se složením</t>
  </si>
  <si>
    <t>Odkaz na mn. položky pořadí 5 : 1,25000</t>
  </si>
  <si>
    <t>162701109R00</t>
  </si>
  <si>
    <t>Příplatek k vod. přemístění hor.1-4 za další 1 km</t>
  </si>
  <si>
    <t>Odkaz na mn. položky pořadí 6 : 1,25000*10</t>
  </si>
  <si>
    <t>167101101R00</t>
  </si>
  <si>
    <t>Nakládání výkopku z hor.1-4 v množství do 100 m3</t>
  </si>
  <si>
    <t>Odkaz na mn. položky pořadí 6 : 1,25000</t>
  </si>
  <si>
    <t>174101102R00</t>
  </si>
  <si>
    <t>Zásyp ruční se zhutněním</t>
  </si>
  <si>
    <t xml:space="preserve">odpočet podsyp : </t>
  </si>
  <si>
    <t>Odkaz na mn. položky pořadí 20 : 1,00000*-0,25</t>
  </si>
  <si>
    <t>Odkaz na mn. položky pořadí 21 : 4,00000*-0,25</t>
  </si>
  <si>
    <t>181301101R00</t>
  </si>
  <si>
    <t>Rozprostření ornice, rovina, tl. do 10 cm do 500m2</t>
  </si>
  <si>
    <t>rekultivace poškozených okolních ploch</t>
  </si>
  <si>
    <t>POP</t>
  </si>
  <si>
    <t>120,0</t>
  </si>
  <si>
    <t>199000002R00</t>
  </si>
  <si>
    <t>Poplatek za skládku horniny 1- 4</t>
  </si>
  <si>
    <t>180400020RA0</t>
  </si>
  <si>
    <t>Založení trávníku parkového, rovina, dodání osiva</t>
  </si>
  <si>
    <t>Agregovaná položka</t>
  </si>
  <si>
    <t>POL2_</t>
  </si>
  <si>
    <t>10364200R</t>
  </si>
  <si>
    <t>Ornice pro pozemkové úpravy</t>
  </si>
  <si>
    <t>SPCM</t>
  </si>
  <si>
    <t>Specifikace</t>
  </si>
  <si>
    <t>POL3_</t>
  </si>
  <si>
    <t>Odkaz na mn. položky pořadí 10 : 120,00000*0,05</t>
  </si>
  <si>
    <t>342091043R00</t>
  </si>
  <si>
    <t>Příplatek za nestandardní povrchovou úpravu Q3</t>
  </si>
  <si>
    <t>Odkaz na mn. položky pořadí 16 : 66,81192</t>
  </si>
  <si>
    <t>413231221R00</t>
  </si>
  <si>
    <t>Zazdívka zhlaví stropních trámů průřezu do 400 cm2</t>
  </si>
  <si>
    <t>kus</t>
  </si>
  <si>
    <t xml:space="preserve">viz výkres D.1.1.b - 09 : </t>
  </si>
  <si>
    <t>416026122R00</t>
  </si>
  <si>
    <t>Podhled SDK,ocel.dvouúrov.kříž.rošt, 1x deska sádrokartonová protipožární tl. 12,5 mm, EI 30 DP1</t>
  </si>
  <si>
    <t>s úpravou rohů, koutů a hran konstrukcí, napojovacích pásek apod., přebroušení a tmelení spár</t>
  </si>
  <si>
    <t xml:space="preserve">viz výkres D.1.1.b - 09,11 : </t>
  </si>
  <si>
    <t xml:space="preserve">Skladba S2 : </t>
  </si>
  <si>
    <t>7,0*4,2+8,23*1,6+3,0*5,5</t>
  </si>
  <si>
    <t>0,43*(0,78*2+0,98*2)*4</t>
  </si>
  <si>
    <t>0,43*(0,78*2+1,4*2)*2</t>
  </si>
  <si>
    <t>-(0,78*0,98*4+0,78*1,4*2)</t>
  </si>
  <si>
    <t>Koeficient : 0,05</t>
  </si>
  <si>
    <t>416091071RT1</t>
  </si>
  <si>
    <t>Příplatek za SDK opláštění ostění střešního okna včetně dodávky materiálu</t>
  </si>
  <si>
    <t>Včetně přetmelení spár, osazení těsnění, rohových lišt, včetně jejich přetmelení a vložení siťoviny a následné přestěrkování plochy ostění.</t>
  </si>
  <si>
    <t xml:space="preserve">viz Detail 4 : </t>
  </si>
  <si>
    <t>4+2</t>
  </si>
  <si>
    <t>451579977R00</t>
  </si>
  <si>
    <t>Příplatek za každý další 1 cm štěrkodrti</t>
  </si>
  <si>
    <t>Odkaz na mn. položky pořadí 20 : 1,00000</t>
  </si>
  <si>
    <t>Odkaz na mn. položky pořadí 21 : 4,00000*2</t>
  </si>
  <si>
    <t>564861111RT2</t>
  </si>
  <si>
    <t>Podklad ze štěrkodrti po zhutnění tloušťky 20 cm štěrkodrť frakce 16-32 mm</t>
  </si>
  <si>
    <t>Odkaz na mn. položky pořadí 21 : 4,00000</t>
  </si>
  <si>
    <t>596215021R00</t>
  </si>
  <si>
    <t>Kladení zámkové dlažby tl. 6 cm do drtě tl. 4 cm</t>
  </si>
  <si>
    <t>Odkaz na mn. položky pořadí 2 : 1,00000</t>
  </si>
  <si>
    <t>596811111R00</t>
  </si>
  <si>
    <t>Kladení dlaždic kom.pro pěší, lože z kameniva těž. tl.3cm</t>
  </si>
  <si>
    <t>Odkaz na mn. položky pořadí 1 : 4,00000</t>
  </si>
  <si>
    <t>59245020R</t>
  </si>
  <si>
    <t>Dlažba zámková dle stávající</t>
  </si>
  <si>
    <t xml:space="preserve">předpoklad nových 20% : </t>
  </si>
  <si>
    <t>Odkaz na mn. položky pořadí 20 : 1,00000*0,2</t>
  </si>
  <si>
    <t>602015132RT1</t>
  </si>
  <si>
    <t>Stěrka na stěnách sádrová, ručně tloušťka vrstvy 3 mm</t>
  </si>
  <si>
    <t xml:space="preserve">viz výkres D.1.1.b - 02,04 : </t>
  </si>
  <si>
    <t xml:space="preserve">R4 : </t>
  </si>
  <si>
    <t>7,0*1,8</t>
  </si>
  <si>
    <t>(3,7+4,93+1,7+2,1+5,4)*2,56</t>
  </si>
  <si>
    <t>(5,95+1,6*2+2,95)*2,66</t>
  </si>
  <si>
    <t>(3,0+5,2*2)*2,81</t>
  </si>
  <si>
    <t>-(0,9*2,02*2+1,0*2,02)</t>
  </si>
  <si>
    <t>610991111R00</t>
  </si>
  <si>
    <t>Zakrývání výplní vnitřních otvorů</t>
  </si>
  <si>
    <t xml:space="preserve">viz výkres D.1.1.b - 01,02 : </t>
  </si>
  <si>
    <t>0,78*0,98*4+0,78*1,4*2</t>
  </si>
  <si>
    <t>602015187RT7</t>
  </si>
  <si>
    <t>Omítka na stěnách silikon zatíraná, zrnitost 2,0 mm</t>
  </si>
  <si>
    <t>dle stávající</t>
  </si>
  <si>
    <t xml:space="preserve">viz výkres D.1.1.b - 12,13,14 : </t>
  </si>
  <si>
    <t xml:space="preserve">oprava střešních říms : </t>
  </si>
  <si>
    <t>(0,21+0,15)*(24,93*2+15,07*2-4,0)</t>
  </si>
  <si>
    <t>(0,21+0,15)*(21,48*2+15,0+1,65)</t>
  </si>
  <si>
    <t xml:space="preserve">Skladba S3 : </t>
  </si>
  <si>
    <t>Odkaz na mn. položky pořadí 32 : 1,32000</t>
  </si>
  <si>
    <t>602015191R00</t>
  </si>
  <si>
    <t>Podkladní nátěr stěn pod tenkovrstvé omítky</t>
  </si>
  <si>
    <t>Odkaz na mn. položky pořadí 25 : 48,81960</t>
  </si>
  <si>
    <t>Odkaz na mn. položky pořadí 26 : 1,32000</t>
  </si>
  <si>
    <t>622300171R00</t>
  </si>
  <si>
    <t>Montáž těsnicí pásky</t>
  </si>
  <si>
    <t>bez dodávky materiálu</t>
  </si>
  <si>
    <t xml:space="preserve">viz Detail 3 - Napojení krytiny na stěnu : </t>
  </si>
  <si>
    <t>6,5+8,3</t>
  </si>
  <si>
    <t>622401971RZ1</t>
  </si>
  <si>
    <t xml:space="preserve">Příplatek k omítce vnějš. stěn, zvýšení přilnavos. nátěrem penetračním </t>
  </si>
  <si>
    <t>622481211RU1</t>
  </si>
  <si>
    <t>Montáž výztužné sítě(perlinky)do stěrky-vněj.stěny včetně výztužné sítě a stěrkového tmelu, vč. lišt</t>
  </si>
  <si>
    <t>624602113R00</t>
  </si>
  <si>
    <t>Tmelení spár š. 2 cm, hl. 1,4 cm, vč. tmele</t>
  </si>
  <si>
    <t>62231973RRV1</t>
  </si>
  <si>
    <t>Zatepl.systém,fasáda,min.desky KV 50 mm zakončený stěrkou s výztužnou tkaninou, vč. lišt</t>
  </si>
  <si>
    <t>Vlastní</t>
  </si>
  <si>
    <t>Indiv</t>
  </si>
  <si>
    <t xml:space="preserve">viz výkres D.1.1.b - 13 : </t>
  </si>
  <si>
    <t xml:space="preserve">viz Detail 2 - okapová hrana u zateplené střechy : </t>
  </si>
  <si>
    <t>(0,18+0,15)*4,0</t>
  </si>
  <si>
    <t>28355320R</t>
  </si>
  <si>
    <t>Páska oboustranně lepicí butylkaučuková 50mm x 20 m</t>
  </si>
  <si>
    <t>916561111R00</t>
  </si>
  <si>
    <t>Osazení záhon.obrubníků do lože z C 12/15 s opěrou</t>
  </si>
  <si>
    <t>Odkaz na mn. položky pořadí 3 : 9,00000</t>
  </si>
  <si>
    <t>918101111R00</t>
  </si>
  <si>
    <t>Lože pod obrubníky nebo obruby dlažeb z C 12/15</t>
  </si>
  <si>
    <t>0,15*0,15*9,0</t>
  </si>
  <si>
    <t>59217335R</t>
  </si>
  <si>
    <t>Obrubník zahradní 1000/50/250 mm šedý</t>
  </si>
  <si>
    <t>941941031R00</t>
  </si>
  <si>
    <t>Montáž lešení leh.řad.s podlahami,š.do 1 m, H 10 m</t>
  </si>
  <si>
    <t>Včetně kotvení lešení.</t>
  </si>
  <si>
    <t xml:space="preserve">V : </t>
  </si>
  <si>
    <t>21,4*6,4</t>
  </si>
  <si>
    <t>(25,4+1,0)*10,1</t>
  </si>
  <si>
    <t xml:space="preserve">S : </t>
  </si>
  <si>
    <t>(15,42+1,0*2)*10,1</t>
  </si>
  <si>
    <t xml:space="preserve">Z : </t>
  </si>
  <si>
    <t>(25,4+1,0)*10,0</t>
  </si>
  <si>
    <t>21,8*6,3</t>
  </si>
  <si>
    <t xml:space="preserve">J : </t>
  </si>
  <si>
    <t>15,4*6,4+1,81*10,0</t>
  </si>
  <si>
    <t>6,2*2,6+7,7*3,0</t>
  </si>
  <si>
    <t>941941191R00</t>
  </si>
  <si>
    <t>Příplatek za každý měsíc použití lešení k pol.1031</t>
  </si>
  <si>
    <t xml:space="preserve">předpoklad použití lešení 1.měsíc : </t>
  </si>
  <si>
    <t>Odkaz na mn. položky pořadí 37 : 1136,76200</t>
  </si>
  <si>
    <t>941941831R00</t>
  </si>
  <si>
    <t>Demontáž lešení leh.řad.s podlahami,š.1 m, H 10 m</t>
  </si>
  <si>
    <t>941955001R00</t>
  </si>
  <si>
    <t>Lešení lehké pomocné, výška podlahy do 1,2 m</t>
  </si>
  <si>
    <t>943955031R00</t>
  </si>
  <si>
    <t>Montáž systémového bednění (ochrana stávajících podlah a střech)</t>
  </si>
  <si>
    <t xml:space="preserve">viz výkres D.1.1.b - 02 : </t>
  </si>
  <si>
    <t>7,0*3,7+2,1*1,7</t>
  </si>
  <si>
    <t>5,95*1,6</t>
  </si>
  <si>
    <t>3,0*6,5</t>
  </si>
  <si>
    <t xml:space="preserve">viz výkres D.1.1.b - 12,14 : </t>
  </si>
  <si>
    <t xml:space="preserve">střechy pod lešením : </t>
  </si>
  <si>
    <t>2,0*(2,9*2+6,5+8,3)</t>
  </si>
  <si>
    <t>943955191R00</t>
  </si>
  <si>
    <t>Příplatek za každý měsíc použití systémových bednění k pol.21až 41</t>
  </si>
  <si>
    <t>Odkaz na mn. položky pořadí 41 : 99,69000</t>
  </si>
  <si>
    <t>943955831R00</t>
  </si>
  <si>
    <t>Demontáž systémového bednění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</si>
  <si>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</si>
  <si>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</si>
  <si>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</si>
  <si>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</si>
  <si>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44 : 1136,76200</t>
  </si>
  <si>
    <t>944944081R00</t>
  </si>
  <si>
    <t>Demontáž ochranné sítě z umělých vláken</t>
  </si>
  <si>
    <t>568111111R00</t>
  </si>
  <si>
    <t>Zřízení vrstvy z geotextilie ( ochrana stávajících podlah a střech )</t>
  </si>
  <si>
    <t>952902110R00</t>
  </si>
  <si>
    <t>Čištění zametáním v místnostech a chodbách</t>
  </si>
  <si>
    <t>20,4+302,3+341,3</t>
  </si>
  <si>
    <t>776551830R00</t>
  </si>
  <si>
    <t>Sejmutí povlaků volně položených</t>
  </si>
  <si>
    <t>Odkaz na mn. položky pořadí 47 : 99,69000</t>
  </si>
  <si>
    <t>69366197R</t>
  </si>
  <si>
    <t xml:space="preserve">Geotextilie 200 g/m2 </t>
  </si>
  <si>
    <t>963016113R00</t>
  </si>
  <si>
    <t>DMTZ podhledu SDK, kovová kce., 2xoplášť.12,5 mm</t>
  </si>
  <si>
    <t xml:space="preserve">B5 : </t>
  </si>
  <si>
    <t>7,0*4,1+8,53*1,9+3,0*5,1</t>
  </si>
  <si>
    <t>0,5*7,0</t>
  </si>
  <si>
    <t>0,3*(0,8*2+0,9*2)*4</t>
  </si>
  <si>
    <t>0,3*(0,8*2+1,4*2)*2</t>
  </si>
  <si>
    <t>-(0,8*0,9*4+0,8*1,4*2)</t>
  </si>
  <si>
    <t>963016999R00</t>
  </si>
  <si>
    <t>Přípl.za DMTZ vrstvy tep.izolace tl.200 mm,podhled</t>
  </si>
  <si>
    <t>Odkaz na mn. položky pořadí 51 : 65,30700</t>
  </si>
  <si>
    <t>964061331R00</t>
  </si>
  <si>
    <t>Uvolnění zhlaví trámu, zeď cihel, průřezu 0,05 m2</t>
  </si>
  <si>
    <t>B6 : 4</t>
  </si>
  <si>
    <t>968061112R00</t>
  </si>
  <si>
    <t>Vyvěšení dřevěných okenních křídel pl. do 1,5 m2</t>
  </si>
  <si>
    <t xml:space="preserve">viz výkres D.1.1.b - 03 : </t>
  </si>
  <si>
    <t>B1 : 1+4+8+2</t>
  </si>
  <si>
    <t>968062244R00</t>
  </si>
  <si>
    <t>Vybourání dřevěných rámů oken jednoduch. pl. 1 m2</t>
  </si>
  <si>
    <t>vč. příslušenství</t>
  </si>
  <si>
    <t xml:space="preserve">B1 : </t>
  </si>
  <si>
    <t>0,65*0,65</t>
  </si>
  <si>
    <t>0,8*0,9*4</t>
  </si>
  <si>
    <t>0,8*1,2*8</t>
  </si>
  <si>
    <t>968062245R00</t>
  </si>
  <si>
    <t>Vybourání dřevěných rámů oken jednoduch. pl. 2 m2</t>
  </si>
  <si>
    <t>0,8*1,4*2</t>
  </si>
  <si>
    <t>974051313R00</t>
  </si>
  <si>
    <t>Frézování drážky do 30x30 mm, zdivo,cihel.tvárnice</t>
  </si>
  <si>
    <t>979054441R00</t>
  </si>
  <si>
    <t>Očištění vybour. dlaždic s výplní kamen. těženým</t>
  </si>
  <si>
    <t xml:space="preserve">80% stávající dlažby zámkové : </t>
  </si>
  <si>
    <t>Odkaz na mn. položky pořadí 20 : 1,00000*0,8</t>
  </si>
  <si>
    <t xml:space="preserve">100% stávající dlažby : </t>
  </si>
  <si>
    <t>999281111R00</t>
  </si>
  <si>
    <t>Přesun hmot pro opravy a údržbu do výšky 25 m</t>
  </si>
  <si>
    <t>t</t>
  </si>
  <si>
    <t>Přesun hmot</t>
  </si>
  <si>
    <t>POL7_</t>
  </si>
  <si>
    <t>711131101RZ1</t>
  </si>
  <si>
    <t>Izolace proti vlhkosti vodorovná pásy na sucho 1 vrstva - včetně dodávky asf.pásu tl.4mm</t>
  </si>
  <si>
    <t xml:space="preserve">mezi zdivem a dřev.vazničkami : </t>
  </si>
  <si>
    <t>0,5*4</t>
  </si>
  <si>
    <t>711170101R00</t>
  </si>
  <si>
    <t>Odstr.izolace proti vlhkosti vodorovná fólie,volně</t>
  </si>
  <si>
    <t xml:space="preserve">viz výkres D.1.1.b - 01 : </t>
  </si>
  <si>
    <t xml:space="preserve">R5 : </t>
  </si>
  <si>
    <t>Odkaz na mn. položky pořadí 73 : 150,51220</t>
  </si>
  <si>
    <t>OS3</t>
  </si>
  <si>
    <t>D+M Systémová prostupová manžeta pro průchod potrubím a kotevních prvků přes  plechovou krytinu, velikost 6-254mm, vč. příslušenství a kotvení</t>
  </si>
  <si>
    <t xml:space="preserve">bližší specifikace viz Výpis prvků : Výpis ostatních prvků : </t>
  </si>
  <si>
    <t>OS3 : 16+17</t>
  </si>
  <si>
    <t>998711103R00</t>
  </si>
  <si>
    <t>Přesun hmot pro izolace proti vodě, výšky do 60 m</t>
  </si>
  <si>
    <t>712351111RT1</t>
  </si>
  <si>
    <t>Povlaková krytina střech, samolepicím pásem 1 vrstva - materiál ve specifikaci</t>
  </si>
  <si>
    <t>Odkaz na mn. položky pořadí 110 : 813,00000</t>
  </si>
  <si>
    <t>712400831RT3</t>
  </si>
  <si>
    <t>Odstranění živičné krytiny střech do 30° 1vrstvé z ploch jednotlivě nad 20 m2</t>
  </si>
  <si>
    <t xml:space="preserve">B4 : </t>
  </si>
  <si>
    <t>Odkaz na mn. položky pořadí 147 : 798,81500</t>
  </si>
  <si>
    <t>parotěsná folie</t>
  </si>
  <si>
    <t>62852269R</t>
  </si>
  <si>
    <t>Pás modif. asfalt samolep tl. 3,0mm</t>
  </si>
  <si>
    <t>vložka nosná         - skleněná tkanina</t>
  </si>
  <si>
    <t>povrchová úprava - vrchní - jemnozrnný minerální posyp</t>
  </si>
  <si>
    <t xml:space="preserve">                               - spodní - ochranná snímatelná fólie, samolepicí vrstva</t>
  </si>
  <si>
    <t>Odkaz na mn. položky pořadí 64 : 813,00000</t>
  </si>
  <si>
    <t>Koeficient : 0,10</t>
  </si>
  <si>
    <t>998712103R00</t>
  </si>
  <si>
    <t>Přesun hmot pro povlakové krytiny, výšky do 24 m</t>
  </si>
  <si>
    <t>713111130RT1</t>
  </si>
  <si>
    <t>Izolace tepelné stropů, vložená mezi krokve 1 vrstva - materiál ve specifikaci</t>
  </si>
  <si>
    <t>7,0*4,2+8,23*1,6+3,0*6,1</t>
  </si>
  <si>
    <t>713111130RT2</t>
  </si>
  <si>
    <t>Izolace tepelné stropů, vložená mezi krokve 2 vrstvy - materiál ve specifikaci</t>
  </si>
  <si>
    <t>713111221R00</t>
  </si>
  <si>
    <t>Montáž parozábrany, zavěšené podhl., přelep. spojů</t>
  </si>
  <si>
    <t>vč. systém.spojovacích pásek</t>
  </si>
  <si>
    <t xml:space="preserve">S2 : </t>
  </si>
  <si>
    <t>713111231R00</t>
  </si>
  <si>
    <t>Montáž parozábrany stropů shora s přelepením spojů</t>
  </si>
  <si>
    <t>zpětně, vč. systém. spojovacích pásek</t>
  </si>
  <si>
    <t>713101122R00</t>
  </si>
  <si>
    <t>Odstr.tep.izol. stropů,volně,minerál tl.100-200 mm</t>
  </si>
  <si>
    <t>2,33*4,34+3,0*20,7</t>
  </si>
  <si>
    <t>3,0*23,7+1,2*6,0</t>
  </si>
  <si>
    <t xml:space="preserve">R5 - druhá vrstva : </t>
  </si>
  <si>
    <t>713121121R00</t>
  </si>
  <si>
    <t>Izolace tepelná podlah na sucho, dvouvrstvá</t>
  </si>
  <si>
    <t>zpětně</t>
  </si>
  <si>
    <t>631508602R</t>
  </si>
  <si>
    <t>Pás izolační ze skelné plsti tl. 100 mm</t>
  </si>
  <si>
    <t>Odkaz na mn. položky pořadí 70 : 59,06800*2</t>
  </si>
  <si>
    <t>Odkaz na mn. položky pořadí 69 : 60,86800</t>
  </si>
  <si>
    <t>631508604R</t>
  </si>
  <si>
    <t>Pás izolační ze skelné plsti tl. 140 mm</t>
  </si>
  <si>
    <t xml:space="preserve">předpoklad doplnění 10% : </t>
  </si>
  <si>
    <t>Odkaz na mn. položky pořadí 75 : 150,51220*0,1</t>
  </si>
  <si>
    <t>631508605R</t>
  </si>
  <si>
    <t>Pás izolační ze skelné plsti tl. 160 mm</t>
  </si>
  <si>
    <t>67352330R</t>
  </si>
  <si>
    <t>Fólie 170g speciál parotěsná reflexní</t>
  </si>
  <si>
    <t>Čtyřvstvá fólie-  parozábrana, která se skládá z výztužné mřížky a dvou vrstev polyetylénové laminované  fólie a z reflexní aluminiové vrstvy.</t>
  </si>
  <si>
    <t>Odkaz na mn. položky pořadí 71 : 66,81192*1,15</t>
  </si>
  <si>
    <t>998713103R00</t>
  </si>
  <si>
    <t>Přesun hmot pro izolace tepelné, výšky do 24 m</t>
  </si>
  <si>
    <t>R6</t>
  </si>
  <si>
    <t xml:space="preserve">Dočasné zajištění celé technologie kotelny </t>
  </si>
  <si>
    <t>Soubor</t>
  </si>
  <si>
    <t>Dočasné zajištění celé technologie kotelny (3 ks kondenzačních plynových kotlů, R+S, HVDT, veškerého potrubí, MaR, ELI, zabezpečení kotelny,  odkouření kotlů, odvod kondenzátu, úprava a doplňování vody do soustavy, oběhová čerpadla, expanzní nádoby s pojišťovacími ventily,  odvětrání kotelny, apod.) po dobu stavby. V případě nutnosti jejich demontáž a bezpečné uskladnění.  Případná zpětná montáž všech demontovaných prvků a uvedení celého systému zpětně do provozu včetně všech potřebných revizí. Demontáž a zpětná montáž veškerých elektroinstalací, osvětlení, zásuvek a vypínačů v řešených prostorech.</t>
  </si>
  <si>
    <t xml:space="preserve">viz foto Technická zpráva D.1.1.a - 01 : </t>
  </si>
  <si>
    <t xml:space="preserve">R6 : </t>
  </si>
  <si>
    <t>762088116R00</t>
  </si>
  <si>
    <t>Zakrývání provizorní plachtou 15x20m,vč.odstranění</t>
  </si>
  <si>
    <t>Zakrývání těžkou plachtou na ochranu před srážkovou vodou.</t>
  </si>
  <si>
    <t>762331921R00</t>
  </si>
  <si>
    <t>Vyřezání části střešní vazby do 224 cm2,do dl.3 m</t>
  </si>
  <si>
    <t>B6 - sloupky : 2,8*2+1,5*2</t>
  </si>
  <si>
    <t>762331922R00</t>
  </si>
  <si>
    <t>Vyřezání části střešní vazby do 224 cm2,do dl.5 m</t>
  </si>
  <si>
    <t xml:space="preserve">B6 : </t>
  </si>
  <si>
    <t>vaznice : 3,55*2</t>
  </si>
  <si>
    <t>762331924R00</t>
  </si>
  <si>
    <t>Vyřezání části střešní vazby do 224 cm2,nad dl.8 m</t>
  </si>
  <si>
    <t>B7 - krokve : 8,3*2</t>
  </si>
  <si>
    <t>762332931RV1</t>
  </si>
  <si>
    <t>Doplnění střešní vazby z hranolů do 120 cm2 bez dodávky řeziva</t>
  </si>
  <si>
    <t xml:space="preserve">viz Výpis řeziva nových prvků krovu : </t>
  </si>
  <si>
    <t xml:space="preserve">ozn.P1 : </t>
  </si>
  <si>
    <t>krokve 140x80mm : 8,3*2</t>
  </si>
  <si>
    <t xml:space="preserve">ozn.P5 : </t>
  </si>
  <si>
    <t xml:space="preserve">příložky sloupku 80x60mm : </t>
  </si>
  <si>
    <t>1,2*37</t>
  </si>
  <si>
    <t xml:space="preserve">ozn.P6 : </t>
  </si>
  <si>
    <t xml:space="preserve">příložky sloupku 140x60mm : </t>
  </si>
  <si>
    <t>0,5*37</t>
  </si>
  <si>
    <t xml:space="preserve">ozn.P7 : </t>
  </si>
  <si>
    <t xml:space="preserve">příložky krokve vazníku 140x60mm : </t>
  </si>
  <si>
    <t>2,5*37</t>
  </si>
  <si>
    <t xml:space="preserve">ozn.P8 : </t>
  </si>
  <si>
    <t xml:space="preserve">nosná kce SDK podhledu 200x60mm : </t>
  </si>
  <si>
    <t>7,5*5</t>
  </si>
  <si>
    <t>762332933RV1</t>
  </si>
  <si>
    <t>Doplnění střešní vazby z hranolů do 288 cm2 bez dodávky řeziva</t>
  </si>
  <si>
    <t xml:space="preserve">ozn.P3 : </t>
  </si>
  <si>
    <t xml:space="preserve">sloupky 160x160mm : </t>
  </si>
  <si>
    <t>2,8*2</t>
  </si>
  <si>
    <t xml:space="preserve">ozn.P4 : </t>
  </si>
  <si>
    <t>1,5*2</t>
  </si>
  <si>
    <t>762332934RV1</t>
  </si>
  <si>
    <t>Doplnění střešní vazby z hranolů do 450 cm2 bez dodávky řeziva</t>
  </si>
  <si>
    <t xml:space="preserve">ozn.P2 : </t>
  </si>
  <si>
    <t>vaznice 200x160mm : 3,55*2</t>
  </si>
  <si>
    <t>762341210R00</t>
  </si>
  <si>
    <t>Montáž bednění střech rovných, prkna hrubá na sraz</t>
  </si>
  <si>
    <t>Odkaz na mn. položky pořadí 93 : 200,00000</t>
  </si>
  <si>
    <t xml:space="preserve">viz Detail 1 - Hřeben střechy : </t>
  </si>
  <si>
    <t>0,12*0,5*2</t>
  </si>
  <si>
    <t>762341630R00</t>
  </si>
  <si>
    <t>Bednění okapových říms z desek</t>
  </si>
  <si>
    <t>(0,1+0,13)*4,0</t>
  </si>
  <si>
    <t>762341811R00</t>
  </si>
  <si>
    <t>Demontáž bednění střech rovných z prken hrubých</t>
  </si>
  <si>
    <t>předpoklad : 200,0</t>
  </si>
  <si>
    <t>762395000R00</t>
  </si>
  <si>
    <t>Spojovací a ochranné prostředky pro střechy</t>
  </si>
  <si>
    <t>Odkaz na mn. položky pořadí 102 : 1,26007</t>
  </si>
  <si>
    <t>Odkaz na mn. položky pořadí 103 : 0,04198</t>
  </si>
  <si>
    <t>Odkaz na mn. položky pořadí 104 : 5,50330</t>
  </si>
  <si>
    <t>Odkaz na mn. položky pořadí 105 : 1,19161</t>
  </si>
  <si>
    <t>Odkaz na mn. položky pořadí 106 : 7,60318*0,022</t>
  </si>
  <si>
    <t>762911121R00</t>
  </si>
  <si>
    <t xml:space="preserve">Impregnace řeziva tlakovakuová </t>
  </si>
  <si>
    <t>763611231R00</t>
  </si>
  <si>
    <t>M.bednění střech z desek nad tl.18 mm,sraz,šroubo.</t>
  </si>
  <si>
    <t xml:space="preserve">viz D.1.1.a - Technická zpráva : </t>
  </si>
  <si>
    <t xml:space="preserve">roznášecí desky pod kotvící body BZS : </t>
  </si>
  <si>
    <t>0,6*0,6*17</t>
  </si>
  <si>
    <t>763792101R00</t>
  </si>
  <si>
    <t>Montáž ostatních dílců, lišty, latě, pl. do 25 cm2</t>
  </si>
  <si>
    <t xml:space="preserve">montážní lať : </t>
  </si>
  <si>
    <t xml:space="preserve">viz Skladba S3 : </t>
  </si>
  <si>
    <t>(0,1+0,12)*5</t>
  </si>
  <si>
    <t>R - příplatek</t>
  </si>
  <si>
    <t>Příplatek za práce v omez. prostoru u okapu</t>
  </si>
  <si>
    <t>23,71+18,1</t>
  </si>
  <si>
    <t xml:space="preserve">R prořezání </t>
  </si>
  <si>
    <t xml:space="preserve">Prořezání š.50mm - úprava pro odvětrání podstřešního prostoru </t>
  </si>
  <si>
    <t xml:space="preserve">viz Detail 5 - Okapová hrana u nezateplené střechy : </t>
  </si>
  <si>
    <t>140,0-4,0</t>
  </si>
  <si>
    <t>R prořezání bed.</t>
  </si>
  <si>
    <t>Prořezání bednění š. 100mm pro zajištění odvětrání</t>
  </si>
  <si>
    <t>90,0</t>
  </si>
  <si>
    <t>3114840265R</t>
  </si>
  <si>
    <t xml:space="preserve">Vrut pro dřevostavby  8 x 100 vysokopevnostní </t>
  </si>
  <si>
    <t>1000 ks</t>
  </si>
  <si>
    <t>60512640R</t>
  </si>
  <si>
    <t xml:space="preserve">Fošna SM/JD </t>
  </si>
  <si>
    <t>0,08*0,06*(1,2*37)</t>
  </si>
  <si>
    <t>0,14*0,06*(0,5*37)</t>
  </si>
  <si>
    <t>0,14*0,06*(2,5*37)</t>
  </si>
  <si>
    <t>60517111R</t>
  </si>
  <si>
    <t>Lať střešní 40x60 mm</t>
  </si>
  <si>
    <t>0,04*0,06*(6,5+8,3)</t>
  </si>
  <si>
    <t>0,04*0,06*(0,1+0,12)*5</t>
  </si>
  <si>
    <t>60596001R</t>
  </si>
  <si>
    <t>Řezivo - prkna</t>
  </si>
  <si>
    <t>Odkaz na mn. položky pořadí 91 : 200,12000*0,025</t>
  </si>
  <si>
    <t>60596002R</t>
  </si>
  <si>
    <t>Řezivo - hranoly</t>
  </si>
  <si>
    <t>krokve 140x80mm : 0,14*0,08*(8,3*2)</t>
  </si>
  <si>
    <t>vaznice 200x160mm : 0,2*0,16*(3,55*2)</t>
  </si>
  <si>
    <t>sloupky 160x160mm : 0,16*0,16*(2,8*2)</t>
  </si>
  <si>
    <t>sloupky 160x160mm : 0,16*0,16*(1,5*2)</t>
  </si>
  <si>
    <t>nosná kce SDK podhledu 200x60mm : 0,2*0,06*(7,5*5)</t>
  </si>
  <si>
    <t>60725016R</t>
  </si>
  <si>
    <t>Deska dřevoštěpková OSB 3 N tl. 22 mm</t>
  </si>
  <si>
    <t>Odkaz na mn. položky pořadí 92 : 0,92000</t>
  </si>
  <si>
    <t>Odkaz na mn. položky pořadí 96 : 6,12000</t>
  </si>
  <si>
    <t>Koeficient : 0,08</t>
  </si>
  <si>
    <t>998762103R00</t>
  </si>
  <si>
    <t>Přesun hmot pro tesařské konstrukce, výšky do 24 m</t>
  </si>
  <si>
    <t>764345291R00</t>
  </si>
  <si>
    <t>Montáž ventilačních nástavců Pz, vlnitá krytina</t>
  </si>
  <si>
    <t>R1 : 16</t>
  </si>
  <si>
    <t>764348292R00</t>
  </si>
  <si>
    <t>Montáž zachytače sněhu, tyčového dl. 2,0m</t>
  </si>
  <si>
    <t>včetně držáků a příslušenství</t>
  </si>
  <si>
    <t xml:space="preserve">bližší specifikace viz Výpis prvků : Výpis klempířských prvků : </t>
  </si>
  <si>
    <t>K6 : 133</t>
  </si>
  <si>
    <t>764919121R00</t>
  </si>
  <si>
    <t>M krytiny ze šablon z lak.plech do 0,6 m2, do 30°</t>
  </si>
  <si>
    <t>K1 : 813,0</t>
  </si>
  <si>
    <t>1,25*2,0</t>
  </si>
  <si>
    <t>764919221R00</t>
  </si>
  <si>
    <t>M. oplech. okapů z lak. plechů na šikmé střeše</t>
  </si>
  <si>
    <t>K4 : 140,0</t>
  </si>
  <si>
    <t>764929302R00</t>
  </si>
  <si>
    <t>M oplechování zdí z lak. plechu, nad rš 330 mm</t>
  </si>
  <si>
    <t>K5 : 17,0</t>
  </si>
  <si>
    <t>764813810R00</t>
  </si>
  <si>
    <t>Lemování z lak.Pz,komínů na vlnité krytině,v ploše</t>
  </si>
  <si>
    <t xml:space="preserve">K8 : </t>
  </si>
  <si>
    <t>0,42*1,2</t>
  </si>
  <si>
    <t>0,35*1,2</t>
  </si>
  <si>
    <t>0,34*1,2</t>
  </si>
  <si>
    <t>764919512R00</t>
  </si>
  <si>
    <t>M.žlabů z lak.plech podokapní půlkruhové rš 330mm</t>
  </si>
  <si>
    <t>Odkaz na mn. položky pořadí 124 : 140,90000</t>
  </si>
  <si>
    <t>764815861R00</t>
  </si>
  <si>
    <t>Příplatek za přišroubování háku podokapního</t>
  </si>
  <si>
    <t>R3 : 150</t>
  </si>
  <si>
    <t>764919911R00</t>
  </si>
  <si>
    <t>Montáž závětrné lišty z ocel. lakovaného plechu</t>
  </si>
  <si>
    <t>K3 : 2,5</t>
  </si>
  <si>
    <t>764919931R00</t>
  </si>
  <si>
    <t>Montáž hřebene střechy z lakovaného plechu</t>
  </si>
  <si>
    <t>vč. držáků</t>
  </si>
  <si>
    <t>K2 : 90,0</t>
  </si>
  <si>
    <t>764919941R00</t>
  </si>
  <si>
    <t>Montáž podkladního pásu z lakovaného ocel. plechu</t>
  </si>
  <si>
    <t>větrací pás</t>
  </si>
  <si>
    <t>ochranný pás</t>
  </si>
  <si>
    <t>K7 : 140,0</t>
  </si>
  <si>
    <t>764331830R00</t>
  </si>
  <si>
    <t>Demontáž lemování zdí, rš 250 a 330 mm, do 30°</t>
  </si>
  <si>
    <t xml:space="preserve">viz výkres D.1.1.b - 07 : </t>
  </si>
  <si>
    <t>B3 : 6,43+8,3</t>
  </si>
  <si>
    <t>764345841R00</t>
  </si>
  <si>
    <t>Demontáž ventilačních nástavců D do 200 mm, do 30°</t>
  </si>
  <si>
    <t>764351836R00</t>
  </si>
  <si>
    <t>Demontáž háků, sklon do 30°</t>
  </si>
  <si>
    <t>764352810R00</t>
  </si>
  <si>
    <t>Demontáž žlabů půlkruh. rovných, rš 330 mm, do 30°</t>
  </si>
  <si>
    <t xml:space="preserve">R3 : </t>
  </si>
  <si>
    <t>21,25+15,2+22,1+1,75</t>
  </si>
  <si>
    <t>25,1*2+15,2*2</t>
  </si>
  <si>
    <t>764391820R00</t>
  </si>
  <si>
    <t>Demontáž závětrné lišty, rš 250 a 330 mm, do 30°</t>
  </si>
  <si>
    <t>B3 : 1,7</t>
  </si>
  <si>
    <t>76481313RR00</t>
  </si>
  <si>
    <t>Krycí lišta z lakovaného Pz plechu, rš 300 mm, PÚ dle krytiny</t>
  </si>
  <si>
    <t>vč. dodávky</t>
  </si>
  <si>
    <t>R držák</t>
  </si>
  <si>
    <t>D+M Držák pro solární systémy</t>
  </si>
  <si>
    <t>156</t>
  </si>
  <si>
    <t>1385101RR</t>
  </si>
  <si>
    <t>Plech ocelový s povrchovou úpravou s folií, 1250x2000,tl.0,5 mm</t>
  </si>
  <si>
    <t>Odkaz na mn. položky pořadí 111 : 2,50000</t>
  </si>
  <si>
    <t>553453111R</t>
  </si>
  <si>
    <t>Velkoformátová střešní krytina PU lak š.310mm</t>
  </si>
  <si>
    <t>Stavební šířka: 310 mm</t>
  </si>
  <si>
    <t>Tloušťka krytiny: min.0,5 mm</t>
  </si>
  <si>
    <t>K1 vč. ztratného : 842,4</t>
  </si>
  <si>
    <t>553453514R</t>
  </si>
  <si>
    <t>Sněhový zachytávač tyčový prům.30mm , dl.2000mm</t>
  </si>
  <si>
    <t>553453554R</t>
  </si>
  <si>
    <t>Hřebenáč rovný rš. 400mm, 2,0m, min.tl.0,6mm, PÚ dle krytiny</t>
  </si>
  <si>
    <t>K2 : 47</t>
  </si>
  <si>
    <t>553453564R</t>
  </si>
  <si>
    <t>Závětrná lišta rš. 430mm, 2,0m, min.tl.0,6mm, PÚ dle krytiny</t>
  </si>
  <si>
    <t>K3 : 2</t>
  </si>
  <si>
    <t>553453594R</t>
  </si>
  <si>
    <t>Oplechování ke zdi rš. 350mm, 2,0m, min.tl.0,6mm, PÚ dle krytiny</t>
  </si>
  <si>
    <t>K5 : 9</t>
  </si>
  <si>
    <t>55345362RR</t>
  </si>
  <si>
    <t>Držák hřebenáče aluzinek dl. 2000mm</t>
  </si>
  <si>
    <t>553453634R</t>
  </si>
  <si>
    <t>Okapní plech rš. 610mm, 2m, min.tl.0,6mm, PÚ dle krytiny</t>
  </si>
  <si>
    <t>K4 : 72</t>
  </si>
  <si>
    <t>5535073166R</t>
  </si>
  <si>
    <t>Pás větrací hřebene 5000x310mm</t>
  </si>
  <si>
    <t>K2 vč. ztratného : 95,0</t>
  </si>
  <si>
    <t>553523032R</t>
  </si>
  <si>
    <t>Hák pro žlab půlkruhový rš 330 pozink-lak</t>
  </si>
  <si>
    <t>Odkaz na mn. položky pořadí 116 : 150,00000</t>
  </si>
  <si>
    <t>59660196R</t>
  </si>
  <si>
    <t>Pás ochranný větrací okapní perforovaný 5000/100 mm Pz lak plech</t>
  </si>
  <si>
    <t>K7 : 28</t>
  </si>
  <si>
    <t>R barva</t>
  </si>
  <si>
    <t>Barva správková</t>
  </si>
  <si>
    <t xml:space="preserve">Držák sněhové zábrany </t>
  </si>
  <si>
    <t>K6 : 860</t>
  </si>
  <si>
    <t>R kotva sněh.</t>
  </si>
  <si>
    <t>Kotva sněhové zábrany pod krytinu</t>
  </si>
  <si>
    <t>R nýt</t>
  </si>
  <si>
    <t>Nýt vodotěsný 4x9,5mm, bal.=250ks</t>
  </si>
  <si>
    <t>bal</t>
  </si>
  <si>
    <t>R šroub</t>
  </si>
  <si>
    <t>Šroub samovrtný do dřeva 4,20x25mm,  bal.=500ks</t>
  </si>
  <si>
    <t>R šroub těs</t>
  </si>
  <si>
    <t>Šroub samovrtný do dřeva s těsněním 4,80x35mm,  bal.=250ks</t>
  </si>
  <si>
    <t>R záslepka</t>
  </si>
  <si>
    <t>Záslepka plastová sněhové zábrany</t>
  </si>
  <si>
    <t>K6 : 52</t>
  </si>
  <si>
    <t>998764203R00</t>
  </si>
  <si>
    <t>Přesun hmot pro klempířské konstr., výšky do 24 m</t>
  </si>
  <si>
    <t>765361810R00</t>
  </si>
  <si>
    <t>Demontáž šindelové krytiny, do suti</t>
  </si>
  <si>
    <t>((24,0+17,9)/2*8,51)*2</t>
  </si>
  <si>
    <t>(7,5*5,0)*2</t>
  </si>
  <si>
    <t>((21,3+17,8)/2*8,41)*2+1,5*0,61</t>
  </si>
  <si>
    <t>7,5*5,0</t>
  </si>
  <si>
    <t>765799143R00</t>
  </si>
  <si>
    <t>Montáž střešní lávky vč. kotvení</t>
  </si>
  <si>
    <t>OS1 : 2</t>
  </si>
  <si>
    <t>OS1</t>
  </si>
  <si>
    <t>Lávka střešní systémová 1000x250mm, vč. držáků a příslušenství</t>
  </si>
  <si>
    <t>998765103R00</t>
  </si>
  <si>
    <t>Přesun hmot pro krytiny tvrdé, výšky do 24 m</t>
  </si>
  <si>
    <t>766624042R00</t>
  </si>
  <si>
    <t>Montáž střešních oken rozměr 78/98 - 118 cm</t>
  </si>
  <si>
    <t xml:space="preserve">bližší specifikace viz Výpis prvků : Výpisy střešních oken : </t>
  </si>
  <si>
    <t>O1 : 4</t>
  </si>
  <si>
    <t>O3 : 7</t>
  </si>
  <si>
    <t>766624043R00</t>
  </si>
  <si>
    <t>Montáž střešních oken rozměr 78/140 - 160 cm</t>
  </si>
  <si>
    <t>O2 : 2</t>
  </si>
  <si>
    <t>766624052R00</t>
  </si>
  <si>
    <t>Montáž střešního výlezu</t>
  </si>
  <si>
    <t>O4 : 2</t>
  </si>
  <si>
    <t>O1</t>
  </si>
  <si>
    <t>Okno střešní plastové 780x980mm kyvné, bílé, trojsklo, Uw=1,1W/m2.K, vč. příslušenství dle PD</t>
  </si>
  <si>
    <t>O2</t>
  </si>
  <si>
    <t>Okno střešní plastové 780x1400mm kyvné, bílé, trojsklo, Uw=1,1W/m2.K, vč. příslušenství dle PD</t>
  </si>
  <si>
    <t>O3</t>
  </si>
  <si>
    <t>Okno střešní plastové 780x1180mm kyvné, bílé, dvojsklo, Uw=1,7W/m2.K, vč. příslušenství dle PD</t>
  </si>
  <si>
    <t>O4</t>
  </si>
  <si>
    <t>Výlez střešní dřevěný 650x650 mm s lemováním, vč. příslušenství dle PD</t>
  </si>
  <si>
    <t>998766203R00</t>
  </si>
  <si>
    <t>Přesun hmot pro truhlářské konstr., výšky do 24 m</t>
  </si>
  <si>
    <t>767843130R00</t>
  </si>
  <si>
    <t xml:space="preserve">Kotvicí bod dl. 300 mm nerez, pro tenké dřev.kce </t>
  </si>
  <si>
    <t>17</t>
  </si>
  <si>
    <t>767849142R00</t>
  </si>
  <si>
    <t>Montážní lano 14 mm, délka 23 m</t>
  </si>
  <si>
    <t>Určené pro záchytné systémy s dočasným poddajným kotvicím vedením.</t>
  </si>
  <si>
    <t>767990010RAA</t>
  </si>
  <si>
    <t>Atypické ocelové konstrukce do 5 kg/kus</t>
  </si>
  <si>
    <t>kg</t>
  </si>
  <si>
    <t>kotvící prvky, příložky, přeplátování apod.</t>
  </si>
  <si>
    <t>B7 : 50</t>
  </si>
  <si>
    <t xml:space="preserve">styčníkový plech : </t>
  </si>
  <si>
    <t>(0,143*0,185*80)*2</t>
  </si>
  <si>
    <t>998767203R00</t>
  </si>
  <si>
    <t>Přesun hmot pro zámečnické konstr., výšky do 24 m</t>
  </si>
  <si>
    <t>783201811R00</t>
  </si>
  <si>
    <t>Odstranění nátěrů z kovových konstrukcí oškrábáním</t>
  </si>
  <si>
    <t xml:space="preserve">viz výkres D.1.1.b - 03,05,06,07 : </t>
  </si>
  <si>
    <t xml:space="preserve">R1 : </t>
  </si>
  <si>
    <t xml:space="preserve">komínky a potrubí : </t>
  </si>
  <si>
    <t>0,63*0,84*9</t>
  </si>
  <si>
    <t>0,95*1,1*2</t>
  </si>
  <si>
    <t>0,95*4*1,0*1</t>
  </si>
  <si>
    <t>0,95*1,9*1</t>
  </si>
  <si>
    <t>0,79*1,21*3</t>
  </si>
  <si>
    <t xml:space="preserve">viz výkres D.1.1.b - 05 : </t>
  </si>
  <si>
    <t xml:space="preserve">R2 : </t>
  </si>
  <si>
    <t xml:space="preserve">ocel.potrubí odvětrání plynovodu : </t>
  </si>
  <si>
    <t>0,16*2,3</t>
  </si>
  <si>
    <t>783222120R00</t>
  </si>
  <si>
    <t>Nátěr syntetický kov.konstrukcí antikorozní 2x</t>
  </si>
  <si>
    <t>včetně montáže, dodávky a demontáže lešení</t>
  </si>
  <si>
    <t>ocel.potrubí odvětrání plynovodu - bude natřeno žlutou barvou</t>
  </si>
  <si>
    <t>Odkaz na mn. položky pořadí 163 : 15,69350*1,05</t>
  </si>
  <si>
    <t>783226100R00</t>
  </si>
  <si>
    <t>Nátěr syntetický kovových konstrukcí základní</t>
  </si>
  <si>
    <t>Odkaz na mn. položky pořadí 164 : 16,47818</t>
  </si>
  <si>
    <t>783903811R00</t>
  </si>
  <si>
    <t>Odmaštění chemickými rozpouštědly</t>
  </si>
  <si>
    <t>Odkaz na mn. položky pořadí 163 : 15,69350</t>
  </si>
  <si>
    <t>783904811R00</t>
  </si>
  <si>
    <t>Odrezivění kovových konstrukcí</t>
  </si>
  <si>
    <t>784403801R00</t>
  </si>
  <si>
    <t>Omytí maleb v místnosti H do 3,8 m</t>
  </si>
  <si>
    <t>-(0,9*2,02+1,0*2,02)</t>
  </si>
  <si>
    <t>784442021RT2</t>
  </si>
  <si>
    <t>Malba disperzní interiér.,výška do 3,8m pro SDK 2 x nátěr, 1 x penetrace</t>
  </si>
  <si>
    <t>Odkaz na mn. položky pořadí 23 : 122,42880</t>
  </si>
  <si>
    <t>210020951R00</t>
  </si>
  <si>
    <t>Tabulka výstražná ( Za bouřky nepřistupuj!  Nedotýkej se!)</t>
  </si>
  <si>
    <t>12</t>
  </si>
  <si>
    <t>210220002RT2</t>
  </si>
  <si>
    <t>Vedení uzemňovací na povrchu FeZn D 10 mm včetně drátu FeZn 10 mm</t>
  </si>
  <si>
    <t>včetně montáže svorek spojovacích, odbočných, upevňovacích a spojovacího materiálu.</t>
  </si>
  <si>
    <t>3,5*12</t>
  </si>
  <si>
    <t>Koeficient : 0,20</t>
  </si>
  <si>
    <t>210220101R00</t>
  </si>
  <si>
    <t>Vodiče svodové do Al 10 +podpěry, materiál ve specifikaci</t>
  </si>
  <si>
    <t>svisle</t>
  </si>
  <si>
    <t>9,8+6,5+6,3*2</t>
  </si>
  <si>
    <t>6,3+0,5+10,3</t>
  </si>
  <si>
    <t>6,5*2+10,1*3+10,0</t>
  </si>
  <si>
    <t>na střeše</t>
  </si>
  <si>
    <t>18,8+5,2*2+8,5*4+3,6*2+21,4</t>
  </si>
  <si>
    <t>17,8+5,2+8,5*6+17,3</t>
  </si>
  <si>
    <t>0,5*2*6+0,5*4*1+0,5*4*6</t>
  </si>
  <si>
    <t>210220301RT1</t>
  </si>
  <si>
    <t>Svorka hromosvodová do 2 šroubů /SS, SZ, SO/ včetně dodávky svorky SO</t>
  </si>
  <si>
    <t>12+1</t>
  </si>
  <si>
    <t>210220301RT2</t>
  </si>
  <si>
    <t>Svorka hromosvodová do 2 šroubů /SS, SZ, SO/ včetně dodávky svorky SS</t>
  </si>
  <si>
    <t>3*6+5*1+4*6</t>
  </si>
  <si>
    <t>210220301RT3</t>
  </si>
  <si>
    <t>Svorka hromosvodová do 2 šroubů /SS, SZ, SO/ včetně dodávky svorky SZ</t>
  </si>
  <si>
    <t>210220302RT2</t>
  </si>
  <si>
    <t>Svorka hromosvodová nad 2 šrouby /ST, SJ, SR, atd/ včetně dodávky svorky SR</t>
  </si>
  <si>
    <t>12+7</t>
  </si>
  <si>
    <t>210220302RT5</t>
  </si>
  <si>
    <t>Svorka hromosvodová nad 2 šrouby /ST, SJ, SR, atd/ včetně dodávky svorky SJ k jímací tyči</t>
  </si>
  <si>
    <t>6+5</t>
  </si>
  <si>
    <t>210220351RT2</t>
  </si>
  <si>
    <t>Deska zemnicí 1000 x 500 mm se svorkou včetně dodávky desky</t>
  </si>
  <si>
    <t>2</t>
  </si>
  <si>
    <t>210220361RT1</t>
  </si>
  <si>
    <t>Zemnič tyčový, zaražení a připojení, do 2 m, včetně dodávky tyče  dl. 2000 mm</t>
  </si>
  <si>
    <t>7*2</t>
  </si>
  <si>
    <t>210220372RT1</t>
  </si>
  <si>
    <t>Úhelník ochranný nebo trubka s držáky do zdiva, vč.ochr.úhelníku+2 držáky do zdi</t>
  </si>
  <si>
    <t>210220401RT1</t>
  </si>
  <si>
    <t>Označení svodu štítky, smaltované, umělá hmota včetně dodávky štítku</t>
  </si>
  <si>
    <t>222300601R00</t>
  </si>
  <si>
    <t>Smršťovací objímka, vč. dodávky</t>
  </si>
  <si>
    <t>650111913R00</t>
  </si>
  <si>
    <t>Montáž jímací tyče do 3 m</t>
  </si>
  <si>
    <t>6</t>
  </si>
  <si>
    <t>R držák JT</t>
  </si>
  <si>
    <t>D+M Držák jímací tyče na hřebeni</t>
  </si>
  <si>
    <t>909      R00</t>
  </si>
  <si>
    <t>Hzs-nezmeritelne stavebni prace</t>
  </si>
  <si>
    <t>h</t>
  </si>
  <si>
    <t>Prav.M</t>
  </si>
  <si>
    <t>HZS</t>
  </si>
  <si>
    <t>POL10_</t>
  </si>
  <si>
    <t>demontáž bleskosvodu vč. příslušenství a odřezání</t>
  </si>
  <si>
    <t xml:space="preserve">viz výkres D.1.1.b - 05,06,07 : </t>
  </si>
  <si>
    <t>B2 : 24</t>
  </si>
  <si>
    <t>311734040RR</t>
  </si>
  <si>
    <t>Hmoždinka prům.8mm</t>
  </si>
  <si>
    <t>Odkaz na mn. položky pořadí 190 : 170,00000</t>
  </si>
  <si>
    <t>3544102RR</t>
  </si>
  <si>
    <t>Tyč jímací 1500mm</t>
  </si>
  <si>
    <t>Odkaz na mn. položky pořadí 185 : 5,00000</t>
  </si>
  <si>
    <t>35441520R</t>
  </si>
  <si>
    <t xml:space="preserve">Podpěra vedení PV 17p, do zdiva na hmoždinku </t>
  </si>
  <si>
    <t>35444180R</t>
  </si>
  <si>
    <t xml:space="preserve">Drát 8 AlMgSi </t>
  </si>
  <si>
    <t>Odkaz na mn. položky pořadí 172 : 99,30000</t>
  </si>
  <si>
    <t>Odkaz na mn. položky pořadí 173 : 203,10000</t>
  </si>
  <si>
    <t>R podpěra</t>
  </si>
  <si>
    <t>Podpěra vedení na falcované střešní krytiny</t>
  </si>
  <si>
    <t>244+4*6</t>
  </si>
  <si>
    <t>R tyč jímací 2,0m</t>
  </si>
  <si>
    <t>Tyč jímací dl.2000mm vč. nerezové vzpěry pod jímací tyč</t>
  </si>
  <si>
    <t>Odkaz na mn. položky pořadí 184 : 6,00000</t>
  </si>
  <si>
    <t>979011111R00</t>
  </si>
  <si>
    <t>Svislá doprava suti a vybour. hmot za 2.NP a 1.PP</t>
  </si>
  <si>
    <t>2/3*28,81</t>
  </si>
  <si>
    <t>979011121R00</t>
  </si>
  <si>
    <t>Příplatek za každé další podlaží</t>
  </si>
  <si>
    <t>1/3*28,81</t>
  </si>
  <si>
    <t>979081111R00</t>
  </si>
  <si>
    <t>Odvoz suti a vybour. hmot na skládku do 1 km</t>
  </si>
  <si>
    <t>Včetně naložení na dopravní prostředek a složení na skládku, bez poplatku za skládku.</t>
  </si>
  <si>
    <t>31,75</t>
  </si>
  <si>
    <t xml:space="preserve">odpočet použité dlažby : </t>
  </si>
  <si>
    <t>-0,775</t>
  </si>
  <si>
    <t xml:space="preserve">odpočet 90% zpětně použité TI : </t>
  </si>
  <si>
    <t>-2,169</t>
  </si>
  <si>
    <t>979081121R00</t>
  </si>
  <si>
    <t>Příplatek k odvozu za každý další 1 km</t>
  </si>
  <si>
    <t xml:space="preserve">celkem 20km : </t>
  </si>
  <si>
    <t>28,81*(20-1)</t>
  </si>
  <si>
    <t>979082121R00</t>
  </si>
  <si>
    <t>Příplatek k vnitrost. dopravě suti za dalších 5 m</t>
  </si>
  <si>
    <t xml:space="preserve">celkem 50m : </t>
  </si>
  <si>
    <t>31,75*((50-10)/5)</t>
  </si>
  <si>
    <t>979990107R00</t>
  </si>
  <si>
    <t>Poplatek za skládku suti</t>
  </si>
  <si>
    <t>28,81-5,4</t>
  </si>
  <si>
    <t>979990121R00</t>
  </si>
  <si>
    <t>Poplatek za skládku suti - asfaltové pásy</t>
  </si>
  <si>
    <t>979082111R00</t>
  </si>
  <si>
    <t>Vnitrostaveništní doprava suti do 10 m</t>
  </si>
  <si>
    <t>Přesun suti</t>
  </si>
  <si>
    <t>POL8_</t>
  </si>
  <si>
    <t>079946111R00</t>
  </si>
  <si>
    <t>Zřízení výtahového zařízení při opravách,v. do 35m</t>
  </si>
  <si>
    <t>vč. odstranění</t>
  </si>
  <si>
    <t>005111021R</t>
  </si>
  <si>
    <t>Vytyčení inženýrských sítí</t>
  </si>
  <si>
    <t>VRN</t>
  </si>
  <si>
    <t>POL99_8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</si>
  <si>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</si>
  <si>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</si>
  <si>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</si>
  <si>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</si>
  <si>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</si>
  <si>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Vybudování zpevněných ploch pro skladování materiálu, doprava a osazení kontejnerů pro skladování. Sejmutí ornice, hrubá úprava terénu a zpevnění ploch pro objekty soc.zařízení staveniště a kanceláří stavby, provizor.komunikace. Doprava a osazení mobilních buněk soc.zařízení ( umývárny,toalety, šatny). Doprava a osazení dočasného oplocení staveniště, informačních tabulí. Doprava a osazení kanceláří stavby a technického dozoru. Zřízení vnitrostaveništního rozvodu energie od připojení na hlavní přívod na staveništi vč. rozvaděčů pro připojení přenosných zásuvkových skříní, obecné osvětlení staveniště. Zřízení základů a opěrných konstrukcí pro stavební stroje. Zřízení přípojky el.energie ,vody, kanalizace náhradní zdroj el.energie. Opatření na ochranu sousedních pozemků. Zřízení ochrany vstupů.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</si>
  <si>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</si>
  <si>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</si>
  <si>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</si>
  <si>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Zřízení trvalé, dočasné deponie a mezideponie, příjezdy a přístupy na staveniště, úpravy staveniště z hlediska bezpečnosti a ochrany zdraví třetích osob, vč. nutných úprav pro osoby s omezenou schopností pohybu a orientace, uspořádání a bezpečnost staveniště z hlediska ochrany veřejných zájmů, dodržení podmínek pro provádění staveb z hlediska BOZP, dodržování podmínek pro ochranu životního prostředí při výstavbě, dodržení podmínek - možnosti nakládání s odpady, splnění zvláštních požadavků na provádění stavby, které vyžadují bezpečnostní opatření. Provozní náklady na energie,náklady na vybavení objektů, náklady na údržbu objektu, náklady na úklid ploch využívaných pro objekt. Náklady spojené s pravidelným úklidem kolem stavby.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</si>
  <si>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</si>
  <si>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</si>
  <si>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</si>
  <si>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Náklady zhotovitele spojené s kompletní likvidací zařízení staveniště vč. uvedení všech dotčených ploch a zařízení do bezvadného stavu.</t>
  </si>
  <si>
    <t>005124010R</t>
  </si>
  <si>
    <t>Koordinační činnost</t>
  </si>
  <si>
    <t>Koordinace stavebních a technologických dodávek stavby.</t>
  </si>
  <si>
    <t>Náklady zhotovitele související se zajištěním a provedením kompletního díla dle PD a souvisejících dokladů.</t>
  </si>
  <si>
    <t>Koordinovat práce poddodavatelů na základě projektu, provádění věcné a cenové kontroly vč. přejímky a zajištění plnění dílčích termínů dodávek.</t>
  </si>
  <si>
    <t>00512401RT</t>
  </si>
  <si>
    <t>Kompletační činnost</t>
  </si>
  <si>
    <t>Zajištění a projednání všech nezbytných úkonů, inženýringu a administrativy pro stavbu.</t>
  </si>
  <si>
    <t>Jednání s dotčenými institucemi, s dotčenými orgány státní správy a samosprávy.</t>
  </si>
  <si>
    <t>Součinnost s ostatními zúčastněnými stranami.</t>
  </si>
  <si>
    <t>Technická řešení - návrh a projednání nutných, odchylek a změn oproti PD zjišť.v průběhu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</si>
  <si>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</si>
  <si>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</si>
  <si>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</si>
  <si>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005231010R</t>
  </si>
  <si>
    <t>Revize a předání do užívání záchytného a zádržného systému proti pádu z výšky a do hloubky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</si>
  <si>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</si>
  <si>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</si>
  <si>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</si>
  <si>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00512101RR</t>
  </si>
  <si>
    <t>Příprava staveniště</t>
  </si>
  <si>
    <t>Náklady zhotovitele spojené s ochranou dřevin, stromů, porostů a vegetačních ploch při stavebních pracích dle ČSN 83 9061 po celou dobu výstavby.</t>
  </si>
  <si>
    <t>016</t>
  </si>
  <si>
    <t>Zpracování fotodokumentace stavu zájmového území  v elektronické podobě</t>
  </si>
  <si>
    <t>A) Fotodokumentace stávajícího stavu před zahájením stavebních prací.</t>
  </si>
  <si>
    <t>B) Fotodokumentace průběhu realizace předkládaná při fakturaci.</t>
  </si>
  <si>
    <t>C) Fotodokumentace dokončeného díla.</t>
  </si>
  <si>
    <t>R autojeřáb</t>
  </si>
  <si>
    <t>Autojeřáb vč. provozu a odstranění</t>
  </si>
  <si>
    <t>R-kopané sondy</t>
  </si>
  <si>
    <t>Kopané sondy pro ověření veškerých dotčených sítí</t>
  </si>
  <si>
    <t>SUM</t>
  </si>
  <si>
    <t>Poznámky uchazeče k zadání</t>
  </si>
  <si>
    <t>POPUZIV</t>
  </si>
  <si>
    <t>pás hydroizolační z modifikovaného asfaltu, samolepicí</t>
  </si>
  <si>
    <t>Velkoformátová střešní krytina, která svým vzhledem připomíná falcovanou střešní krytinu, tedy krytinu s dvojitou stojatou drážkou.</t>
  </si>
  <si>
    <t>END</t>
  </si>
  <si>
    <t>110/2020</t>
  </si>
  <si>
    <t>Stupeň:</t>
  </si>
  <si>
    <t>Dokumentace pro provádění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</si>
</sst>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6" xfId="0" applyFill="1" applyBorder="1" applyAlignment="1">
      <alignment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9" xfId="0" applyFill="1" applyBorder="1" applyAlignment="1">
      <alignment horizontal="left" vertical="center" inden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abSelected="1" topLeftCell="B1" zoomScaleNormal="100" zoomScaleSheetLayoutView="75" workbookViewId="0">
      <selection activeCell="C49" sqref="C49:E4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5" t="s">
        <v>4</v>
      </c>
      <c r="C1" s="236"/>
      <c r="D1" s="236"/>
      <c r="E1" s="236"/>
      <c r="F1" s="236"/>
      <c r="G1" s="236"/>
      <c r="H1" s="236"/>
      <c r="I1" s="236"/>
      <c r="J1" s="237"/>
    </row>
    <row r="2" spans="1:15" ht="45" customHeight="1" x14ac:dyDescent="0.2">
      <c r="A2" s="2"/>
      <c r="B2" s="76" t="s">
        <v>24</v>
      </c>
      <c r="C2" s="77"/>
      <c r="D2" s="78" t="s">
        <v>926</v>
      </c>
      <c r="E2" s="241" t="s">
        <v>45</v>
      </c>
      <c r="F2" s="242"/>
      <c r="G2" s="242"/>
      <c r="H2" s="242"/>
      <c r="I2" s="242"/>
      <c r="J2" s="243"/>
      <c r="O2" s="1"/>
    </row>
    <row r="3" spans="1:15" ht="4.5" customHeight="1" x14ac:dyDescent="0.2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">
      <c r="A4" s="74">
        <v>1206</v>
      </c>
      <c r="B4" s="196" t="s">
        <v>927</v>
      </c>
      <c r="C4" s="81"/>
      <c r="D4" s="200" t="s">
        <v>928</v>
      </c>
      <c r="E4" s="201"/>
      <c r="F4" s="201"/>
      <c r="G4" s="201"/>
      <c r="H4" s="201"/>
      <c r="I4" s="201"/>
      <c r="J4" s="202"/>
    </row>
    <row r="5" spans="1:15" ht="24" customHeight="1" x14ac:dyDescent="0.2">
      <c r="A5" s="2"/>
      <c r="B5" s="31" t="s">
        <v>23</v>
      </c>
      <c r="D5" s="229" t="s">
        <v>48</v>
      </c>
      <c r="E5" s="230"/>
      <c r="F5" s="230"/>
      <c r="G5" s="230"/>
      <c r="H5" s="18" t="s">
        <v>42</v>
      </c>
      <c r="I5" s="82" t="s">
        <v>52</v>
      </c>
      <c r="J5" s="8"/>
    </row>
    <row r="6" spans="1:15" ht="15.75" customHeight="1" x14ac:dyDescent="0.2">
      <c r="A6" s="2"/>
      <c r="B6" s="28"/>
      <c r="C6" s="55"/>
      <c r="D6" s="231" t="s">
        <v>49</v>
      </c>
      <c r="E6" s="232"/>
      <c r="F6" s="232"/>
      <c r="G6" s="23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75" t="s">
        <v>51</v>
      </c>
      <c r="E7" s="233" t="s">
        <v>50</v>
      </c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8" t="s">
        <v>47</v>
      </c>
      <c r="E11" s="248"/>
      <c r="F11" s="248"/>
      <c r="G11" s="248"/>
      <c r="H11" s="18" t="s">
        <v>42</v>
      </c>
      <c r="I11" s="84" t="s">
        <v>56</v>
      </c>
      <c r="J11" s="8"/>
    </row>
    <row r="12" spans="1:15" ht="15.75" customHeight="1" x14ac:dyDescent="0.2">
      <c r="A12" s="2"/>
      <c r="B12" s="28"/>
      <c r="C12" s="55"/>
      <c r="D12" s="226" t="s">
        <v>53</v>
      </c>
      <c r="E12" s="226"/>
      <c r="F12" s="226"/>
      <c r="G12" s="226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3" t="s">
        <v>55</v>
      </c>
      <c r="E13" s="227" t="s">
        <v>54</v>
      </c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203" t="s">
        <v>46</v>
      </c>
      <c r="E14" s="204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4"/>
      <c r="E15" s="247"/>
      <c r="F15" s="247"/>
      <c r="G15" s="249"/>
      <c r="H15" s="249"/>
      <c r="I15" s="249" t="s">
        <v>31</v>
      </c>
      <c r="J15" s="250"/>
    </row>
    <row r="16" spans="1:15" ht="23.25" customHeight="1" x14ac:dyDescent="0.2">
      <c r="A16" s="138" t="s">
        <v>26</v>
      </c>
      <c r="B16" s="38" t="s">
        <v>26</v>
      </c>
      <c r="C16" s="60"/>
      <c r="D16" s="61"/>
      <c r="E16" s="215"/>
      <c r="F16" s="216"/>
      <c r="G16" s="215"/>
      <c r="H16" s="216"/>
      <c r="I16" s="215">
        <f>SUMIF(F49:F72,A16,I49:I72)+SUMIF(F49:F72,"PSU",I49:I72)</f>
        <v>0</v>
      </c>
      <c r="J16" s="217"/>
    </row>
    <row r="17" spans="1:10" ht="23.25" customHeight="1" x14ac:dyDescent="0.2">
      <c r="A17" s="138" t="s">
        <v>27</v>
      </c>
      <c r="B17" s="38" t="s">
        <v>27</v>
      </c>
      <c r="C17" s="60"/>
      <c r="D17" s="61"/>
      <c r="E17" s="215"/>
      <c r="F17" s="216"/>
      <c r="G17" s="215"/>
      <c r="H17" s="216"/>
      <c r="I17" s="215">
        <f>SUMIF(F49:F72,A17,I49:I72)</f>
        <v>0</v>
      </c>
      <c r="J17" s="217"/>
    </row>
    <row r="18" spans="1:10" ht="23.25" customHeight="1" x14ac:dyDescent="0.2">
      <c r="A18" s="138" t="s">
        <v>28</v>
      </c>
      <c r="B18" s="38" t="s">
        <v>28</v>
      </c>
      <c r="C18" s="60"/>
      <c r="D18" s="61"/>
      <c r="E18" s="215"/>
      <c r="F18" s="216"/>
      <c r="G18" s="215"/>
      <c r="H18" s="216"/>
      <c r="I18" s="215">
        <f>SUMIF(F49:F72,A18,I49:I72)</f>
        <v>0</v>
      </c>
      <c r="J18" s="217"/>
    </row>
    <row r="19" spans="1:10" ht="23.25" customHeight="1" x14ac:dyDescent="0.2">
      <c r="A19" s="138" t="s">
        <v>109</v>
      </c>
      <c r="B19" s="38" t="s">
        <v>29</v>
      </c>
      <c r="C19" s="60"/>
      <c r="D19" s="61"/>
      <c r="E19" s="215"/>
      <c r="F19" s="216"/>
      <c r="G19" s="215"/>
      <c r="H19" s="216"/>
      <c r="I19" s="215">
        <f>SUMIF(F49:F72,A19,I49:I72)</f>
        <v>0</v>
      </c>
      <c r="J19" s="217"/>
    </row>
    <row r="20" spans="1:10" ht="23.25" customHeight="1" x14ac:dyDescent="0.2">
      <c r="A20" s="138" t="s">
        <v>110</v>
      </c>
      <c r="B20" s="38" t="s">
        <v>30</v>
      </c>
      <c r="C20" s="60"/>
      <c r="D20" s="61"/>
      <c r="E20" s="215"/>
      <c r="F20" s="216"/>
      <c r="G20" s="215"/>
      <c r="H20" s="216"/>
      <c r="I20" s="215">
        <f>SUMIF(F49:F72,A20,I49:I72)</f>
        <v>0</v>
      </c>
      <c r="J20" s="217"/>
    </row>
    <row r="21" spans="1:10" ht="23.25" customHeight="1" x14ac:dyDescent="0.2">
      <c r="A21" s="2"/>
      <c r="B21" s="48" t="s">
        <v>31</v>
      </c>
      <c r="C21" s="62"/>
      <c r="D21" s="63"/>
      <c r="E21" s="218"/>
      <c r="F21" s="251"/>
      <c r="G21" s="218"/>
      <c r="H21" s="251"/>
      <c r="I21" s="218">
        <f>SUM(I16:J20)</f>
        <v>0</v>
      </c>
      <c r="J21" s="219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0"/>
      <c r="D23" s="61"/>
      <c r="E23" s="65">
        <v>15</v>
      </c>
      <c r="F23" s="39" t="s">
        <v>0</v>
      </c>
      <c r="G23" s="213">
        <f>ZakladDPHSniVypocet</f>
        <v>0</v>
      </c>
      <c r="H23" s="214"/>
      <c r="I23" s="21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0"/>
      <c r="D24" s="61"/>
      <c r="E24" s="65">
        <f>SazbaDPH1</f>
        <v>15</v>
      </c>
      <c r="F24" s="39" t="s">
        <v>0</v>
      </c>
      <c r="G24" s="211">
        <f>A23</f>
        <v>0</v>
      </c>
      <c r="H24" s="212"/>
      <c r="I24" s="21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213">
        <f>ZakladDPHZaklVypocet</f>
        <v>0</v>
      </c>
      <c r="H25" s="214"/>
      <c r="I25" s="21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6"/>
      <c r="D26" s="54"/>
      <c r="E26" s="67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1">
        <f>ZakladDPHSniVypocet+ZakladDPHZaklVypocet</f>
        <v>0</v>
      </c>
      <c r="H28" s="221"/>
      <c r="I28" s="22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0">
        <f>A27</f>
        <v>0</v>
      </c>
      <c r="H29" s="220"/>
      <c r="I29" s="220"/>
      <c r="J29" s="119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22" t="s">
        <v>47</v>
      </c>
      <c r="E34" s="223"/>
      <c r="G34" s="224"/>
      <c r="H34" s="225"/>
      <c r="I34" s="225"/>
      <c r="J34" s="25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57</v>
      </c>
      <c r="C39" s="205"/>
      <c r="D39" s="205"/>
      <c r="E39" s="205"/>
      <c r="F39" s="99">
        <f>'01 01 Pol'!AE780</f>
        <v>0</v>
      </c>
      <c r="G39" s="100">
        <f>'01 01 Pol'!AF780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43</v>
      </c>
      <c r="C40" s="206" t="s">
        <v>45</v>
      </c>
      <c r="D40" s="206"/>
      <c r="E40" s="206"/>
      <c r="F40" s="104">
        <f>'01 01 Pol'!AE780</f>
        <v>0</v>
      </c>
      <c r="G40" s="105">
        <f>'01 01 Pol'!AF780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205" t="s">
        <v>44</v>
      </c>
      <c r="D41" s="205"/>
      <c r="E41" s="205"/>
      <c r="F41" s="108">
        <f>'01 01 Pol'!AE780</f>
        <v>0</v>
      </c>
      <c r="G41" s="101">
        <f>'01 01 Pol'!AF780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07" t="s">
        <v>58</v>
      </c>
      <c r="C42" s="208"/>
      <c r="D42" s="208"/>
      <c r="E42" s="20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60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61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62</v>
      </c>
      <c r="C49" s="198" t="s">
        <v>63</v>
      </c>
      <c r="D49" s="199"/>
      <c r="E49" s="199"/>
      <c r="F49" s="134" t="s">
        <v>26</v>
      </c>
      <c r="G49" s="135"/>
      <c r="H49" s="135"/>
      <c r="I49" s="135">
        <f>'01 01 Pol'!G8</f>
        <v>0</v>
      </c>
      <c r="J49" s="132" t="str">
        <f>IF(I73=0,"",I49/I73*100)</f>
        <v/>
      </c>
    </row>
    <row r="50" spans="1:10" ht="36.75" customHeight="1" x14ac:dyDescent="0.2">
      <c r="A50" s="123"/>
      <c r="B50" s="128" t="s">
        <v>64</v>
      </c>
      <c r="C50" s="198" t="s">
        <v>65</v>
      </c>
      <c r="D50" s="199"/>
      <c r="E50" s="199"/>
      <c r="F50" s="134" t="s">
        <v>26</v>
      </c>
      <c r="G50" s="135"/>
      <c r="H50" s="135"/>
      <c r="I50" s="135">
        <f>'01 01 Pol'!G46</f>
        <v>0</v>
      </c>
      <c r="J50" s="132" t="str">
        <f>IF(I73=0,"",I50/I73*100)</f>
        <v/>
      </c>
    </row>
    <row r="51" spans="1:10" ht="36.75" customHeight="1" x14ac:dyDescent="0.2">
      <c r="A51" s="123"/>
      <c r="B51" s="128" t="s">
        <v>66</v>
      </c>
      <c r="C51" s="198" t="s">
        <v>67</v>
      </c>
      <c r="D51" s="199"/>
      <c r="E51" s="199"/>
      <c r="F51" s="134" t="s">
        <v>26</v>
      </c>
      <c r="G51" s="135"/>
      <c r="H51" s="135"/>
      <c r="I51" s="135">
        <f>'01 01 Pol'!G67</f>
        <v>0</v>
      </c>
      <c r="J51" s="132" t="str">
        <f>IF(I73=0,"",I51/I73*100)</f>
        <v/>
      </c>
    </row>
    <row r="52" spans="1:10" ht="36.75" customHeight="1" x14ac:dyDescent="0.2">
      <c r="A52" s="123"/>
      <c r="B52" s="128" t="s">
        <v>68</v>
      </c>
      <c r="C52" s="198" t="s">
        <v>69</v>
      </c>
      <c r="D52" s="199"/>
      <c r="E52" s="199"/>
      <c r="F52" s="134" t="s">
        <v>26</v>
      </c>
      <c r="G52" s="135"/>
      <c r="H52" s="135"/>
      <c r="I52" s="135">
        <f>'01 01 Pol'!G81</f>
        <v>0</v>
      </c>
      <c r="J52" s="132" t="str">
        <f>IF(I73=0,"",I52/I73*100)</f>
        <v/>
      </c>
    </row>
    <row r="53" spans="1:10" ht="36.75" customHeight="1" x14ac:dyDescent="0.2">
      <c r="A53" s="123"/>
      <c r="B53" s="128" t="s">
        <v>70</v>
      </c>
      <c r="C53" s="198" t="s">
        <v>71</v>
      </c>
      <c r="D53" s="199"/>
      <c r="E53" s="199"/>
      <c r="F53" s="134" t="s">
        <v>26</v>
      </c>
      <c r="G53" s="135"/>
      <c r="H53" s="135"/>
      <c r="I53" s="135">
        <f>'01 01 Pol'!G93</f>
        <v>0</v>
      </c>
      <c r="J53" s="132" t="str">
        <f>IF(I73=0,"",I53/I73*100)</f>
        <v/>
      </c>
    </row>
    <row r="54" spans="1:10" ht="36.75" customHeight="1" x14ac:dyDescent="0.2">
      <c r="A54" s="123"/>
      <c r="B54" s="128" t="s">
        <v>72</v>
      </c>
      <c r="C54" s="198" t="s">
        <v>73</v>
      </c>
      <c r="D54" s="199"/>
      <c r="E54" s="199"/>
      <c r="F54" s="134" t="s">
        <v>26</v>
      </c>
      <c r="G54" s="135"/>
      <c r="H54" s="135"/>
      <c r="I54" s="135">
        <f>'01 01 Pol'!G127</f>
        <v>0</v>
      </c>
      <c r="J54" s="132" t="str">
        <f>IF(I73=0,"",I54/I73*100)</f>
        <v/>
      </c>
    </row>
    <row r="55" spans="1:10" ht="36.75" customHeight="1" x14ac:dyDescent="0.2">
      <c r="A55" s="123"/>
      <c r="B55" s="128" t="s">
        <v>74</v>
      </c>
      <c r="C55" s="198" t="s">
        <v>75</v>
      </c>
      <c r="D55" s="199"/>
      <c r="E55" s="199"/>
      <c r="F55" s="134" t="s">
        <v>26</v>
      </c>
      <c r="G55" s="135"/>
      <c r="H55" s="135"/>
      <c r="I55" s="135">
        <f>'01 01 Pol'!G133</f>
        <v>0</v>
      </c>
      <c r="J55" s="132" t="str">
        <f>IF(I73=0,"",I55/I73*100)</f>
        <v/>
      </c>
    </row>
    <row r="56" spans="1:10" ht="36.75" customHeight="1" x14ac:dyDescent="0.2">
      <c r="A56" s="123"/>
      <c r="B56" s="128" t="s">
        <v>76</v>
      </c>
      <c r="C56" s="198" t="s">
        <v>77</v>
      </c>
      <c r="D56" s="199"/>
      <c r="E56" s="199"/>
      <c r="F56" s="134" t="s">
        <v>26</v>
      </c>
      <c r="G56" s="135"/>
      <c r="H56" s="135"/>
      <c r="I56" s="135">
        <f>'01 01 Pol'!G176</f>
        <v>0</v>
      </c>
      <c r="J56" s="132" t="str">
        <f>IF(I73=0,"",I56/I73*100)</f>
        <v/>
      </c>
    </row>
    <row r="57" spans="1:10" ht="36.75" customHeight="1" x14ac:dyDescent="0.2">
      <c r="A57" s="123"/>
      <c r="B57" s="128" t="s">
        <v>78</v>
      </c>
      <c r="C57" s="198" t="s">
        <v>79</v>
      </c>
      <c r="D57" s="199"/>
      <c r="E57" s="199"/>
      <c r="F57" s="134" t="s">
        <v>26</v>
      </c>
      <c r="G57" s="135"/>
      <c r="H57" s="135"/>
      <c r="I57" s="135">
        <f>'01 01 Pol'!G186</f>
        <v>0</v>
      </c>
      <c r="J57" s="132" t="str">
        <f>IF(I73=0,"",I57/I73*100)</f>
        <v/>
      </c>
    </row>
    <row r="58" spans="1:10" ht="36.75" customHeight="1" x14ac:dyDescent="0.2">
      <c r="A58" s="123"/>
      <c r="B58" s="128" t="s">
        <v>80</v>
      </c>
      <c r="C58" s="198" t="s">
        <v>81</v>
      </c>
      <c r="D58" s="199"/>
      <c r="E58" s="199"/>
      <c r="F58" s="134" t="s">
        <v>26</v>
      </c>
      <c r="G58" s="135"/>
      <c r="H58" s="135"/>
      <c r="I58" s="135">
        <f>'01 01 Pol'!G223</f>
        <v>0</v>
      </c>
      <c r="J58" s="132" t="str">
        <f>IF(I73=0,"",I58/I73*100)</f>
        <v/>
      </c>
    </row>
    <row r="59" spans="1:10" ht="36.75" customHeight="1" x14ac:dyDescent="0.2">
      <c r="A59" s="123"/>
      <c r="B59" s="128" t="s">
        <v>82</v>
      </c>
      <c r="C59" s="198" t="s">
        <v>83</v>
      </c>
      <c r="D59" s="199"/>
      <c r="E59" s="199"/>
      <c r="F59" s="134" t="s">
        <v>27</v>
      </c>
      <c r="G59" s="135"/>
      <c r="H59" s="135"/>
      <c r="I59" s="135">
        <f>'01 01 Pol'!G225</f>
        <v>0</v>
      </c>
      <c r="J59" s="132" t="str">
        <f>IF(I73=0,"",I59/I73*100)</f>
        <v/>
      </c>
    </row>
    <row r="60" spans="1:10" ht="36.75" customHeight="1" x14ac:dyDescent="0.2">
      <c r="A60" s="123"/>
      <c r="B60" s="128" t="s">
        <v>84</v>
      </c>
      <c r="C60" s="198" t="s">
        <v>85</v>
      </c>
      <c r="D60" s="199"/>
      <c r="E60" s="199"/>
      <c r="F60" s="134" t="s">
        <v>27</v>
      </c>
      <c r="G60" s="135"/>
      <c r="H60" s="135"/>
      <c r="I60" s="135">
        <f>'01 01 Pol'!G238</f>
        <v>0</v>
      </c>
      <c r="J60" s="132" t="str">
        <f>IF(I73=0,"",I60/I73*100)</f>
        <v/>
      </c>
    </row>
    <row r="61" spans="1:10" ht="36.75" customHeight="1" x14ac:dyDescent="0.2">
      <c r="A61" s="123"/>
      <c r="B61" s="128" t="s">
        <v>86</v>
      </c>
      <c r="C61" s="198" t="s">
        <v>87</v>
      </c>
      <c r="D61" s="199"/>
      <c r="E61" s="199"/>
      <c r="F61" s="134" t="s">
        <v>27</v>
      </c>
      <c r="G61" s="135"/>
      <c r="H61" s="135"/>
      <c r="I61" s="135">
        <f>'01 01 Pol'!G256</f>
        <v>0</v>
      </c>
      <c r="J61" s="132" t="str">
        <f>IF(I73=0,"",I61/I73*100)</f>
        <v/>
      </c>
    </row>
    <row r="62" spans="1:10" ht="36.75" customHeight="1" x14ac:dyDescent="0.2">
      <c r="A62" s="123"/>
      <c r="B62" s="128" t="s">
        <v>88</v>
      </c>
      <c r="C62" s="198" t="s">
        <v>89</v>
      </c>
      <c r="D62" s="199"/>
      <c r="E62" s="199"/>
      <c r="F62" s="134" t="s">
        <v>27</v>
      </c>
      <c r="G62" s="135"/>
      <c r="H62" s="135"/>
      <c r="I62" s="135">
        <f>'01 01 Pol'!G301</f>
        <v>0</v>
      </c>
      <c r="J62" s="132" t="str">
        <f>IF(I73=0,"",I62/I73*100)</f>
        <v/>
      </c>
    </row>
    <row r="63" spans="1:10" ht="36.75" customHeight="1" x14ac:dyDescent="0.2">
      <c r="A63" s="123"/>
      <c r="B63" s="128" t="s">
        <v>90</v>
      </c>
      <c r="C63" s="198" t="s">
        <v>91</v>
      </c>
      <c r="D63" s="199"/>
      <c r="E63" s="199"/>
      <c r="F63" s="134" t="s">
        <v>27</v>
      </c>
      <c r="G63" s="135"/>
      <c r="H63" s="135"/>
      <c r="I63" s="135">
        <f>'01 01 Pol'!G308</f>
        <v>0</v>
      </c>
      <c r="J63" s="132" t="str">
        <f>IF(I73=0,"",I63/I73*100)</f>
        <v/>
      </c>
    </row>
    <row r="64" spans="1:10" ht="36.75" customHeight="1" x14ac:dyDescent="0.2">
      <c r="A64" s="123"/>
      <c r="B64" s="128" t="s">
        <v>92</v>
      </c>
      <c r="C64" s="198" t="s">
        <v>93</v>
      </c>
      <c r="D64" s="199"/>
      <c r="E64" s="199"/>
      <c r="F64" s="134" t="s">
        <v>27</v>
      </c>
      <c r="G64" s="135"/>
      <c r="H64" s="135"/>
      <c r="I64" s="135">
        <f>'01 01 Pol'!G437</f>
        <v>0</v>
      </c>
      <c r="J64" s="132" t="str">
        <f>IF(I73=0,"",I64/I73*100)</f>
        <v/>
      </c>
    </row>
    <row r="65" spans="1:10" ht="36.75" customHeight="1" x14ac:dyDescent="0.2">
      <c r="A65" s="123"/>
      <c r="B65" s="128" t="s">
        <v>94</v>
      </c>
      <c r="C65" s="198" t="s">
        <v>95</v>
      </c>
      <c r="D65" s="199"/>
      <c r="E65" s="199"/>
      <c r="F65" s="134" t="s">
        <v>27</v>
      </c>
      <c r="G65" s="135"/>
      <c r="H65" s="135"/>
      <c r="I65" s="135">
        <f>'01 01 Pol'!G557</f>
        <v>0</v>
      </c>
      <c r="J65" s="132" t="str">
        <f>IF(I73=0,"",I65/I73*100)</f>
        <v/>
      </c>
    </row>
    <row r="66" spans="1:10" ht="36.75" customHeight="1" x14ac:dyDescent="0.2">
      <c r="A66" s="123"/>
      <c r="B66" s="128" t="s">
        <v>96</v>
      </c>
      <c r="C66" s="198" t="s">
        <v>97</v>
      </c>
      <c r="D66" s="199"/>
      <c r="E66" s="199"/>
      <c r="F66" s="134" t="s">
        <v>27</v>
      </c>
      <c r="G66" s="135"/>
      <c r="H66" s="135"/>
      <c r="I66" s="135">
        <f>'01 01 Pol'!G572</f>
        <v>0</v>
      </c>
      <c r="J66" s="132" t="str">
        <f>IF(I73=0,"",I66/I73*100)</f>
        <v/>
      </c>
    </row>
    <row r="67" spans="1:10" ht="36.75" customHeight="1" x14ac:dyDescent="0.2">
      <c r="A67" s="123"/>
      <c r="B67" s="128" t="s">
        <v>98</v>
      </c>
      <c r="C67" s="198" t="s">
        <v>99</v>
      </c>
      <c r="D67" s="199"/>
      <c r="E67" s="199"/>
      <c r="F67" s="134" t="s">
        <v>27</v>
      </c>
      <c r="G67" s="135"/>
      <c r="H67" s="135"/>
      <c r="I67" s="135">
        <f>'01 01 Pol'!G596</f>
        <v>0</v>
      </c>
      <c r="J67" s="132" t="str">
        <f>IF(I73=0,"",I67/I73*100)</f>
        <v/>
      </c>
    </row>
    <row r="68" spans="1:10" ht="36.75" customHeight="1" x14ac:dyDescent="0.2">
      <c r="A68" s="123"/>
      <c r="B68" s="128" t="s">
        <v>100</v>
      </c>
      <c r="C68" s="198" t="s">
        <v>101</v>
      </c>
      <c r="D68" s="199"/>
      <c r="E68" s="199"/>
      <c r="F68" s="134" t="s">
        <v>27</v>
      </c>
      <c r="G68" s="135"/>
      <c r="H68" s="135"/>
      <c r="I68" s="135">
        <f>'01 01 Pol'!G608</f>
        <v>0</v>
      </c>
      <c r="J68" s="132" t="str">
        <f>IF(I73=0,"",I68/I73*100)</f>
        <v/>
      </c>
    </row>
    <row r="69" spans="1:10" ht="36.75" customHeight="1" x14ac:dyDescent="0.2">
      <c r="A69" s="123"/>
      <c r="B69" s="128" t="s">
        <v>102</v>
      </c>
      <c r="C69" s="198" t="s">
        <v>103</v>
      </c>
      <c r="D69" s="199"/>
      <c r="E69" s="199"/>
      <c r="F69" s="134" t="s">
        <v>27</v>
      </c>
      <c r="G69" s="135"/>
      <c r="H69" s="135"/>
      <c r="I69" s="135">
        <f>'01 01 Pol'!G632</f>
        <v>0</v>
      </c>
      <c r="J69" s="132" t="str">
        <f>IF(I73=0,"",I69/I73*100)</f>
        <v/>
      </c>
    </row>
    <row r="70" spans="1:10" ht="36.75" customHeight="1" x14ac:dyDescent="0.2">
      <c r="A70" s="123"/>
      <c r="B70" s="128" t="s">
        <v>104</v>
      </c>
      <c r="C70" s="198" t="s">
        <v>105</v>
      </c>
      <c r="D70" s="199"/>
      <c r="E70" s="199"/>
      <c r="F70" s="134" t="s">
        <v>28</v>
      </c>
      <c r="G70" s="135"/>
      <c r="H70" s="135"/>
      <c r="I70" s="135">
        <f>'01 01 Pol'!G644</f>
        <v>0</v>
      </c>
      <c r="J70" s="132" t="str">
        <f>IF(I73=0,"",I70/I73*100)</f>
        <v/>
      </c>
    </row>
    <row r="71" spans="1:10" ht="36.75" customHeight="1" x14ac:dyDescent="0.2">
      <c r="A71" s="123"/>
      <c r="B71" s="128" t="s">
        <v>106</v>
      </c>
      <c r="C71" s="198" t="s">
        <v>107</v>
      </c>
      <c r="D71" s="199"/>
      <c r="E71" s="199"/>
      <c r="F71" s="134" t="s">
        <v>108</v>
      </c>
      <c r="G71" s="135"/>
      <c r="H71" s="135"/>
      <c r="I71" s="135">
        <f>'01 01 Pol'!G721</f>
        <v>0</v>
      </c>
      <c r="J71" s="132" t="str">
        <f>IF(I73=0,"",I71/I73*100)</f>
        <v/>
      </c>
    </row>
    <row r="72" spans="1:10" ht="36.75" customHeight="1" x14ac:dyDescent="0.2">
      <c r="A72" s="123"/>
      <c r="B72" s="128" t="s">
        <v>109</v>
      </c>
      <c r="C72" s="198" t="s">
        <v>29</v>
      </c>
      <c r="D72" s="199"/>
      <c r="E72" s="199"/>
      <c r="F72" s="134" t="s">
        <v>109</v>
      </c>
      <c r="G72" s="135"/>
      <c r="H72" s="135"/>
      <c r="I72" s="135">
        <f>'01 01 Pol'!G743</f>
        <v>0</v>
      </c>
      <c r="J72" s="132" t="str">
        <f>IF(I73=0,"",I72/I73*100)</f>
        <v/>
      </c>
    </row>
    <row r="73" spans="1:10" ht="25.5" customHeight="1" x14ac:dyDescent="0.2">
      <c r="A73" s="124"/>
      <c r="B73" s="129" t="s">
        <v>1</v>
      </c>
      <c r="C73" s="130"/>
      <c r="D73" s="131"/>
      <c r="E73" s="131"/>
      <c r="F73" s="136"/>
      <c r="G73" s="137"/>
      <c r="H73" s="137"/>
      <c r="I73" s="137">
        <f>SUM(I49:I72)</f>
        <v>0</v>
      </c>
      <c r="J73" s="133">
        <f>SUM(J49:J72)</f>
        <v>0</v>
      </c>
    </row>
    <row r="74" spans="1:10" x14ac:dyDescent="0.2">
      <c r="F74" s="86"/>
      <c r="G74" s="86"/>
      <c r="H74" s="86"/>
      <c r="I74" s="86"/>
      <c r="J74" s="87"/>
    </row>
    <row r="75" spans="1:10" x14ac:dyDescent="0.2">
      <c r="F75" s="86"/>
      <c r="G75" s="86"/>
      <c r="H75" s="86"/>
      <c r="I75" s="86"/>
      <c r="J75" s="87"/>
    </row>
    <row r="76" spans="1:10" x14ac:dyDescent="0.2">
      <c r="F76" s="86"/>
      <c r="G76" s="86"/>
      <c r="H76" s="86"/>
      <c r="I76" s="86"/>
      <c r="J76" s="87"/>
    </row>
  </sheetData>
  <sheetProtection algorithmName="SHA-512" hashValue="vmaTnM9mSMK6vpwiTtWxh5ipd3Q2H44GsAVJqzvNqB9bl9qm/E0SSk47upBRB32HS8jk8Tu00bYRjsaMVejndw==" saltValue="Lfm9ZieJWOvJ8R9OPQXY8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E21:F21"/>
    <mergeCell ref="G21:H21"/>
    <mergeCell ref="D5:G5"/>
    <mergeCell ref="D6:G6"/>
    <mergeCell ref="E7:G7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17:F17"/>
    <mergeCell ref="D12:G12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G27:I27"/>
    <mergeCell ref="C39:E39"/>
    <mergeCell ref="C40:E40"/>
    <mergeCell ref="C41:E41"/>
    <mergeCell ref="B42:E42"/>
    <mergeCell ref="C49:E49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70:E70"/>
    <mergeCell ref="C71:E71"/>
    <mergeCell ref="C72:E72"/>
    <mergeCell ref="D4:J4"/>
    <mergeCell ref="D14:E1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8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9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10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117E3-2327-4B0F-AC1C-CEEF9E9A60B5}">
  <sheetPr>
    <outlinePr summaryBelow="0"/>
  </sheetPr>
  <dimension ref="A1:BH5000"/>
  <sheetViews>
    <sheetView workbookViewId="0">
      <pane ySplit="7" topLeftCell="A8" activePane="bottomLeft" state="frozen"/>
      <selection pane="bottomLeft" activeCell="AD33" sqref="AD33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19" max="19" width="8.85546875" customWidth="1"/>
    <col min="20" max="20" width="9.140625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111</v>
      </c>
    </row>
    <row r="2" spans="1:60" ht="24.75" customHeight="1" x14ac:dyDescent="0.2">
      <c r="A2" s="139" t="s">
        <v>8</v>
      </c>
      <c r="B2" s="49" t="s">
        <v>926</v>
      </c>
      <c r="C2" s="261" t="s">
        <v>45</v>
      </c>
      <c r="D2" s="262"/>
      <c r="E2" s="262"/>
      <c r="F2" s="262"/>
      <c r="G2" s="263"/>
      <c r="AG2" t="s">
        <v>112</v>
      </c>
    </row>
    <row r="3" spans="1:60" ht="24.75" hidden="1" customHeight="1" x14ac:dyDescent="0.2">
      <c r="A3" s="139" t="s">
        <v>9</v>
      </c>
      <c r="B3" s="49" t="s">
        <v>43</v>
      </c>
      <c r="C3" s="261" t="s">
        <v>45</v>
      </c>
      <c r="D3" s="262"/>
      <c r="E3" s="262"/>
      <c r="F3" s="262"/>
      <c r="G3" s="263"/>
      <c r="AC3" s="121" t="s">
        <v>112</v>
      </c>
      <c r="AG3" t="s">
        <v>113</v>
      </c>
    </row>
    <row r="4" spans="1:60" ht="24.95" customHeight="1" x14ac:dyDescent="0.2">
      <c r="A4" s="140" t="s">
        <v>10</v>
      </c>
      <c r="B4" s="141" t="s">
        <v>43</v>
      </c>
      <c r="C4" s="264" t="s">
        <v>44</v>
      </c>
      <c r="D4" s="265"/>
      <c r="E4" s="265"/>
      <c r="F4" s="265"/>
      <c r="G4" s="266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31</v>
      </c>
      <c r="H6" s="146" t="s">
        <v>32</v>
      </c>
      <c r="I6" s="146" t="s">
        <v>121</v>
      </c>
      <c r="J6" s="146" t="s">
        <v>33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136</v>
      </c>
      <c r="B8" s="165" t="s">
        <v>62</v>
      </c>
      <c r="C8" s="187" t="s">
        <v>63</v>
      </c>
      <c r="D8" s="166"/>
      <c r="E8" s="167"/>
      <c r="F8" s="168"/>
      <c r="G8" s="168">
        <f>SUMIF(AG9:AG45,"&lt;&gt;NOR",G9:G45)</f>
        <v>0</v>
      </c>
      <c r="H8" s="168"/>
      <c r="I8" s="168">
        <f>SUM(I9:I45)</f>
        <v>0</v>
      </c>
      <c r="J8" s="168"/>
      <c r="K8" s="168">
        <f>SUM(K9:K45)</f>
        <v>0</v>
      </c>
      <c r="L8" s="168"/>
      <c r="M8" s="168">
        <f>SUM(M9:M45)</f>
        <v>0</v>
      </c>
      <c r="N8" s="168"/>
      <c r="O8" s="168">
        <f>SUM(O9:O45)</f>
        <v>10.029999999999999</v>
      </c>
      <c r="P8" s="168"/>
      <c r="Q8" s="168">
        <f>SUM(Q9:Q45)</f>
        <v>2.76</v>
      </c>
      <c r="R8" s="168"/>
      <c r="S8" s="168"/>
      <c r="T8" s="169"/>
      <c r="U8" s="163"/>
      <c r="V8" s="163">
        <f>SUM(V9:V45)</f>
        <v>69.349999999999994</v>
      </c>
      <c r="W8" s="163"/>
      <c r="X8" s="163"/>
      <c r="AG8" t="s">
        <v>137</v>
      </c>
    </row>
    <row r="9" spans="1:60" outlineLevel="1" x14ac:dyDescent="0.2">
      <c r="A9" s="170">
        <v>1</v>
      </c>
      <c r="B9" s="171" t="s">
        <v>138</v>
      </c>
      <c r="C9" s="188" t="s">
        <v>139</v>
      </c>
      <c r="D9" s="172" t="s">
        <v>140</v>
      </c>
      <c r="E9" s="173">
        <v>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0.13800000000000001</v>
      </c>
      <c r="Q9" s="175">
        <f>ROUND(E9*P9,2)</f>
        <v>0.55000000000000004</v>
      </c>
      <c r="R9" s="175"/>
      <c r="S9" s="175" t="s">
        <v>141</v>
      </c>
      <c r="T9" s="176" t="s">
        <v>141</v>
      </c>
      <c r="U9" s="157">
        <v>0.16</v>
      </c>
      <c r="V9" s="157">
        <f>ROUND(E9*U9,2)</f>
        <v>0.64</v>
      </c>
      <c r="W9" s="157"/>
      <c r="X9" s="157" t="s">
        <v>142</v>
      </c>
      <c r="Y9" s="147"/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9" t="s">
        <v>144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145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9" t="s">
        <v>146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145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9" t="s">
        <v>147</v>
      </c>
      <c r="D12" s="159"/>
      <c r="E12" s="160">
        <v>4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0">
        <v>2</v>
      </c>
      <c r="B13" s="171" t="s">
        <v>148</v>
      </c>
      <c r="C13" s="188" t="s">
        <v>149</v>
      </c>
      <c r="D13" s="172" t="s">
        <v>140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0.22500000000000001</v>
      </c>
      <c r="Q13" s="175">
        <f>ROUND(E13*P13,2)</f>
        <v>0.23</v>
      </c>
      <c r="R13" s="175"/>
      <c r="S13" s="175" t="s">
        <v>141</v>
      </c>
      <c r="T13" s="176" t="s">
        <v>141</v>
      </c>
      <c r="U13" s="157">
        <v>0.14199999999999999</v>
      </c>
      <c r="V13" s="157">
        <f>ROUND(E13*U13,2)</f>
        <v>0.14000000000000001</v>
      </c>
      <c r="W13" s="157"/>
      <c r="X13" s="157" t="s">
        <v>142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143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9" t="s">
        <v>144</v>
      </c>
      <c r="D14" s="159"/>
      <c r="E14" s="160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9" t="s">
        <v>146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145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9" t="s">
        <v>150</v>
      </c>
      <c r="D16" s="159"/>
      <c r="E16" s="160">
        <v>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0">
        <v>3</v>
      </c>
      <c r="B17" s="171" t="s">
        <v>151</v>
      </c>
      <c r="C17" s="188" t="s">
        <v>152</v>
      </c>
      <c r="D17" s="172" t="s">
        <v>153</v>
      </c>
      <c r="E17" s="173">
        <v>9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0.22</v>
      </c>
      <c r="Q17" s="175">
        <f>ROUND(E17*P17,2)</f>
        <v>1.98</v>
      </c>
      <c r="R17" s="175"/>
      <c r="S17" s="175" t="s">
        <v>141</v>
      </c>
      <c r="T17" s="176" t="s">
        <v>141</v>
      </c>
      <c r="U17" s="157">
        <v>0.14299999999999999</v>
      </c>
      <c r="V17" s="157">
        <f>ROUND(E17*U17,2)</f>
        <v>1.29</v>
      </c>
      <c r="W17" s="157"/>
      <c r="X17" s="157" t="s">
        <v>142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143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9" t="s">
        <v>144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9" t="s">
        <v>154</v>
      </c>
      <c r="D19" s="159"/>
      <c r="E19" s="160">
        <v>9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145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0">
        <v>4</v>
      </c>
      <c r="B20" s="171" t="s">
        <v>155</v>
      </c>
      <c r="C20" s="188" t="s">
        <v>156</v>
      </c>
      <c r="D20" s="172" t="s">
        <v>157</v>
      </c>
      <c r="E20" s="173">
        <v>9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141</v>
      </c>
      <c r="T20" s="176" t="s">
        <v>141</v>
      </c>
      <c r="U20" s="157">
        <v>4.66</v>
      </c>
      <c r="V20" s="157">
        <f>ROUND(E20*U20,2)</f>
        <v>41.94</v>
      </c>
      <c r="W20" s="157"/>
      <c r="X20" s="157" t="s">
        <v>142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143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9" t="s">
        <v>144</v>
      </c>
      <c r="D21" s="159"/>
      <c r="E21" s="160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9" t="s">
        <v>146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145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9" t="s">
        <v>158</v>
      </c>
      <c r="D23" s="159"/>
      <c r="E23" s="160">
        <v>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0">
        <v>5</v>
      </c>
      <c r="B24" s="171" t="s">
        <v>159</v>
      </c>
      <c r="C24" s="188" t="s">
        <v>160</v>
      </c>
      <c r="D24" s="172" t="s">
        <v>157</v>
      </c>
      <c r="E24" s="173">
        <v>1.25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/>
      <c r="S24" s="175" t="s">
        <v>141</v>
      </c>
      <c r="T24" s="176" t="s">
        <v>141</v>
      </c>
      <c r="U24" s="157">
        <v>0.01</v>
      </c>
      <c r="V24" s="157">
        <f>ROUND(E24*U24,2)</f>
        <v>0.01</v>
      </c>
      <c r="W24" s="157"/>
      <c r="X24" s="157" t="s">
        <v>142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143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9" t="s">
        <v>161</v>
      </c>
      <c r="D25" s="159"/>
      <c r="E25" s="160">
        <v>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145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9" t="s">
        <v>162</v>
      </c>
      <c r="D26" s="159"/>
      <c r="E26" s="160">
        <v>-7.75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145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0">
        <v>6</v>
      </c>
      <c r="B27" s="171" t="s">
        <v>163</v>
      </c>
      <c r="C27" s="188" t="s">
        <v>164</v>
      </c>
      <c r="D27" s="172" t="s">
        <v>157</v>
      </c>
      <c r="E27" s="173">
        <v>1.25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/>
      <c r="S27" s="175" t="s">
        <v>141</v>
      </c>
      <c r="T27" s="176" t="s">
        <v>141</v>
      </c>
      <c r="U27" s="157">
        <v>0.01</v>
      </c>
      <c r="V27" s="157">
        <f>ROUND(E27*U27,2)</f>
        <v>0.01</v>
      </c>
      <c r="W27" s="157"/>
      <c r="X27" s="157" t="s">
        <v>142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143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9" t="s">
        <v>165</v>
      </c>
      <c r="D28" s="159"/>
      <c r="E28" s="160">
        <v>1.25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145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0">
        <v>7</v>
      </c>
      <c r="B29" s="171" t="s">
        <v>166</v>
      </c>
      <c r="C29" s="188" t="s">
        <v>167</v>
      </c>
      <c r="D29" s="172" t="s">
        <v>157</v>
      </c>
      <c r="E29" s="173">
        <v>12.5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/>
      <c r="S29" s="175" t="s">
        <v>141</v>
      </c>
      <c r="T29" s="176" t="s">
        <v>141</v>
      </c>
      <c r="U29" s="157">
        <v>0</v>
      </c>
      <c r="V29" s="157">
        <f>ROUND(E29*U29,2)</f>
        <v>0</v>
      </c>
      <c r="W29" s="157"/>
      <c r="X29" s="157" t="s">
        <v>142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143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9" t="s">
        <v>168</v>
      </c>
      <c r="D30" s="159"/>
      <c r="E30" s="160">
        <v>12.5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145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0">
        <v>8</v>
      </c>
      <c r="B31" s="171" t="s">
        <v>169</v>
      </c>
      <c r="C31" s="188" t="s">
        <v>170</v>
      </c>
      <c r="D31" s="172" t="s">
        <v>157</v>
      </c>
      <c r="E31" s="173">
        <v>1.25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5" t="s">
        <v>141</v>
      </c>
      <c r="T31" s="176" t="s">
        <v>141</v>
      </c>
      <c r="U31" s="157">
        <v>0.65</v>
      </c>
      <c r="V31" s="157">
        <f>ROUND(E31*U31,2)</f>
        <v>0.81</v>
      </c>
      <c r="W31" s="157"/>
      <c r="X31" s="157" t="s">
        <v>142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9" t="s">
        <v>171</v>
      </c>
      <c r="D32" s="159"/>
      <c r="E32" s="160">
        <v>1.25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145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0">
        <v>9</v>
      </c>
      <c r="B33" s="171" t="s">
        <v>172</v>
      </c>
      <c r="C33" s="188" t="s">
        <v>173</v>
      </c>
      <c r="D33" s="172" t="s">
        <v>157</v>
      </c>
      <c r="E33" s="173">
        <v>7.75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/>
      <c r="S33" s="175" t="s">
        <v>141</v>
      </c>
      <c r="T33" s="176" t="s">
        <v>141</v>
      </c>
      <c r="U33" s="157">
        <v>1.1499999999999999</v>
      </c>
      <c r="V33" s="157">
        <f>ROUND(E33*U33,2)</f>
        <v>8.91</v>
      </c>
      <c r="W33" s="157"/>
      <c r="X33" s="157" t="s">
        <v>142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143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9" t="s">
        <v>161</v>
      </c>
      <c r="D34" s="159"/>
      <c r="E34" s="160">
        <v>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145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9" t="s">
        <v>174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145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9" t="s">
        <v>175</v>
      </c>
      <c r="D36" s="159"/>
      <c r="E36" s="160">
        <v>-0.25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145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9" t="s">
        <v>176</v>
      </c>
      <c r="D37" s="159"/>
      <c r="E37" s="160">
        <v>-1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145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10</v>
      </c>
      <c r="B38" s="171" t="s">
        <v>177</v>
      </c>
      <c r="C38" s="188" t="s">
        <v>178</v>
      </c>
      <c r="D38" s="172" t="s">
        <v>140</v>
      </c>
      <c r="E38" s="173">
        <v>120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/>
      <c r="S38" s="175" t="s">
        <v>141</v>
      </c>
      <c r="T38" s="176" t="s">
        <v>141</v>
      </c>
      <c r="U38" s="157">
        <v>0.13</v>
      </c>
      <c r="V38" s="157">
        <f>ROUND(E38*U38,2)</f>
        <v>15.6</v>
      </c>
      <c r="W38" s="157"/>
      <c r="X38" s="157" t="s">
        <v>142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143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8" t="s">
        <v>179</v>
      </c>
      <c r="D39" s="259"/>
      <c r="E39" s="259"/>
      <c r="F39" s="259"/>
      <c r="G39" s="25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9" t="s">
        <v>181</v>
      </c>
      <c r="D40" s="159"/>
      <c r="E40" s="160">
        <v>120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145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0">
        <v>11</v>
      </c>
      <c r="B41" s="171" t="s">
        <v>182</v>
      </c>
      <c r="C41" s="188" t="s">
        <v>183</v>
      </c>
      <c r="D41" s="172" t="s">
        <v>157</v>
      </c>
      <c r="E41" s="173">
        <v>1.25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141</v>
      </c>
      <c r="T41" s="176" t="s">
        <v>141</v>
      </c>
      <c r="U41" s="157">
        <v>0</v>
      </c>
      <c r="V41" s="157">
        <f>ROUND(E41*U41,2)</f>
        <v>0</v>
      </c>
      <c r="W41" s="157"/>
      <c r="X41" s="157" t="s">
        <v>142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143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9" t="s">
        <v>171</v>
      </c>
      <c r="D42" s="159"/>
      <c r="E42" s="160">
        <v>1.25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145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7">
        <v>12</v>
      </c>
      <c r="B43" s="178" t="s">
        <v>184</v>
      </c>
      <c r="C43" s="190" t="s">
        <v>185</v>
      </c>
      <c r="D43" s="179" t="s">
        <v>140</v>
      </c>
      <c r="E43" s="180">
        <v>240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2">
        <v>3.0000000000000001E-5</v>
      </c>
      <c r="O43" s="182">
        <f>ROUND(E43*N43,2)</f>
        <v>0.01</v>
      </c>
      <c r="P43" s="182">
        <v>0</v>
      </c>
      <c r="Q43" s="182">
        <f>ROUND(E43*P43,2)</f>
        <v>0</v>
      </c>
      <c r="R43" s="182"/>
      <c r="S43" s="182" t="s">
        <v>141</v>
      </c>
      <c r="T43" s="183" t="s">
        <v>141</v>
      </c>
      <c r="U43" s="157">
        <v>0</v>
      </c>
      <c r="V43" s="157">
        <f>ROUND(E43*U43,2)</f>
        <v>0</v>
      </c>
      <c r="W43" s="157"/>
      <c r="X43" s="157" t="s">
        <v>186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187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0">
        <v>13</v>
      </c>
      <c r="B44" s="171" t="s">
        <v>188</v>
      </c>
      <c r="C44" s="188" t="s">
        <v>189</v>
      </c>
      <c r="D44" s="172" t="s">
        <v>157</v>
      </c>
      <c r="E44" s="173">
        <v>6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1.67</v>
      </c>
      <c r="O44" s="175">
        <f>ROUND(E44*N44,2)</f>
        <v>10.02</v>
      </c>
      <c r="P44" s="175">
        <v>0</v>
      </c>
      <c r="Q44" s="175">
        <f>ROUND(E44*P44,2)</f>
        <v>0</v>
      </c>
      <c r="R44" s="175" t="s">
        <v>190</v>
      </c>
      <c r="S44" s="175" t="s">
        <v>141</v>
      </c>
      <c r="T44" s="176" t="s">
        <v>141</v>
      </c>
      <c r="U44" s="157">
        <v>0</v>
      </c>
      <c r="V44" s="157">
        <f>ROUND(E44*U44,2)</f>
        <v>0</v>
      </c>
      <c r="W44" s="157"/>
      <c r="X44" s="157" t="s">
        <v>191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192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9" t="s">
        <v>193</v>
      </c>
      <c r="D45" s="159"/>
      <c r="E45" s="160">
        <v>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145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4" t="s">
        <v>136</v>
      </c>
      <c r="B46" s="165" t="s">
        <v>64</v>
      </c>
      <c r="C46" s="187" t="s">
        <v>65</v>
      </c>
      <c r="D46" s="166"/>
      <c r="E46" s="167"/>
      <c r="F46" s="168"/>
      <c r="G46" s="168">
        <f>SUMIF(AG47:AG66,"&lt;&gt;NOR",G47:G66)</f>
        <v>0</v>
      </c>
      <c r="H46" s="168"/>
      <c r="I46" s="168">
        <f>SUM(I47:I66)</f>
        <v>0</v>
      </c>
      <c r="J46" s="168"/>
      <c r="K46" s="168">
        <f>SUM(K47:K66)</f>
        <v>0</v>
      </c>
      <c r="L46" s="168"/>
      <c r="M46" s="168">
        <f>SUM(M47:M66)</f>
        <v>0</v>
      </c>
      <c r="N46" s="168"/>
      <c r="O46" s="168">
        <f>SUM(O47:O66)</f>
        <v>1.3000000000000003</v>
      </c>
      <c r="P46" s="168"/>
      <c r="Q46" s="168">
        <f>SUM(Q47:Q66)</f>
        <v>0</v>
      </c>
      <c r="R46" s="168"/>
      <c r="S46" s="168"/>
      <c r="T46" s="169"/>
      <c r="U46" s="163"/>
      <c r="V46" s="163">
        <f>SUM(V47:V66)</f>
        <v>81.03</v>
      </c>
      <c r="W46" s="163"/>
      <c r="X46" s="163"/>
      <c r="AG46" t="s">
        <v>137</v>
      </c>
    </row>
    <row r="47" spans="1:60" outlineLevel="1" x14ac:dyDescent="0.2">
      <c r="A47" s="170">
        <v>14</v>
      </c>
      <c r="B47" s="171" t="s">
        <v>194</v>
      </c>
      <c r="C47" s="188" t="s">
        <v>195</v>
      </c>
      <c r="D47" s="172" t="s">
        <v>140</v>
      </c>
      <c r="E47" s="173">
        <v>66.811920000000001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5"/>
      <c r="S47" s="175" t="s">
        <v>141</v>
      </c>
      <c r="T47" s="176" t="s">
        <v>141</v>
      </c>
      <c r="U47" s="157">
        <v>0.15</v>
      </c>
      <c r="V47" s="157">
        <f>ROUND(E47*U47,2)</f>
        <v>10.02</v>
      </c>
      <c r="W47" s="157"/>
      <c r="X47" s="157" t="s">
        <v>142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143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9" t="s">
        <v>196</v>
      </c>
      <c r="D48" s="159"/>
      <c r="E48" s="160">
        <v>66.811920000000001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145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0">
        <v>15</v>
      </c>
      <c r="B49" s="171" t="s">
        <v>197</v>
      </c>
      <c r="C49" s="188" t="s">
        <v>198</v>
      </c>
      <c r="D49" s="172" t="s">
        <v>199</v>
      </c>
      <c r="E49" s="173">
        <v>4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7.0669999999999997E-2</v>
      </c>
      <c r="O49" s="175">
        <f>ROUND(E49*N49,2)</f>
        <v>0.28000000000000003</v>
      </c>
      <c r="P49" s="175">
        <v>0</v>
      </c>
      <c r="Q49" s="175">
        <f>ROUND(E49*P49,2)</f>
        <v>0</v>
      </c>
      <c r="R49" s="175"/>
      <c r="S49" s="175" t="s">
        <v>141</v>
      </c>
      <c r="T49" s="176" t="s">
        <v>141</v>
      </c>
      <c r="U49" s="157">
        <v>0.34</v>
      </c>
      <c r="V49" s="157">
        <f>ROUND(E49*U49,2)</f>
        <v>1.36</v>
      </c>
      <c r="W49" s="157"/>
      <c r="X49" s="157" t="s">
        <v>142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143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9" t="s">
        <v>200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145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9" t="s">
        <v>64</v>
      </c>
      <c r="D51" s="159"/>
      <c r="E51" s="160">
        <v>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145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0">
        <v>16</v>
      </c>
      <c r="B52" s="171" t="s">
        <v>201</v>
      </c>
      <c r="C52" s="188" t="s">
        <v>202</v>
      </c>
      <c r="D52" s="172" t="s">
        <v>140</v>
      </c>
      <c r="E52" s="173">
        <v>66.811920000000001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1.375E-2</v>
      </c>
      <c r="O52" s="175">
        <f>ROUND(E52*N52,2)</f>
        <v>0.92</v>
      </c>
      <c r="P52" s="175">
        <v>0</v>
      </c>
      <c r="Q52" s="175">
        <f>ROUND(E52*P52,2)</f>
        <v>0</v>
      </c>
      <c r="R52" s="175"/>
      <c r="S52" s="175" t="s">
        <v>141</v>
      </c>
      <c r="T52" s="176" t="s">
        <v>141</v>
      </c>
      <c r="U52" s="157">
        <v>0.95</v>
      </c>
      <c r="V52" s="157">
        <f>ROUND(E52*U52,2)</f>
        <v>63.47</v>
      </c>
      <c r="W52" s="157"/>
      <c r="X52" s="157" t="s">
        <v>142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143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8" t="s">
        <v>203</v>
      </c>
      <c r="D53" s="259"/>
      <c r="E53" s="259"/>
      <c r="F53" s="259"/>
      <c r="G53" s="259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9" t="s">
        <v>204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145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9" t="s">
        <v>205</v>
      </c>
      <c r="D55" s="159"/>
      <c r="E55" s="160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145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9" t="s">
        <v>206</v>
      </c>
      <c r="D56" s="159"/>
      <c r="E56" s="160">
        <v>59.067999999999998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145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9" t="s">
        <v>207</v>
      </c>
      <c r="D57" s="159"/>
      <c r="E57" s="160">
        <v>6.0544000000000002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145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9" t="s">
        <v>208</v>
      </c>
      <c r="D58" s="159"/>
      <c r="E58" s="160">
        <v>3.7496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145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9" t="s">
        <v>209</v>
      </c>
      <c r="D59" s="159"/>
      <c r="E59" s="160">
        <v>-5.2416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145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1" t="s">
        <v>210</v>
      </c>
      <c r="D60" s="161"/>
      <c r="E60" s="162">
        <v>3.1815199999999999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145</v>
      </c>
      <c r="AH60" s="147">
        <v>4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0">
        <v>17</v>
      </c>
      <c r="B61" s="171" t="s">
        <v>211</v>
      </c>
      <c r="C61" s="188" t="s">
        <v>212</v>
      </c>
      <c r="D61" s="172" t="s">
        <v>199</v>
      </c>
      <c r="E61" s="173">
        <v>6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1.668E-2</v>
      </c>
      <c r="O61" s="175">
        <f>ROUND(E61*N61,2)</f>
        <v>0.1</v>
      </c>
      <c r="P61" s="175">
        <v>0</v>
      </c>
      <c r="Q61" s="175">
        <f>ROUND(E61*P61,2)</f>
        <v>0</v>
      </c>
      <c r="R61" s="175"/>
      <c r="S61" s="175" t="s">
        <v>141</v>
      </c>
      <c r="T61" s="176" t="s">
        <v>141</v>
      </c>
      <c r="U61" s="157">
        <v>1.03</v>
      </c>
      <c r="V61" s="157">
        <f>ROUND(E61*U61,2)</f>
        <v>6.18</v>
      </c>
      <c r="W61" s="157"/>
      <c r="X61" s="157" t="s">
        <v>142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143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258" t="s">
        <v>213</v>
      </c>
      <c r="D62" s="259"/>
      <c r="E62" s="259"/>
      <c r="F62" s="259"/>
      <c r="G62" s="259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84" t="str">
        <f>C62</f>
        <v>Včetně přetmelení spár, osazení těsnění, rohových lišt, včetně jejich přetmelení a vložení siťoviny a následné přestěrkování plochy ostění.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9" t="s">
        <v>204</v>
      </c>
      <c r="D63" s="159"/>
      <c r="E63" s="160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145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9" t="s">
        <v>205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145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9" t="s">
        <v>214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145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9" t="s">
        <v>215</v>
      </c>
      <c r="D66" s="159"/>
      <c r="E66" s="160">
        <v>6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145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4" t="s">
        <v>136</v>
      </c>
      <c r="B67" s="165" t="s">
        <v>66</v>
      </c>
      <c r="C67" s="187" t="s">
        <v>67</v>
      </c>
      <c r="D67" s="166"/>
      <c r="E67" s="167"/>
      <c r="F67" s="168"/>
      <c r="G67" s="168">
        <f>SUMIF(AG68:AG80,"&lt;&gt;NOR",G68:G80)</f>
        <v>0</v>
      </c>
      <c r="H67" s="168"/>
      <c r="I67" s="168">
        <f>SUM(I68:I80)</f>
        <v>0</v>
      </c>
      <c r="J67" s="168"/>
      <c r="K67" s="168">
        <f>SUM(K68:K80)</f>
        <v>0</v>
      </c>
      <c r="L67" s="168"/>
      <c r="M67" s="168">
        <f>SUM(M68:M80)</f>
        <v>0</v>
      </c>
      <c r="N67" s="168"/>
      <c r="O67" s="168">
        <f>SUM(O68:O80)</f>
        <v>2.78</v>
      </c>
      <c r="P67" s="168"/>
      <c r="Q67" s="168">
        <f>SUM(Q68:Q80)</f>
        <v>0</v>
      </c>
      <c r="R67" s="168"/>
      <c r="S67" s="168"/>
      <c r="T67" s="169"/>
      <c r="U67" s="163"/>
      <c r="V67" s="163">
        <f>SUM(V68:V80)</f>
        <v>2.15</v>
      </c>
      <c r="W67" s="163"/>
      <c r="X67" s="163"/>
      <c r="AG67" t="s">
        <v>137</v>
      </c>
    </row>
    <row r="68" spans="1:60" outlineLevel="1" x14ac:dyDescent="0.2">
      <c r="A68" s="170">
        <v>18</v>
      </c>
      <c r="B68" s="171" t="s">
        <v>216</v>
      </c>
      <c r="C68" s="188" t="s">
        <v>217</v>
      </c>
      <c r="D68" s="172" t="s">
        <v>140</v>
      </c>
      <c r="E68" s="173">
        <v>9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2.0400000000000001E-2</v>
      </c>
      <c r="O68" s="175">
        <f>ROUND(E68*N68,2)</f>
        <v>0.18</v>
      </c>
      <c r="P68" s="175">
        <v>0</v>
      </c>
      <c r="Q68" s="175">
        <f>ROUND(E68*P68,2)</f>
        <v>0</v>
      </c>
      <c r="R68" s="175"/>
      <c r="S68" s="175" t="s">
        <v>141</v>
      </c>
      <c r="T68" s="176" t="s">
        <v>141</v>
      </c>
      <c r="U68" s="157">
        <v>6.0000000000000001E-3</v>
      </c>
      <c r="V68" s="157">
        <f>ROUND(E68*U68,2)</f>
        <v>0.05</v>
      </c>
      <c r="W68" s="157"/>
      <c r="X68" s="157" t="s">
        <v>142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143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9" t="s">
        <v>218</v>
      </c>
      <c r="D69" s="159"/>
      <c r="E69" s="160">
        <v>1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145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9" t="s">
        <v>219</v>
      </c>
      <c r="D70" s="159"/>
      <c r="E70" s="160">
        <v>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145</v>
      </c>
      <c r="AH70" s="147">
        <v>5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0">
        <v>19</v>
      </c>
      <c r="B71" s="171" t="s">
        <v>220</v>
      </c>
      <c r="C71" s="188" t="s">
        <v>221</v>
      </c>
      <c r="D71" s="172" t="s">
        <v>140</v>
      </c>
      <c r="E71" s="173">
        <v>5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0.441</v>
      </c>
      <c r="O71" s="175">
        <f>ROUND(E71*N71,2)</f>
        <v>2.21</v>
      </c>
      <c r="P71" s="175">
        <v>0</v>
      </c>
      <c r="Q71" s="175">
        <f>ROUND(E71*P71,2)</f>
        <v>0</v>
      </c>
      <c r="R71" s="175"/>
      <c r="S71" s="175" t="s">
        <v>141</v>
      </c>
      <c r="T71" s="176" t="s">
        <v>141</v>
      </c>
      <c r="U71" s="157">
        <v>2.9000000000000001E-2</v>
      </c>
      <c r="V71" s="157">
        <f>ROUND(E71*U71,2)</f>
        <v>0.15</v>
      </c>
      <c r="W71" s="157"/>
      <c r="X71" s="157" t="s">
        <v>142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143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9" t="s">
        <v>218</v>
      </c>
      <c r="D72" s="159"/>
      <c r="E72" s="160">
        <v>1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145</v>
      </c>
      <c r="AH72" s="147">
        <v>5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9" t="s">
        <v>222</v>
      </c>
      <c r="D73" s="159"/>
      <c r="E73" s="160">
        <v>4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145</v>
      </c>
      <c r="AH73" s="147">
        <v>5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0">
        <v>20</v>
      </c>
      <c r="B74" s="171" t="s">
        <v>223</v>
      </c>
      <c r="C74" s="188" t="s">
        <v>224</v>
      </c>
      <c r="D74" s="172" t="s">
        <v>140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7.3899999999999993E-2</v>
      </c>
      <c r="O74" s="175">
        <f>ROUND(E74*N74,2)</f>
        <v>7.0000000000000007E-2</v>
      </c>
      <c r="P74" s="175">
        <v>0</v>
      </c>
      <c r="Q74" s="175">
        <f>ROUND(E74*P74,2)</f>
        <v>0</v>
      </c>
      <c r="R74" s="175"/>
      <c r="S74" s="175" t="s">
        <v>141</v>
      </c>
      <c r="T74" s="176" t="s">
        <v>141</v>
      </c>
      <c r="U74" s="157">
        <v>0.45200000000000001</v>
      </c>
      <c r="V74" s="157">
        <f>ROUND(E74*U74,2)</f>
        <v>0.45</v>
      </c>
      <c r="W74" s="157"/>
      <c r="X74" s="157" t="s">
        <v>142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143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9" t="s">
        <v>225</v>
      </c>
      <c r="D75" s="159"/>
      <c r="E75" s="160">
        <v>1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145</v>
      </c>
      <c r="AH75" s="147">
        <v>5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0">
        <v>21</v>
      </c>
      <c r="B76" s="171" t="s">
        <v>226</v>
      </c>
      <c r="C76" s="188" t="s">
        <v>227</v>
      </c>
      <c r="D76" s="172" t="s">
        <v>140</v>
      </c>
      <c r="E76" s="173">
        <v>4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7.1999999999999995E-2</v>
      </c>
      <c r="O76" s="175">
        <f>ROUND(E76*N76,2)</f>
        <v>0.28999999999999998</v>
      </c>
      <c r="P76" s="175">
        <v>0</v>
      </c>
      <c r="Q76" s="175">
        <f>ROUND(E76*P76,2)</f>
        <v>0</v>
      </c>
      <c r="R76" s="175"/>
      <c r="S76" s="175" t="s">
        <v>141</v>
      </c>
      <c r="T76" s="176" t="s">
        <v>141</v>
      </c>
      <c r="U76" s="157">
        <v>0.375</v>
      </c>
      <c r="V76" s="157">
        <f>ROUND(E76*U76,2)</f>
        <v>1.5</v>
      </c>
      <c r="W76" s="157"/>
      <c r="X76" s="157" t="s">
        <v>142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143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9" t="s">
        <v>228</v>
      </c>
      <c r="D77" s="159"/>
      <c r="E77" s="160">
        <v>4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145</v>
      </c>
      <c r="AH77" s="147">
        <v>5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0">
        <v>22</v>
      </c>
      <c r="B78" s="171" t="s">
        <v>229</v>
      </c>
      <c r="C78" s="188" t="s">
        <v>230</v>
      </c>
      <c r="D78" s="172" t="s">
        <v>140</v>
      </c>
      <c r="E78" s="173">
        <v>0.2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0.12959999999999999</v>
      </c>
      <c r="O78" s="175">
        <f>ROUND(E78*N78,2)</f>
        <v>0.03</v>
      </c>
      <c r="P78" s="175">
        <v>0</v>
      </c>
      <c r="Q78" s="175">
        <f>ROUND(E78*P78,2)</f>
        <v>0</v>
      </c>
      <c r="R78" s="175" t="s">
        <v>190</v>
      </c>
      <c r="S78" s="175" t="s">
        <v>141</v>
      </c>
      <c r="T78" s="176" t="s">
        <v>141</v>
      </c>
      <c r="U78" s="157">
        <v>0</v>
      </c>
      <c r="V78" s="157">
        <f>ROUND(E78*U78,2)</f>
        <v>0</v>
      </c>
      <c r="W78" s="157"/>
      <c r="X78" s="157" t="s">
        <v>191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192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9" t="s">
        <v>231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145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9" t="s">
        <v>232</v>
      </c>
      <c r="D80" s="159"/>
      <c r="E80" s="160">
        <v>0.2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145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4" t="s">
        <v>136</v>
      </c>
      <c r="B81" s="165" t="s">
        <v>68</v>
      </c>
      <c r="C81" s="187" t="s">
        <v>69</v>
      </c>
      <c r="D81" s="166"/>
      <c r="E81" s="167"/>
      <c r="F81" s="168"/>
      <c r="G81" s="168">
        <f>SUMIF(AG82:AG92,"&lt;&gt;NOR",G82:G92)</f>
        <v>0</v>
      </c>
      <c r="H81" s="168"/>
      <c r="I81" s="168">
        <f>SUM(I82:I92)</f>
        <v>0</v>
      </c>
      <c r="J81" s="168"/>
      <c r="K81" s="168">
        <f>SUM(K82:K92)</f>
        <v>0</v>
      </c>
      <c r="L81" s="168"/>
      <c r="M81" s="168">
        <f>SUM(M82:M92)</f>
        <v>0</v>
      </c>
      <c r="N81" s="168"/>
      <c r="O81" s="168">
        <f>SUM(O82:O92)</f>
        <v>0.35</v>
      </c>
      <c r="P81" s="168"/>
      <c r="Q81" s="168">
        <f>SUM(Q82:Q92)</f>
        <v>0</v>
      </c>
      <c r="R81" s="168"/>
      <c r="S81" s="168"/>
      <c r="T81" s="169"/>
      <c r="U81" s="163"/>
      <c r="V81" s="163">
        <f>SUM(V82:V92)</f>
        <v>35.299999999999997</v>
      </c>
      <c r="W81" s="163"/>
      <c r="X81" s="163"/>
      <c r="AG81" t="s">
        <v>137</v>
      </c>
    </row>
    <row r="82" spans="1:60" ht="22.5" outlineLevel="1" x14ac:dyDescent="0.2">
      <c r="A82" s="170">
        <v>23</v>
      </c>
      <c r="B82" s="171" t="s">
        <v>233</v>
      </c>
      <c r="C82" s="188" t="s">
        <v>234</v>
      </c>
      <c r="D82" s="172" t="s">
        <v>140</v>
      </c>
      <c r="E82" s="173">
        <v>122.4288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2.8400000000000001E-3</v>
      </c>
      <c r="O82" s="175">
        <f>ROUND(E82*N82,2)</f>
        <v>0.35</v>
      </c>
      <c r="P82" s="175">
        <v>0</v>
      </c>
      <c r="Q82" s="175">
        <f>ROUND(E82*P82,2)</f>
        <v>0</v>
      </c>
      <c r="R82" s="175"/>
      <c r="S82" s="175" t="s">
        <v>141</v>
      </c>
      <c r="T82" s="176" t="s">
        <v>141</v>
      </c>
      <c r="U82" s="157">
        <v>0.28499999999999998</v>
      </c>
      <c r="V82" s="157">
        <f>ROUND(E82*U82,2)</f>
        <v>34.89</v>
      </c>
      <c r="W82" s="157"/>
      <c r="X82" s="157" t="s">
        <v>142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143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9" t="s">
        <v>235</v>
      </c>
      <c r="D83" s="159"/>
      <c r="E83" s="160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145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9" t="s">
        <v>236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145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9" t="s">
        <v>237</v>
      </c>
      <c r="D85" s="159"/>
      <c r="E85" s="160">
        <v>12.6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145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9" t="s">
        <v>238</v>
      </c>
      <c r="D86" s="159"/>
      <c r="E86" s="160">
        <v>45.644799999999996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145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9" t="s">
        <v>239</v>
      </c>
      <c r="D87" s="159"/>
      <c r="E87" s="160">
        <v>32.186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145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9" t="s">
        <v>240</v>
      </c>
      <c r="D88" s="159"/>
      <c r="E88" s="160">
        <v>37.654000000000003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145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9" t="s">
        <v>241</v>
      </c>
      <c r="D89" s="159"/>
      <c r="E89" s="160">
        <v>-5.6559999999999997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145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0">
        <v>24</v>
      </c>
      <c r="B90" s="171" t="s">
        <v>242</v>
      </c>
      <c r="C90" s="188" t="s">
        <v>243</v>
      </c>
      <c r="D90" s="172" t="s">
        <v>140</v>
      </c>
      <c r="E90" s="173">
        <v>5.2416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4.0000000000000003E-5</v>
      </c>
      <c r="O90" s="175">
        <f>ROUND(E90*N90,2)</f>
        <v>0</v>
      </c>
      <c r="P90" s="175">
        <v>0</v>
      </c>
      <c r="Q90" s="175">
        <f>ROUND(E90*P90,2)</f>
        <v>0</v>
      </c>
      <c r="R90" s="175"/>
      <c r="S90" s="175" t="s">
        <v>141</v>
      </c>
      <c r="T90" s="176" t="s">
        <v>141</v>
      </c>
      <c r="U90" s="157">
        <v>7.8E-2</v>
      </c>
      <c r="V90" s="157">
        <f>ROUND(E90*U90,2)</f>
        <v>0.41</v>
      </c>
      <c r="W90" s="157"/>
      <c r="X90" s="157" t="s">
        <v>142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143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9" t="s">
        <v>244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145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9" t="s">
        <v>245</v>
      </c>
      <c r="D92" s="159"/>
      <c r="E92" s="160">
        <v>5.2416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145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4" t="s">
        <v>136</v>
      </c>
      <c r="B93" s="165" t="s">
        <v>70</v>
      </c>
      <c r="C93" s="187" t="s">
        <v>71</v>
      </c>
      <c r="D93" s="166"/>
      <c r="E93" s="167"/>
      <c r="F93" s="168"/>
      <c r="G93" s="168">
        <f>SUMIF(AG94:AG126,"&lt;&gt;NOR",G94:G126)</f>
        <v>0</v>
      </c>
      <c r="H93" s="168"/>
      <c r="I93" s="168">
        <f>SUM(I94:I126)</f>
        <v>0</v>
      </c>
      <c r="J93" s="168"/>
      <c r="K93" s="168">
        <f>SUM(K94:K126)</f>
        <v>0</v>
      </c>
      <c r="L93" s="168"/>
      <c r="M93" s="168">
        <f>SUM(M94:M126)</f>
        <v>0</v>
      </c>
      <c r="N93" s="168"/>
      <c r="O93" s="168">
        <f>SUM(O94:O126)</f>
        <v>0.47000000000000008</v>
      </c>
      <c r="P93" s="168"/>
      <c r="Q93" s="168">
        <f>SUM(Q94:Q126)</f>
        <v>0</v>
      </c>
      <c r="R93" s="168"/>
      <c r="S93" s="168"/>
      <c r="T93" s="169"/>
      <c r="U93" s="163"/>
      <c r="V93" s="163">
        <f>SUM(V94:V126)</f>
        <v>38.950000000000003</v>
      </c>
      <c r="W93" s="163"/>
      <c r="X93" s="163"/>
      <c r="AG93" t="s">
        <v>137</v>
      </c>
    </row>
    <row r="94" spans="1:60" outlineLevel="1" x14ac:dyDescent="0.2">
      <c r="A94" s="170">
        <v>25</v>
      </c>
      <c r="B94" s="171" t="s">
        <v>246</v>
      </c>
      <c r="C94" s="188" t="s">
        <v>247</v>
      </c>
      <c r="D94" s="172" t="s">
        <v>140</v>
      </c>
      <c r="E94" s="173">
        <v>48.819600000000001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3.47E-3</v>
      </c>
      <c r="O94" s="175">
        <f>ROUND(E94*N94,2)</f>
        <v>0.17</v>
      </c>
      <c r="P94" s="175">
        <v>0</v>
      </c>
      <c r="Q94" s="175">
        <f>ROUND(E94*P94,2)</f>
        <v>0</v>
      </c>
      <c r="R94" s="175"/>
      <c r="S94" s="175" t="s">
        <v>141</v>
      </c>
      <c r="T94" s="176" t="s">
        <v>141</v>
      </c>
      <c r="U94" s="157">
        <v>0.22</v>
      </c>
      <c r="V94" s="157">
        <f>ROUND(E94*U94,2)</f>
        <v>10.74</v>
      </c>
      <c r="W94" s="157"/>
      <c r="X94" s="157" t="s">
        <v>142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143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8" t="s">
        <v>248</v>
      </c>
      <c r="D95" s="259"/>
      <c r="E95" s="259"/>
      <c r="F95" s="259"/>
      <c r="G95" s="259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9" t="s">
        <v>249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145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9" t="s">
        <v>250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145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9" t="s">
        <v>251</v>
      </c>
      <c r="D98" s="159"/>
      <c r="E98" s="160">
        <v>27.36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145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9" t="s">
        <v>252</v>
      </c>
      <c r="D99" s="159"/>
      <c r="E99" s="160">
        <v>21.459599999999998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145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0">
        <v>26</v>
      </c>
      <c r="B100" s="171" t="s">
        <v>246</v>
      </c>
      <c r="C100" s="188" t="s">
        <v>247</v>
      </c>
      <c r="D100" s="172" t="s">
        <v>140</v>
      </c>
      <c r="E100" s="173">
        <v>1.32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3.47E-3</v>
      </c>
      <c r="O100" s="175">
        <f>ROUND(E100*N100,2)</f>
        <v>0</v>
      </c>
      <c r="P100" s="175">
        <v>0</v>
      </c>
      <c r="Q100" s="175">
        <f>ROUND(E100*P100,2)</f>
        <v>0</v>
      </c>
      <c r="R100" s="175"/>
      <c r="S100" s="175" t="s">
        <v>141</v>
      </c>
      <c r="T100" s="176" t="s">
        <v>141</v>
      </c>
      <c r="U100" s="157">
        <v>0.22</v>
      </c>
      <c r="V100" s="157">
        <f>ROUND(E100*U100,2)</f>
        <v>0.28999999999999998</v>
      </c>
      <c r="W100" s="157"/>
      <c r="X100" s="157" t="s">
        <v>142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143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8" t="s">
        <v>248</v>
      </c>
      <c r="D101" s="259"/>
      <c r="E101" s="259"/>
      <c r="F101" s="259"/>
      <c r="G101" s="259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9" t="s">
        <v>253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9" t="s">
        <v>254</v>
      </c>
      <c r="D103" s="159"/>
      <c r="E103" s="160">
        <v>1.32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145</v>
      </c>
      <c r="AH103" s="147">
        <v>5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0">
        <v>27</v>
      </c>
      <c r="B104" s="171" t="s">
        <v>255</v>
      </c>
      <c r="C104" s="188" t="s">
        <v>256</v>
      </c>
      <c r="D104" s="172" t="s">
        <v>140</v>
      </c>
      <c r="E104" s="173">
        <v>50.139600000000002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1.9000000000000001E-4</v>
      </c>
      <c r="O104" s="175">
        <f>ROUND(E104*N104,2)</f>
        <v>0.01</v>
      </c>
      <c r="P104" s="175">
        <v>0</v>
      </c>
      <c r="Q104" s="175">
        <f>ROUND(E104*P104,2)</f>
        <v>0</v>
      </c>
      <c r="R104" s="175"/>
      <c r="S104" s="175" t="s">
        <v>141</v>
      </c>
      <c r="T104" s="176" t="s">
        <v>141</v>
      </c>
      <c r="U104" s="157">
        <v>0.05</v>
      </c>
      <c r="V104" s="157">
        <f>ROUND(E104*U104,2)</f>
        <v>2.5099999999999998</v>
      </c>
      <c r="W104" s="157"/>
      <c r="X104" s="157" t="s">
        <v>142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143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9" t="s">
        <v>257</v>
      </c>
      <c r="D105" s="159"/>
      <c r="E105" s="160">
        <v>48.819600000000001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145</v>
      </c>
      <c r="AH105" s="147">
        <v>5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9" t="s">
        <v>258</v>
      </c>
      <c r="D106" s="159"/>
      <c r="E106" s="160">
        <v>1.32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145</v>
      </c>
      <c r="AH106" s="147">
        <v>5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0">
        <v>28</v>
      </c>
      <c r="B107" s="171" t="s">
        <v>259</v>
      </c>
      <c r="C107" s="188" t="s">
        <v>260</v>
      </c>
      <c r="D107" s="172" t="s">
        <v>153</v>
      </c>
      <c r="E107" s="173">
        <v>14.8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5"/>
      <c r="S107" s="175" t="s">
        <v>141</v>
      </c>
      <c r="T107" s="176" t="s">
        <v>141</v>
      </c>
      <c r="U107" s="157">
        <v>3.3300000000000003E-2</v>
      </c>
      <c r="V107" s="157">
        <f>ROUND(E107*U107,2)</f>
        <v>0.49</v>
      </c>
      <c r="W107" s="157"/>
      <c r="X107" s="157" t="s">
        <v>142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143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8" t="s">
        <v>261</v>
      </c>
      <c r="D108" s="259"/>
      <c r="E108" s="259"/>
      <c r="F108" s="259"/>
      <c r="G108" s="259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180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9" t="s">
        <v>262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145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9" t="s">
        <v>263</v>
      </c>
      <c r="D110" s="159"/>
      <c r="E110" s="160">
        <v>14.8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145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0">
        <v>29</v>
      </c>
      <c r="B111" s="171" t="s">
        <v>264</v>
      </c>
      <c r="C111" s="188" t="s">
        <v>265</v>
      </c>
      <c r="D111" s="172" t="s">
        <v>140</v>
      </c>
      <c r="E111" s="173">
        <v>50.139600000000002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1.8000000000000001E-4</v>
      </c>
      <c r="O111" s="175">
        <f>ROUND(E111*N111,2)</f>
        <v>0.01</v>
      </c>
      <c r="P111" s="175">
        <v>0</v>
      </c>
      <c r="Q111" s="175">
        <f>ROUND(E111*P111,2)</f>
        <v>0</v>
      </c>
      <c r="R111" s="175"/>
      <c r="S111" s="175" t="s">
        <v>141</v>
      </c>
      <c r="T111" s="176" t="s">
        <v>141</v>
      </c>
      <c r="U111" s="157">
        <v>0.03</v>
      </c>
      <c r="V111" s="157">
        <f>ROUND(E111*U111,2)</f>
        <v>1.5</v>
      </c>
      <c r="W111" s="157"/>
      <c r="X111" s="157" t="s">
        <v>142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143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9" t="s">
        <v>257</v>
      </c>
      <c r="D112" s="159"/>
      <c r="E112" s="160">
        <v>48.819600000000001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145</v>
      </c>
      <c r="AH112" s="147">
        <v>5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9" t="s">
        <v>258</v>
      </c>
      <c r="D113" s="159"/>
      <c r="E113" s="160">
        <v>1.32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145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0">
        <v>30</v>
      </c>
      <c r="B114" s="171" t="s">
        <v>266</v>
      </c>
      <c r="C114" s="188" t="s">
        <v>267</v>
      </c>
      <c r="D114" s="172" t="s">
        <v>140</v>
      </c>
      <c r="E114" s="173">
        <v>48.819600000000001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4.9100000000000003E-3</v>
      </c>
      <c r="O114" s="175">
        <f>ROUND(E114*N114,2)</f>
        <v>0.24</v>
      </c>
      <c r="P114" s="175">
        <v>0</v>
      </c>
      <c r="Q114" s="175">
        <f>ROUND(E114*P114,2)</f>
        <v>0</v>
      </c>
      <c r="R114" s="175"/>
      <c r="S114" s="175" t="s">
        <v>141</v>
      </c>
      <c r="T114" s="176" t="s">
        <v>141</v>
      </c>
      <c r="U114" s="157">
        <v>0.36199999999999999</v>
      </c>
      <c r="V114" s="157">
        <f>ROUND(E114*U114,2)</f>
        <v>17.670000000000002</v>
      </c>
      <c r="W114" s="157"/>
      <c r="X114" s="157" t="s">
        <v>142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143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9" t="s">
        <v>257</v>
      </c>
      <c r="D115" s="159"/>
      <c r="E115" s="160">
        <v>48.819600000000001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145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0">
        <v>31</v>
      </c>
      <c r="B116" s="171" t="s">
        <v>268</v>
      </c>
      <c r="C116" s="188" t="s">
        <v>269</v>
      </c>
      <c r="D116" s="172" t="s">
        <v>153</v>
      </c>
      <c r="E116" s="173">
        <v>14.8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3.8999999999999999E-4</v>
      </c>
      <c r="O116" s="175">
        <f>ROUND(E116*N116,2)</f>
        <v>0.01</v>
      </c>
      <c r="P116" s="175">
        <v>0</v>
      </c>
      <c r="Q116" s="175">
        <f>ROUND(E116*P116,2)</f>
        <v>0</v>
      </c>
      <c r="R116" s="175"/>
      <c r="S116" s="175" t="s">
        <v>141</v>
      </c>
      <c r="T116" s="176" t="s">
        <v>141</v>
      </c>
      <c r="U116" s="157">
        <v>0.31</v>
      </c>
      <c r="V116" s="157">
        <f>ROUND(E116*U116,2)</f>
        <v>4.59</v>
      </c>
      <c r="W116" s="157"/>
      <c r="X116" s="157" t="s">
        <v>142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143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9" t="s">
        <v>262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9" t="s">
        <v>263</v>
      </c>
      <c r="D118" s="159"/>
      <c r="E118" s="160">
        <v>14.8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145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0">
        <v>32</v>
      </c>
      <c r="B119" s="171" t="s">
        <v>270</v>
      </c>
      <c r="C119" s="188" t="s">
        <v>271</v>
      </c>
      <c r="D119" s="172" t="s">
        <v>140</v>
      </c>
      <c r="E119" s="173">
        <v>1.32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5">
        <v>2.2720000000000001E-2</v>
      </c>
      <c r="O119" s="175">
        <f>ROUND(E119*N119,2)</f>
        <v>0.03</v>
      </c>
      <c r="P119" s="175">
        <v>0</v>
      </c>
      <c r="Q119" s="175">
        <f>ROUND(E119*P119,2)</f>
        <v>0</v>
      </c>
      <c r="R119" s="175"/>
      <c r="S119" s="175" t="s">
        <v>272</v>
      </c>
      <c r="T119" s="176" t="s">
        <v>273</v>
      </c>
      <c r="U119" s="157">
        <v>0.88</v>
      </c>
      <c r="V119" s="157">
        <f>ROUND(E119*U119,2)</f>
        <v>1.1599999999999999</v>
      </c>
      <c r="W119" s="157"/>
      <c r="X119" s="157" t="s">
        <v>142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143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9" t="s">
        <v>274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145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9" t="s">
        <v>253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9" t="s">
        <v>275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145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9" t="s">
        <v>276</v>
      </c>
      <c r="D123" s="159"/>
      <c r="E123" s="160">
        <v>1.32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145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0">
        <v>33</v>
      </c>
      <c r="B124" s="171" t="s">
        <v>277</v>
      </c>
      <c r="C124" s="188" t="s">
        <v>278</v>
      </c>
      <c r="D124" s="172" t="s">
        <v>199</v>
      </c>
      <c r="E124" s="173">
        <v>1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8.0000000000000004E-4</v>
      </c>
      <c r="O124" s="175">
        <f>ROUND(E124*N124,2)</f>
        <v>0</v>
      </c>
      <c r="P124" s="175">
        <v>0</v>
      </c>
      <c r="Q124" s="175">
        <f>ROUND(E124*P124,2)</f>
        <v>0</v>
      </c>
      <c r="R124" s="175" t="s">
        <v>190</v>
      </c>
      <c r="S124" s="175" t="s">
        <v>141</v>
      </c>
      <c r="T124" s="176" t="s">
        <v>141</v>
      </c>
      <c r="U124" s="157">
        <v>0</v>
      </c>
      <c r="V124" s="157">
        <f>ROUND(E124*U124,2)</f>
        <v>0</v>
      </c>
      <c r="W124" s="157"/>
      <c r="X124" s="157" t="s">
        <v>191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192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9" t="s">
        <v>262</v>
      </c>
      <c r="D125" s="159"/>
      <c r="E125" s="160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145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9" t="s">
        <v>62</v>
      </c>
      <c r="D126" s="159"/>
      <c r="E126" s="160">
        <v>1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145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64" t="s">
        <v>136</v>
      </c>
      <c r="B127" s="165" t="s">
        <v>72</v>
      </c>
      <c r="C127" s="187" t="s">
        <v>73</v>
      </c>
      <c r="D127" s="166"/>
      <c r="E127" s="167"/>
      <c r="F127" s="168"/>
      <c r="G127" s="168">
        <f>SUMIF(AG128:AG132,"&lt;&gt;NOR",G128:G132)</f>
        <v>0</v>
      </c>
      <c r="H127" s="168"/>
      <c r="I127" s="168">
        <f>SUM(I128:I132)</f>
        <v>0</v>
      </c>
      <c r="J127" s="168"/>
      <c r="K127" s="168">
        <f>SUM(K128:K132)</f>
        <v>0</v>
      </c>
      <c r="L127" s="168"/>
      <c r="M127" s="168">
        <f>SUM(M128:M132)</f>
        <v>0</v>
      </c>
      <c r="N127" s="168"/>
      <c r="O127" s="168">
        <f>SUM(O128:O132)</f>
        <v>1.7300000000000002</v>
      </c>
      <c r="P127" s="168"/>
      <c r="Q127" s="168">
        <f>SUM(Q128:Q132)</f>
        <v>0</v>
      </c>
      <c r="R127" s="168"/>
      <c r="S127" s="168"/>
      <c r="T127" s="169"/>
      <c r="U127" s="163"/>
      <c r="V127" s="163">
        <f>SUM(V128:V132)</f>
        <v>1.55</v>
      </c>
      <c r="W127" s="163"/>
      <c r="X127" s="163"/>
      <c r="AG127" t="s">
        <v>137</v>
      </c>
    </row>
    <row r="128" spans="1:60" ht="22.5" outlineLevel="1" x14ac:dyDescent="0.2">
      <c r="A128" s="170">
        <v>34</v>
      </c>
      <c r="B128" s="171" t="s">
        <v>279</v>
      </c>
      <c r="C128" s="188" t="s">
        <v>280</v>
      </c>
      <c r="D128" s="172" t="s">
        <v>153</v>
      </c>
      <c r="E128" s="173">
        <v>9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0.10249999999999999</v>
      </c>
      <c r="O128" s="175">
        <f>ROUND(E128*N128,2)</f>
        <v>0.92</v>
      </c>
      <c r="P128" s="175">
        <v>0</v>
      </c>
      <c r="Q128" s="175">
        <f>ROUND(E128*P128,2)</f>
        <v>0</v>
      </c>
      <c r="R128" s="175"/>
      <c r="S128" s="175" t="s">
        <v>141</v>
      </c>
      <c r="T128" s="176" t="s">
        <v>141</v>
      </c>
      <c r="U128" s="157">
        <v>0.14000000000000001</v>
      </c>
      <c r="V128" s="157">
        <f>ROUND(E128*U128,2)</f>
        <v>1.26</v>
      </c>
      <c r="W128" s="157"/>
      <c r="X128" s="157" t="s">
        <v>142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143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9" t="s">
        <v>281</v>
      </c>
      <c r="D129" s="159"/>
      <c r="E129" s="160">
        <v>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145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0">
        <v>35</v>
      </c>
      <c r="B130" s="171" t="s">
        <v>282</v>
      </c>
      <c r="C130" s="188" t="s">
        <v>283</v>
      </c>
      <c r="D130" s="172" t="s">
        <v>157</v>
      </c>
      <c r="E130" s="173">
        <v>0.20250000000000001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2.5249999999999999</v>
      </c>
      <c r="O130" s="175">
        <f>ROUND(E130*N130,2)</f>
        <v>0.51</v>
      </c>
      <c r="P130" s="175">
        <v>0</v>
      </c>
      <c r="Q130" s="175">
        <f>ROUND(E130*P130,2)</f>
        <v>0</v>
      </c>
      <c r="R130" s="175"/>
      <c r="S130" s="175" t="s">
        <v>141</v>
      </c>
      <c r="T130" s="176" t="s">
        <v>141</v>
      </c>
      <c r="U130" s="157">
        <v>1.4419999999999999</v>
      </c>
      <c r="V130" s="157">
        <f>ROUND(E130*U130,2)</f>
        <v>0.28999999999999998</v>
      </c>
      <c r="W130" s="157"/>
      <c r="X130" s="157" t="s">
        <v>142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143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9" t="s">
        <v>284</v>
      </c>
      <c r="D131" s="159"/>
      <c r="E131" s="160">
        <v>0.20250000000000001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145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7">
        <v>36</v>
      </c>
      <c r="B132" s="178" t="s">
        <v>285</v>
      </c>
      <c r="C132" s="190" t="s">
        <v>286</v>
      </c>
      <c r="D132" s="179" t="s">
        <v>199</v>
      </c>
      <c r="E132" s="180">
        <v>11</v>
      </c>
      <c r="F132" s="181"/>
      <c r="G132" s="182">
        <f>ROUND(E132*F132,2)</f>
        <v>0</v>
      </c>
      <c r="H132" s="181"/>
      <c r="I132" s="182">
        <f>ROUND(E132*H132,2)</f>
        <v>0</v>
      </c>
      <c r="J132" s="181"/>
      <c r="K132" s="182">
        <f>ROUND(E132*J132,2)</f>
        <v>0</v>
      </c>
      <c r="L132" s="182">
        <v>21</v>
      </c>
      <c r="M132" s="182">
        <f>G132*(1+L132/100)</f>
        <v>0</v>
      </c>
      <c r="N132" s="182">
        <v>2.7E-2</v>
      </c>
      <c r="O132" s="182">
        <f>ROUND(E132*N132,2)</f>
        <v>0.3</v>
      </c>
      <c r="P132" s="182">
        <v>0</v>
      </c>
      <c r="Q132" s="182">
        <f>ROUND(E132*P132,2)</f>
        <v>0</v>
      </c>
      <c r="R132" s="182" t="s">
        <v>190</v>
      </c>
      <c r="S132" s="182" t="s">
        <v>141</v>
      </c>
      <c r="T132" s="183" t="s">
        <v>141</v>
      </c>
      <c r="U132" s="157">
        <v>0</v>
      </c>
      <c r="V132" s="157">
        <f>ROUND(E132*U132,2)</f>
        <v>0</v>
      </c>
      <c r="W132" s="157"/>
      <c r="X132" s="157" t="s">
        <v>191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192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164" t="s">
        <v>136</v>
      </c>
      <c r="B133" s="165" t="s">
        <v>74</v>
      </c>
      <c r="C133" s="187" t="s">
        <v>75</v>
      </c>
      <c r="D133" s="166"/>
      <c r="E133" s="167"/>
      <c r="F133" s="168"/>
      <c r="G133" s="168">
        <f>SUMIF(AG134:AG175,"&lt;&gt;NOR",G134:G175)</f>
        <v>0</v>
      </c>
      <c r="H133" s="168"/>
      <c r="I133" s="168">
        <f>SUM(I134:I175)</f>
        <v>0</v>
      </c>
      <c r="J133" s="168"/>
      <c r="K133" s="168">
        <f>SUM(K134:K175)</f>
        <v>0</v>
      </c>
      <c r="L133" s="168"/>
      <c r="M133" s="168">
        <f>SUM(M134:M175)</f>
        <v>0</v>
      </c>
      <c r="N133" s="168"/>
      <c r="O133" s="168">
        <f>SUM(O134:O175)</f>
        <v>23.349999999999998</v>
      </c>
      <c r="P133" s="168"/>
      <c r="Q133" s="168">
        <f>SUM(Q134:Q175)</f>
        <v>0</v>
      </c>
      <c r="R133" s="168"/>
      <c r="S133" s="168"/>
      <c r="T133" s="169"/>
      <c r="U133" s="163"/>
      <c r="V133" s="163">
        <f>SUM(V134:V175)</f>
        <v>349.07</v>
      </c>
      <c r="W133" s="163"/>
      <c r="X133" s="163"/>
      <c r="AG133" t="s">
        <v>137</v>
      </c>
    </row>
    <row r="134" spans="1:60" outlineLevel="1" x14ac:dyDescent="0.2">
      <c r="A134" s="170">
        <v>37</v>
      </c>
      <c r="B134" s="171" t="s">
        <v>287</v>
      </c>
      <c r="C134" s="188" t="s">
        <v>288</v>
      </c>
      <c r="D134" s="172" t="s">
        <v>140</v>
      </c>
      <c r="E134" s="173">
        <v>1136.7619999999999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1.8380000000000001E-2</v>
      </c>
      <c r="O134" s="175">
        <f>ROUND(E134*N134,2)</f>
        <v>20.89</v>
      </c>
      <c r="P134" s="175">
        <v>0</v>
      </c>
      <c r="Q134" s="175">
        <f>ROUND(E134*P134,2)</f>
        <v>0</v>
      </c>
      <c r="R134" s="175"/>
      <c r="S134" s="175" t="s">
        <v>141</v>
      </c>
      <c r="T134" s="176" t="s">
        <v>141</v>
      </c>
      <c r="U134" s="157">
        <v>0.13</v>
      </c>
      <c r="V134" s="157">
        <f>ROUND(E134*U134,2)</f>
        <v>147.78</v>
      </c>
      <c r="W134" s="157"/>
      <c r="X134" s="157" t="s">
        <v>142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143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58" t="s">
        <v>289</v>
      </c>
      <c r="D135" s="259"/>
      <c r="E135" s="259"/>
      <c r="F135" s="259"/>
      <c r="G135" s="259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180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9" t="s">
        <v>249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145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9" t="s">
        <v>290</v>
      </c>
      <c r="D137" s="159"/>
      <c r="E137" s="160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145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9" t="s">
        <v>291</v>
      </c>
      <c r="D138" s="159"/>
      <c r="E138" s="160">
        <v>136.96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145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9" t="s">
        <v>292</v>
      </c>
      <c r="D139" s="159"/>
      <c r="E139" s="160">
        <v>266.64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9" t="s">
        <v>293</v>
      </c>
      <c r="D140" s="159"/>
      <c r="E140" s="160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145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9" t="s">
        <v>294</v>
      </c>
      <c r="D141" s="159"/>
      <c r="E141" s="160">
        <v>175.94200000000001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145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9" t="s">
        <v>295</v>
      </c>
      <c r="D142" s="159"/>
      <c r="E142" s="160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145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9" t="s">
        <v>296</v>
      </c>
      <c r="D143" s="159"/>
      <c r="E143" s="160">
        <v>264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9" t="s">
        <v>297</v>
      </c>
      <c r="D144" s="159"/>
      <c r="E144" s="160">
        <v>137.34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145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9" t="s">
        <v>298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145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9" t="s">
        <v>299</v>
      </c>
      <c r="D146" s="159"/>
      <c r="E146" s="160">
        <v>116.66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145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9" t="s">
        <v>300</v>
      </c>
      <c r="D147" s="159"/>
      <c r="E147" s="160">
        <v>39.22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145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0">
        <v>38</v>
      </c>
      <c r="B148" s="171" t="s">
        <v>301</v>
      </c>
      <c r="C148" s="188" t="s">
        <v>302</v>
      </c>
      <c r="D148" s="172" t="s">
        <v>140</v>
      </c>
      <c r="E148" s="173">
        <v>1136.7619999999999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8.4999999999999995E-4</v>
      </c>
      <c r="O148" s="175">
        <f>ROUND(E148*N148,2)</f>
        <v>0.97</v>
      </c>
      <c r="P148" s="175">
        <v>0</v>
      </c>
      <c r="Q148" s="175">
        <f>ROUND(E148*P148,2)</f>
        <v>0</v>
      </c>
      <c r="R148" s="175"/>
      <c r="S148" s="175" t="s">
        <v>141</v>
      </c>
      <c r="T148" s="176" t="s">
        <v>141</v>
      </c>
      <c r="U148" s="157">
        <v>6.0000000000000001E-3</v>
      </c>
      <c r="V148" s="157">
        <f>ROUND(E148*U148,2)</f>
        <v>6.82</v>
      </c>
      <c r="W148" s="157"/>
      <c r="X148" s="157" t="s">
        <v>142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143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9" t="s">
        <v>303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9" t="s">
        <v>304</v>
      </c>
      <c r="D150" s="159"/>
      <c r="E150" s="160">
        <v>1136.7619999999999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145</v>
      </c>
      <c r="AH150" s="147">
        <v>5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0">
        <v>39</v>
      </c>
      <c r="B151" s="171" t="s">
        <v>305</v>
      </c>
      <c r="C151" s="188" t="s">
        <v>306</v>
      </c>
      <c r="D151" s="172" t="s">
        <v>140</v>
      </c>
      <c r="E151" s="173">
        <v>1136.7619999999999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5"/>
      <c r="S151" s="175" t="s">
        <v>141</v>
      </c>
      <c r="T151" s="176" t="s">
        <v>141</v>
      </c>
      <c r="U151" s="157">
        <v>0.10199999999999999</v>
      </c>
      <c r="V151" s="157">
        <f>ROUND(E151*U151,2)</f>
        <v>115.95</v>
      </c>
      <c r="W151" s="157"/>
      <c r="X151" s="157" t="s">
        <v>142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143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9" t="s">
        <v>304</v>
      </c>
      <c r="D152" s="159"/>
      <c r="E152" s="160">
        <v>1136.7619999999999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145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0">
        <v>40</v>
      </c>
      <c r="B153" s="171" t="s">
        <v>307</v>
      </c>
      <c r="C153" s="188" t="s">
        <v>308</v>
      </c>
      <c r="D153" s="172" t="s">
        <v>140</v>
      </c>
      <c r="E153" s="173">
        <v>59.067999999999998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5">
        <v>1.2099999999999999E-3</v>
      </c>
      <c r="O153" s="175">
        <f>ROUND(E153*N153,2)</f>
        <v>7.0000000000000007E-2</v>
      </c>
      <c r="P153" s="175">
        <v>0</v>
      </c>
      <c r="Q153" s="175">
        <f>ROUND(E153*P153,2)</f>
        <v>0</v>
      </c>
      <c r="R153" s="175"/>
      <c r="S153" s="175" t="s">
        <v>141</v>
      </c>
      <c r="T153" s="176" t="s">
        <v>141</v>
      </c>
      <c r="U153" s="157">
        <v>0.17699999999999999</v>
      </c>
      <c r="V153" s="157">
        <f>ROUND(E153*U153,2)</f>
        <v>10.46</v>
      </c>
      <c r="W153" s="157"/>
      <c r="X153" s="157" t="s">
        <v>142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143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9" t="s">
        <v>200</v>
      </c>
      <c r="D154" s="159"/>
      <c r="E154" s="160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145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9" t="s">
        <v>206</v>
      </c>
      <c r="D155" s="159"/>
      <c r="E155" s="160">
        <v>59.067999999999998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145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0">
        <v>41</v>
      </c>
      <c r="B156" s="171" t="s">
        <v>309</v>
      </c>
      <c r="C156" s="188" t="s">
        <v>310</v>
      </c>
      <c r="D156" s="172" t="s">
        <v>140</v>
      </c>
      <c r="E156" s="173">
        <v>99.69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5">
        <v>1.323E-2</v>
      </c>
      <c r="O156" s="175">
        <f>ROUND(E156*N156,2)</f>
        <v>1.32</v>
      </c>
      <c r="P156" s="175">
        <v>0</v>
      </c>
      <c r="Q156" s="175">
        <f>ROUND(E156*P156,2)</f>
        <v>0</v>
      </c>
      <c r="R156" s="175"/>
      <c r="S156" s="175" t="s">
        <v>141</v>
      </c>
      <c r="T156" s="176" t="s">
        <v>141</v>
      </c>
      <c r="U156" s="157">
        <v>7.0000000000000007E-2</v>
      </c>
      <c r="V156" s="157">
        <f>ROUND(E156*U156,2)</f>
        <v>6.98</v>
      </c>
      <c r="W156" s="157"/>
      <c r="X156" s="157" t="s">
        <v>142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143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9" t="s">
        <v>311</v>
      </c>
      <c r="D157" s="159"/>
      <c r="E157" s="160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9" t="s">
        <v>236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145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9" t="s">
        <v>312</v>
      </c>
      <c r="D159" s="159"/>
      <c r="E159" s="160">
        <v>29.47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145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9" t="s">
        <v>313</v>
      </c>
      <c r="D160" s="159"/>
      <c r="E160" s="160">
        <v>9.52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145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9" t="s">
        <v>314</v>
      </c>
      <c r="D161" s="159"/>
      <c r="E161" s="160">
        <v>19.5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145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9" t="s">
        <v>315</v>
      </c>
      <c r="D162" s="159"/>
      <c r="E162" s="160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145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9" t="s">
        <v>316</v>
      </c>
      <c r="D163" s="159"/>
      <c r="E163" s="160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145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9" t="s">
        <v>317</v>
      </c>
      <c r="D164" s="159"/>
      <c r="E164" s="160">
        <v>41.2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145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0">
        <v>42</v>
      </c>
      <c r="B165" s="171" t="s">
        <v>318</v>
      </c>
      <c r="C165" s="188" t="s">
        <v>319</v>
      </c>
      <c r="D165" s="172" t="s">
        <v>140</v>
      </c>
      <c r="E165" s="173">
        <v>99.69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5">
        <v>4.0000000000000002E-4</v>
      </c>
      <c r="O165" s="175">
        <f>ROUND(E165*N165,2)</f>
        <v>0.04</v>
      </c>
      <c r="P165" s="175">
        <v>0</v>
      </c>
      <c r="Q165" s="175">
        <f>ROUND(E165*P165,2)</f>
        <v>0</v>
      </c>
      <c r="R165" s="175"/>
      <c r="S165" s="175" t="s">
        <v>141</v>
      </c>
      <c r="T165" s="176" t="s">
        <v>141</v>
      </c>
      <c r="U165" s="157">
        <v>2E-3</v>
      </c>
      <c r="V165" s="157">
        <f>ROUND(E165*U165,2)</f>
        <v>0.2</v>
      </c>
      <c r="W165" s="157"/>
      <c r="X165" s="157" t="s">
        <v>142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143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9" t="s">
        <v>320</v>
      </c>
      <c r="D166" s="159"/>
      <c r="E166" s="160">
        <v>99.69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145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0">
        <v>43</v>
      </c>
      <c r="B167" s="171" t="s">
        <v>321</v>
      </c>
      <c r="C167" s="188" t="s">
        <v>322</v>
      </c>
      <c r="D167" s="172" t="s">
        <v>140</v>
      </c>
      <c r="E167" s="173">
        <v>99.69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5"/>
      <c r="S167" s="175" t="s">
        <v>141</v>
      </c>
      <c r="T167" s="176" t="s">
        <v>141</v>
      </c>
      <c r="U167" s="157">
        <v>0.06</v>
      </c>
      <c r="V167" s="157">
        <f>ROUND(E167*U167,2)</f>
        <v>5.98</v>
      </c>
      <c r="W167" s="157"/>
      <c r="X167" s="157" t="s">
        <v>142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143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9" t="s">
        <v>320</v>
      </c>
      <c r="D168" s="159"/>
      <c r="E168" s="160">
        <v>99.69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145</v>
      </c>
      <c r="AH168" s="147">
        <v>5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0">
        <v>44</v>
      </c>
      <c r="B169" s="171" t="s">
        <v>323</v>
      </c>
      <c r="C169" s="188" t="s">
        <v>324</v>
      </c>
      <c r="D169" s="172" t="s">
        <v>140</v>
      </c>
      <c r="E169" s="173">
        <v>1136.7619999999999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5"/>
      <c r="S169" s="175" t="s">
        <v>141</v>
      </c>
      <c r="T169" s="176" t="s">
        <v>141</v>
      </c>
      <c r="U169" s="157">
        <v>3.0300000000000001E-2</v>
      </c>
      <c r="V169" s="157">
        <f>ROUND(E169*U169,2)</f>
        <v>34.44</v>
      </c>
      <c r="W169" s="157"/>
      <c r="X169" s="157" t="s">
        <v>142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143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9" t="s">
        <v>304</v>
      </c>
      <c r="D170" s="159"/>
      <c r="E170" s="160">
        <v>1136.7619999999999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145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0">
        <v>45</v>
      </c>
      <c r="B171" s="171" t="s">
        <v>325</v>
      </c>
      <c r="C171" s="188" t="s">
        <v>326</v>
      </c>
      <c r="D171" s="172" t="s">
        <v>140</v>
      </c>
      <c r="E171" s="173">
        <v>1136.7619999999999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5.0000000000000002E-5</v>
      </c>
      <c r="O171" s="175">
        <f>ROUND(E171*N171,2)</f>
        <v>0.06</v>
      </c>
      <c r="P171" s="175">
        <v>0</v>
      </c>
      <c r="Q171" s="175">
        <f>ROUND(E171*P171,2)</f>
        <v>0</v>
      </c>
      <c r="R171" s="175"/>
      <c r="S171" s="175" t="s">
        <v>141</v>
      </c>
      <c r="T171" s="176" t="s">
        <v>141</v>
      </c>
      <c r="U171" s="157">
        <v>0</v>
      </c>
      <c r="V171" s="157">
        <f>ROUND(E171*U171,2)</f>
        <v>0</v>
      </c>
      <c r="W171" s="157"/>
      <c r="X171" s="157" t="s">
        <v>142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143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9" t="s">
        <v>303</v>
      </c>
      <c r="D172" s="159"/>
      <c r="E172" s="160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145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9" t="s">
        <v>327</v>
      </c>
      <c r="D173" s="159"/>
      <c r="E173" s="160">
        <v>1136.7619999999999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145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0">
        <v>46</v>
      </c>
      <c r="B174" s="171" t="s">
        <v>328</v>
      </c>
      <c r="C174" s="188" t="s">
        <v>329</v>
      </c>
      <c r="D174" s="172" t="s">
        <v>140</v>
      </c>
      <c r="E174" s="173">
        <v>1136.7619999999999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5">
        <v>0</v>
      </c>
      <c r="O174" s="175">
        <f>ROUND(E174*N174,2)</f>
        <v>0</v>
      </c>
      <c r="P174" s="175">
        <v>0</v>
      </c>
      <c r="Q174" s="175">
        <f>ROUND(E174*P174,2)</f>
        <v>0</v>
      </c>
      <c r="R174" s="175"/>
      <c r="S174" s="175" t="s">
        <v>141</v>
      </c>
      <c r="T174" s="176" t="s">
        <v>141</v>
      </c>
      <c r="U174" s="157">
        <v>1.7999999999999999E-2</v>
      </c>
      <c r="V174" s="157">
        <f>ROUND(E174*U174,2)</f>
        <v>20.46</v>
      </c>
      <c r="W174" s="157"/>
      <c r="X174" s="157" t="s">
        <v>142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143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9" t="s">
        <v>327</v>
      </c>
      <c r="D175" s="159"/>
      <c r="E175" s="160">
        <v>1136.7619999999999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145</v>
      </c>
      <c r="AH175" s="147">
        <v>5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5.5" x14ac:dyDescent="0.2">
      <c r="A176" s="164" t="s">
        <v>136</v>
      </c>
      <c r="B176" s="165" t="s">
        <v>76</v>
      </c>
      <c r="C176" s="187" t="s">
        <v>77</v>
      </c>
      <c r="D176" s="166"/>
      <c r="E176" s="167"/>
      <c r="F176" s="168"/>
      <c r="G176" s="168">
        <f>SUMIF(AG177:AG185,"&lt;&gt;NOR",G177:G185)</f>
        <v>0</v>
      </c>
      <c r="H176" s="168"/>
      <c r="I176" s="168">
        <f>SUM(I177:I185)</f>
        <v>0</v>
      </c>
      <c r="J176" s="168"/>
      <c r="K176" s="168">
        <f>SUM(K177:K185)</f>
        <v>0</v>
      </c>
      <c r="L176" s="168"/>
      <c r="M176" s="168">
        <f>SUM(M177:M185)</f>
        <v>0</v>
      </c>
      <c r="N176" s="168"/>
      <c r="O176" s="168">
        <f>SUM(O177:O185)</f>
        <v>0.02</v>
      </c>
      <c r="P176" s="168"/>
      <c r="Q176" s="168">
        <f>SUM(Q177:Q185)</f>
        <v>0.1</v>
      </c>
      <c r="R176" s="168"/>
      <c r="S176" s="168"/>
      <c r="T176" s="169"/>
      <c r="U176" s="163"/>
      <c r="V176" s="163">
        <f>SUM(V177:V185)</f>
        <v>23.25</v>
      </c>
      <c r="W176" s="163"/>
      <c r="X176" s="163"/>
      <c r="AG176" t="s">
        <v>137</v>
      </c>
    </row>
    <row r="177" spans="1:60" ht="22.5" outlineLevel="1" x14ac:dyDescent="0.2">
      <c r="A177" s="170">
        <v>47</v>
      </c>
      <c r="B177" s="171" t="s">
        <v>330</v>
      </c>
      <c r="C177" s="188" t="s">
        <v>331</v>
      </c>
      <c r="D177" s="172" t="s">
        <v>140</v>
      </c>
      <c r="E177" s="173">
        <v>99.69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5"/>
      <c r="S177" s="175" t="s">
        <v>141</v>
      </c>
      <c r="T177" s="176" t="s">
        <v>141</v>
      </c>
      <c r="U177" s="157">
        <v>0.09</v>
      </c>
      <c r="V177" s="157">
        <f>ROUND(E177*U177,2)</f>
        <v>8.9700000000000006</v>
      </c>
      <c r="W177" s="157"/>
      <c r="X177" s="157" t="s">
        <v>142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143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9" t="s">
        <v>320</v>
      </c>
      <c r="D178" s="159"/>
      <c r="E178" s="160">
        <v>99.69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145</v>
      </c>
      <c r="AH178" s="147">
        <v>5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0">
        <v>48</v>
      </c>
      <c r="B179" s="171" t="s">
        <v>332</v>
      </c>
      <c r="C179" s="188" t="s">
        <v>333</v>
      </c>
      <c r="D179" s="172" t="s">
        <v>140</v>
      </c>
      <c r="E179" s="173">
        <v>664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5">
        <v>0</v>
      </c>
      <c r="O179" s="175">
        <f>ROUND(E179*N179,2)</f>
        <v>0</v>
      </c>
      <c r="P179" s="175">
        <v>0</v>
      </c>
      <c r="Q179" s="175">
        <f>ROUND(E179*P179,2)</f>
        <v>0</v>
      </c>
      <c r="R179" s="175"/>
      <c r="S179" s="175" t="s">
        <v>141</v>
      </c>
      <c r="T179" s="176" t="s">
        <v>141</v>
      </c>
      <c r="U179" s="157">
        <v>0.02</v>
      </c>
      <c r="V179" s="157">
        <f>ROUND(E179*U179,2)</f>
        <v>13.28</v>
      </c>
      <c r="W179" s="157"/>
      <c r="X179" s="157" t="s">
        <v>142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143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9" t="s">
        <v>244</v>
      </c>
      <c r="D180" s="159"/>
      <c r="E180" s="160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145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9" t="s">
        <v>334</v>
      </c>
      <c r="D181" s="159"/>
      <c r="E181" s="160">
        <v>664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145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0">
        <v>49</v>
      </c>
      <c r="B182" s="171" t="s">
        <v>335</v>
      </c>
      <c r="C182" s="188" t="s">
        <v>336</v>
      </c>
      <c r="D182" s="172" t="s">
        <v>140</v>
      </c>
      <c r="E182" s="173">
        <v>99.69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5">
        <v>0</v>
      </c>
      <c r="O182" s="175">
        <f>ROUND(E182*N182,2)</f>
        <v>0</v>
      </c>
      <c r="P182" s="175">
        <v>1E-3</v>
      </c>
      <c r="Q182" s="175">
        <f>ROUND(E182*P182,2)</f>
        <v>0.1</v>
      </c>
      <c r="R182" s="175"/>
      <c r="S182" s="175" t="s">
        <v>141</v>
      </c>
      <c r="T182" s="176" t="s">
        <v>141</v>
      </c>
      <c r="U182" s="157">
        <v>0.01</v>
      </c>
      <c r="V182" s="157">
        <f>ROUND(E182*U182,2)</f>
        <v>1</v>
      </c>
      <c r="W182" s="157"/>
      <c r="X182" s="157" t="s">
        <v>142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143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9" t="s">
        <v>337</v>
      </c>
      <c r="D183" s="159"/>
      <c r="E183" s="160">
        <v>99.69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145</v>
      </c>
      <c r="AH183" s="147">
        <v>5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0">
        <v>50</v>
      </c>
      <c r="B184" s="171" t="s">
        <v>338</v>
      </c>
      <c r="C184" s="188" t="s">
        <v>339</v>
      </c>
      <c r="D184" s="172" t="s">
        <v>140</v>
      </c>
      <c r="E184" s="173">
        <v>99.69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5">
        <v>2.0000000000000001E-4</v>
      </c>
      <c r="O184" s="175">
        <f>ROUND(E184*N184,2)</f>
        <v>0.02</v>
      </c>
      <c r="P184" s="175">
        <v>0</v>
      </c>
      <c r="Q184" s="175">
        <f>ROUND(E184*P184,2)</f>
        <v>0</v>
      </c>
      <c r="R184" s="175" t="s">
        <v>190</v>
      </c>
      <c r="S184" s="175" t="s">
        <v>141</v>
      </c>
      <c r="T184" s="176" t="s">
        <v>141</v>
      </c>
      <c r="U184" s="157">
        <v>0</v>
      </c>
      <c r="V184" s="157">
        <f>ROUND(E184*U184,2)</f>
        <v>0</v>
      </c>
      <c r="W184" s="157"/>
      <c r="X184" s="157" t="s">
        <v>191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192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9" t="s">
        <v>337</v>
      </c>
      <c r="D185" s="159"/>
      <c r="E185" s="160">
        <v>99.69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145</v>
      </c>
      <c r="AH185" s="147">
        <v>5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x14ac:dyDescent="0.2">
      <c r="A186" s="164" t="s">
        <v>136</v>
      </c>
      <c r="B186" s="165" t="s">
        <v>78</v>
      </c>
      <c r="C186" s="187" t="s">
        <v>79</v>
      </c>
      <c r="D186" s="166"/>
      <c r="E186" s="167"/>
      <c r="F186" s="168"/>
      <c r="G186" s="168">
        <f>SUMIF(AG187:AG222,"&lt;&gt;NOR",G187:G222)</f>
        <v>0</v>
      </c>
      <c r="H186" s="168"/>
      <c r="I186" s="168">
        <f>SUM(I187:I222)</f>
        <v>0</v>
      </c>
      <c r="J186" s="168"/>
      <c r="K186" s="168">
        <f>SUM(K187:K222)</f>
        <v>0</v>
      </c>
      <c r="L186" s="168"/>
      <c r="M186" s="168">
        <f>SUM(M187:M222)</f>
        <v>0</v>
      </c>
      <c r="N186" s="168"/>
      <c r="O186" s="168">
        <f>SUM(O187:O222)</f>
        <v>0.05</v>
      </c>
      <c r="P186" s="168"/>
      <c r="Q186" s="168">
        <f>SUM(Q187:Q222)</f>
        <v>2.58</v>
      </c>
      <c r="R186" s="168"/>
      <c r="S186" s="168"/>
      <c r="T186" s="169"/>
      <c r="U186" s="163"/>
      <c r="V186" s="163">
        <f>SUM(V187:V222)</f>
        <v>42.980000000000004</v>
      </c>
      <c r="W186" s="163"/>
      <c r="X186" s="163"/>
      <c r="AG186" t="s">
        <v>137</v>
      </c>
    </row>
    <row r="187" spans="1:60" outlineLevel="1" x14ac:dyDescent="0.2">
      <c r="A187" s="170">
        <v>51</v>
      </c>
      <c r="B187" s="171" t="s">
        <v>340</v>
      </c>
      <c r="C187" s="188" t="s">
        <v>341</v>
      </c>
      <c r="D187" s="172" t="s">
        <v>140</v>
      </c>
      <c r="E187" s="173">
        <v>65.307000000000002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5">
        <v>3.3E-4</v>
      </c>
      <c r="O187" s="175">
        <f>ROUND(E187*N187,2)</f>
        <v>0.02</v>
      </c>
      <c r="P187" s="175">
        <v>2.2100000000000002E-2</v>
      </c>
      <c r="Q187" s="175">
        <f>ROUND(E187*P187,2)</f>
        <v>1.44</v>
      </c>
      <c r="R187" s="175"/>
      <c r="S187" s="175" t="s">
        <v>141</v>
      </c>
      <c r="T187" s="176" t="s">
        <v>141</v>
      </c>
      <c r="U187" s="157">
        <v>0.39</v>
      </c>
      <c r="V187" s="157">
        <f>ROUND(E187*U187,2)</f>
        <v>25.47</v>
      </c>
      <c r="W187" s="157"/>
      <c r="X187" s="157" t="s">
        <v>142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143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9" t="s">
        <v>311</v>
      </c>
      <c r="D188" s="159"/>
      <c r="E188" s="160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145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9" t="s">
        <v>342</v>
      </c>
      <c r="D189" s="159"/>
      <c r="E189" s="160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145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9" t="s">
        <v>343</v>
      </c>
      <c r="D190" s="159"/>
      <c r="E190" s="160">
        <v>60.207000000000001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145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9" t="s">
        <v>344</v>
      </c>
      <c r="D191" s="159"/>
      <c r="E191" s="160">
        <v>3.5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145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9" t="s">
        <v>345</v>
      </c>
      <c r="D192" s="159"/>
      <c r="E192" s="160">
        <v>4.08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145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9" t="s">
        <v>346</v>
      </c>
      <c r="D193" s="159"/>
      <c r="E193" s="160">
        <v>2.64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145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9" t="s">
        <v>347</v>
      </c>
      <c r="D194" s="159"/>
      <c r="E194" s="160">
        <v>-5.12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145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0">
        <v>52</v>
      </c>
      <c r="B195" s="171" t="s">
        <v>348</v>
      </c>
      <c r="C195" s="188" t="s">
        <v>349</v>
      </c>
      <c r="D195" s="172" t="s">
        <v>140</v>
      </c>
      <c r="E195" s="173">
        <v>65.307000000000002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5">
        <v>0</v>
      </c>
      <c r="O195" s="175">
        <f>ROUND(E195*N195,2)</f>
        <v>0</v>
      </c>
      <c r="P195" s="175">
        <v>6.3E-3</v>
      </c>
      <c r="Q195" s="175">
        <f>ROUND(E195*P195,2)</f>
        <v>0.41</v>
      </c>
      <c r="R195" s="175"/>
      <c r="S195" s="175" t="s">
        <v>141</v>
      </c>
      <c r="T195" s="176" t="s">
        <v>141</v>
      </c>
      <c r="U195" s="157">
        <v>6.3E-2</v>
      </c>
      <c r="V195" s="157">
        <f>ROUND(E195*U195,2)</f>
        <v>4.1100000000000003</v>
      </c>
      <c r="W195" s="157"/>
      <c r="X195" s="157" t="s">
        <v>142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143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9" t="s">
        <v>350</v>
      </c>
      <c r="D196" s="159"/>
      <c r="E196" s="160">
        <v>65.307000000000002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145</v>
      </c>
      <c r="AH196" s="147">
        <v>5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0">
        <v>53</v>
      </c>
      <c r="B197" s="171" t="s">
        <v>351</v>
      </c>
      <c r="C197" s="188" t="s">
        <v>352</v>
      </c>
      <c r="D197" s="172" t="s">
        <v>199</v>
      </c>
      <c r="E197" s="173">
        <v>4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5">
        <v>1.6199999999999999E-3</v>
      </c>
      <c r="O197" s="175">
        <f>ROUND(E197*N197,2)</f>
        <v>0.01</v>
      </c>
      <c r="P197" s="175">
        <v>4.8000000000000001E-2</v>
      </c>
      <c r="Q197" s="175">
        <f>ROUND(E197*P197,2)</f>
        <v>0.19</v>
      </c>
      <c r="R197" s="175"/>
      <c r="S197" s="175" t="s">
        <v>141</v>
      </c>
      <c r="T197" s="176" t="s">
        <v>141</v>
      </c>
      <c r="U197" s="157">
        <v>1.08</v>
      </c>
      <c r="V197" s="157">
        <f>ROUND(E197*U197,2)</f>
        <v>4.32</v>
      </c>
      <c r="W197" s="157"/>
      <c r="X197" s="157" t="s">
        <v>142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143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9" t="s">
        <v>311</v>
      </c>
      <c r="D198" s="159"/>
      <c r="E198" s="160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145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9" t="s">
        <v>353</v>
      </c>
      <c r="D199" s="159"/>
      <c r="E199" s="160">
        <v>4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145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0">
        <v>54</v>
      </c>
      <c r="B200" s="171" t="s">
        <v>354</v>
      </c>
      <c r="C200" s="188" t="s">
        <v>355</v>
      </c>
      <c r="D200" s="172" t="s">
        <v>199</v>
      </c>
      <c r="E200" s="173">
        <v>15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5"/>
      <c r="S200" s="175" t="s">
        <v>141</v>
      </c>
      <c r="T200" s="176" t="s">
        <v>141</v>
      </c>
      <c r="U200" s="157">
        <v>0.03</v>
      </c>
      <c r="V200" s="157">
        <f>ROUND(E200*U200,2)</f>
        <v>0.45</v>
      </c>
      <c r="W200" s="157"/>
      <c r="X200" s="157" t="s">
        <v>142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143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9" t="s">
        <v>356</v>
      </c>
      <c r="D201" s="159"/>
      <c r="E201" s="160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145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9" t="s">
        <v>357</v>
      </c>
      <c r="D202" s="159"/>
      <c r="E202" s="160">
        <v>15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145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0">
        <v>55</v>
      </c>
      <c r="B203" s="171" t="s">
        <v>358</v>
      </c>
      <c r="C203" s="188" t="s">
        <v>359</v>
      </c>
      <c r="D203" s="172" t="s">
        <v>140</v>
      </c>
      <c r="E203" s="173">
        <v>10.9825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5">
        <v>2.1900000000000001E-3</v>
      </c>
      <c r="O203" s="175">
        <f>ROUND(E203*N203,2)</f>
        <v>0.02</v>
      </c>
      <c r="P203" s="175">
        <v>4.1000000000000002E-2</v>
      </c>
      <c r="Q203" s="175">
        <f>ROUND(E203*P203,2)</f>
        <v>0.45</v>
      </c>
      <c r="R203" s="175"/>
      <c r="S203" s="175" t="s">
        <v>141</v>
      </c>
      <c r="T203" s="176" t="s">
        <v>141</v>
      </c>
      <c r="U203" s="157">
        <v>0.52</v>
      </c>
      <c r="V203" s="157">
        <f>ROUND(E203*U203,2)</f>
        <v>5.71</v>
      </c>
      <c r="W203" s="157"/>
      <c r="X203" s="157" t="s">
        <v>142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143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58" t="s">
        <v>360</v>
      </c>
      <c r="D204" s="259"/>
      <c r="E204" s="259"/>
      <c r="F204" s="259"/>
      <c r="G204" s="259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180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9" t="s">
        <v>356</v>
      </c>
      <c r="D205" s="159"/>
      <c r="E205" s="160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145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9" t="s">
        <v>361</v>
      </c>
      <c r="D206" s="159"/>
      <c r="E206" s="160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145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9" t="s">
        <v>362</v>
      </c>
      <c r="D207" s="159"/>
      <c r="E207" s="160">
        <v>0.42249999999999999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145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9" t="s">
        <v>363</v>
      </c>
      <c r="D208" s="159"/>
      <c r="E208" s="160">
        <v>2.88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145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9" t="s">
        <v>364</v>
      </c>
      <c r="D209" s="159"/>
      <c r="E209" s="160">
        <v>7.68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145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0">
        <v>56</v>
      </c>
      <c r="B210" s="171" t="s">
        <v>365</v>
      </c>
      <c r="C210" s="188" t="s">
        <v>366</v>
      </c>
      <c r="D210" s="172" t="s">
        <v>140</v>
      </c>
      <c r="E210" s="173">
        <v>2.2400000000000002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5">
        <v>1E-3</v>
      </c>
      <c r="O210" s="175">
        <f>ROUND(E210*N210,2)</f>
        <v>0</v>
      </c>
      <c r="P210" s="175">
        <v>3.1E-2</v>
      </c>
      <c r="Q210" s="175">
        <f>ROUND(E210*P210,2)</f>
        <v>7.0000000000000007E-2</v>
      </c>
      <c r="R210" s="175"/>
      <c r="S210" s="175" t="s">
        <v>141</v>
      </c>
      <c r="T210" s="176" t="s">
        <v>141</v>
      </c>
      <c r="U210" s="157">
        <v>0.33</v>
      </c>
      <c r="V210" s="157">
        <f>ROUND(E210*U210,2)</f>
        <v>0.74</v>
      </c>
      <c r="W210" s="157"/>
      <c r="X210" s="157" t="s">
        <v>142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143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58" t="s">
        <v>360</v>
      </c>
      <c r="D211" s="259"/>
      <c r="E211" s="259"/>
      <c r="F211" s="259"/>
      <c r="G211" s="259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180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9" t="s">
        <v>356</v>
      </c>
      <c r="D212" s="159"/>
      <c r="E212" s="160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145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9" t="s">
        <v>361</v>
      </c>
      <c r="D213" s="159"/>
      <c r="E213" s="160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145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9" t="s">
        <v>367</v>
      </c>
      <c r="D214" s="159"/>
      <c r="E214" s="160">
        <v>2.2400000000000002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145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0">
        <v>57</v>
      </c>
      <c r="B215" s="171" t="s">
        <v>368</v>
      </c>
      <c r="C215" s="188" t="s">
        <v>369</v>
      </c>
      <c r="D215" s="172" t="s">
        <v>153</v>
      </c>
      <c r="E215" s="173">
        <v>14.8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5">
        <v>0</v>
      </c>
      <c r="O215" s="175">
        <f>ROUND(E215*N215,2)</f>
        <v>0</v>
      </c>
      <c r="P215" s="175">
        <v>1.0499999999999999E-3</v>
      </c>
      <c r="Q215" s="175">
        <f>ROUND(E215*P215,2)</f>
        <v>0.02</v>
      </c>
      <c r="R215" s="175"/>
      <c r="S215" s="175" t="s">
        <v>141</v>
      </c>
      <c r="T215" s="176" t="s">
        <v>141</v>
      </c>
      <c r="U215" s="157">
        <v>0.11</v>
      </c>
      <c r="V215" s="157">
        <f>ROUND(E215*U215,2)</f>
        <v>1.63</v>
      </c>
      <c r="W215" s="157"/>
      <c r="X215" s="157" t="s">
        <v>142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143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9" t="s">
        <v>262</v>
      </c>
      <c r="D216" s="159"/>
      <c r="E216" s="160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145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9" t="s">
        <v>263</v>
      </c>
      <c r="D217" s="159"/>
      <c r="E217" s="160">
        <v>14.8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145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0">
        <v>58</v>
      </c>
      <c r="B218" s="171" t="s">
        <v>370</v>
      </c>
      <c r="C218" s="188" t="s">
        <v>371</v>
      </c>
      <c r="D218" s="172" t="s">
        <v>140</v>
      </c>
      <c r="E218" s="173">
        <v>4.8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5"/>
      <c r="S218" s="175" t="s">
        <v>141</v>
      </c>
      <c r="T218" s="176" t="s">
        <v>141</v>
      </c>
      <c r="U218" s="157">
        <v>0.115</v>
      </c>
      <c r="V218" s="157">
        <f>ROUND(E218*U218,2)</f>
        <v>0.55000000000000004</v>
      </c>
      <c r="W218" s="157"/>
      <c r="X218" s="157" t="s">
        <v>142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143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9" t="s">
        <v>372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145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9" t="s">
        <v>373</v>
      </c>
      <c r="D220" s="159"/>
      <c r="E220" s="160">
        <v>0.8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145</v>
      </c>
      <c r="AH220" s="147">
        <v>5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9" t="s">
        <v>374</v>
      </c>
      <c r="D221" s="159"/>
      <c r="E221" s="160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145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9" t="s">
        <v>222</v>
      </c>
      <c r="D222" s="159"/>
      <c r="E222" s="160">
        <v>4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145</v>
      </c>
      <c r="AH222" s="147">
        <v>5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4" t="s">
        <v>136</v>
      </c>
      <c r="B223" s="165" t="s">
        <v>80</v>
      </c>
      <c r="C223" s="187" t="s">
        <v>81</v>
      </c>
      <c r="D223" s="166"/>
      <c r="E223" s="167"/>
      <c r="F223" s="168"/>
      <c r="G223" s="168">
        <f>SUMIF(AG224:AG224,"&lt;&gt;NOR",G224:G224)</f>
        <v>0</v>
      </c>
      <c r="H223" s="168"/>
      <c r="I223" s="168">
        <f>SUM(I224:I224)</f>
        <v>0</v>
      </c>
      <c r="J223" s="168"/>
      <c r="K223" s="168">
        <f>SUM(K224:K224)</f>
        <v>0</v>
      </c>
      <c r="L223" s="168"/>
      <c r="M223" s="168">
        <f>SUM(M224:M224)</f>
        <v>0</v>
      </c>
      <c r="N223" s="168"/>
      <c r="O223" s="168">
        <f>SUM(O224:O224)</f>
        <v>0</v>
      </c>
      <c r="P223" s="168"/>
      <c r="Q223" s="168">
        <f>SUM(Q224:Q224)</f>
        <v>0</v>
      </c>
      <c r="R223" s="168"/>
      <c r="S223" s="168"/>
      <c r="T223" s="169"/>
      <c r="U223" s="163"/>
      <c r="V223" s="163">
        <f>SUM(V224:V224)</f>
        <v>103.25</v>
      </c>
      <c r="W223" s="163"/>
      <c r="X223" s="163"/>
      <c r="AG223" t="s">
        <v>137</v>
      </c>
    </row>
    <row r="224" spans="1:60" outlineLevel="1" x14ac:dyDescent="0.2">
      <c r="A224" s="177">
        <v>59</v>
      </c>
      <c r="B224" s="178" t="s">
        <v>375</v>
      </c>
      <c r="C224" s="190" t="s">
        <v>376</v>
      </c>
      <c r="D224" s="179" t="s">
        <v>377</v>
      </c>
      <c r="E224" s="180">
        <v>40.066650000000003</v>
      </c>
      <c r="F224" s="181"/>
      <c r="G224" s="182">
        <f>ROUND(E224*F224,2)</f>
        <v>0</v>
      </c>
      <c r="H224" s="181"/>
      <c r="I224" s="182">
        <f>ROUND(E224*H224,2)</f>
        <v>0</v>
      </c>
      <c r="J224" s="181"/>
      <c r="K224" s="182">
        <f>ROUND(E224*J224,2)</f>
        <v>0</v>
      </c>
      <c r="L224" s="182">
        <v>21</v>
      </c>
      <c r="M224" s="182">
        <f>G224*(1+L224/100)</f>
        <v>0</v>
      </c>
      <c r="N224" s="182">
        <v>0</v>
      </c>
      <c r="O224" s="182">
        <f>ROUND(E224*N224,2)</f>
        <v>0</v>
      </c>
      <c r="P224" s="182">
        <v>0</v>
      </c>
      <c r="Q224" s="182">
        <f>ROUND(E224*P224,2)</f>
        <v>0</v>
      </c>
      <c r="R224" s="182"/>
      <c r="S224" s="182" t="s">
        <v>141</v>
      </c>
      <c r="T224" s="183" t="s">
        <v>141</v>
      </c>
      <c r="U224" s="157">
        <v>2.577</v>
      </c>
      <c r="V224" s="157">
        <f>ROUND(E224*U224,2)</f>
        <v>103.25</v>
      </c>
      <c r="W224" s="157"/>
      <c r="X224" s="157" t="s">
        <v>378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379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x14ac:dyDescent="0.2">
      <c r="A225" s="164" t="s">
        <v>136</v>
      </c>
      <c r="B225" s="165" t="s">
        <v>82</v>
      </c>
      <c r="C225" s="187" t="s">
        <v>83</v>
      </c>
      <c r="D225" s="166"/>
      <c r="E225" s="167"/>
      <c r="F225" s="168"/>
      <c r="G225" s="168">
        <f>SUMIF(AG226:AG237,"&lt;&gt;NOR",G226:G237)</f>
        <v>0</v>
      </c>
      <c r="H225" s="168"/>
      <c r="I225" s="168">
        <f>SUM(I226:I237)</f>
        <v>0</v>
      </c>
      <c r="J225" s="168"/>
      <c r="K225" s="168">
        <f>SUM(K226:K237)</f>
        <v>0</v>
      </c>
      <c r="L225" s="168"/>
      <c r="M225" s="168">
        <f>SUM(M226:M237)</f>
        <v>0</v>
      </c>
      <c r="N225" s="168"/>
      <c r="O225" s="168">
        <f>SUM(O226:O237)</f>
        <v>0</v>
      </c>
      <c r="P225" s="168"/>
      <c r="Q225" s="168">
        <f>SUM(Q226:Q237)</f>
        <v>0.22</v>
      </c>
      <c r="R225" s="168"/>
      <c r="S225" s="168"/>
      <c r="T225" s="169"/>
      <c r="U225" s="163"/>
      <c r="V225" s="163">
        <f>SUM(V226:V237)</f>
        <v>38.32</v>
      </c>
      <c r="W225" s="163"/>
      <c r="X225" s="163"/>
      <c r="AG225" t="s">
        <v>137</v>
      </c>
    </row>
    <row r="226" spans="1:60" ht="22.5" outlineLevel="1" x14ac:dyDescent="0.2">
      <c r="A226" s="170">
        <v>60</v>
      </c>
      <c r="B226" s="171" t="s">
        <v>380</v>
      </c>
      <c r="C226" s="188" t="s">
        <v>381</v>
      </c>
      <c r="D226" s="172" t="s">
        <v>140</v>
      </c>
      <c r="E226" s="173">
        <v>2</v>
      </c>
      <c r="F226" s="174"/>
      <c r="G226" s="175">
        <f>ROUND(E226*F226,2)</f>
        <v>0</v>
      </c>
      <c r="H226" s="174"/>
      <c r="I226" s="175">
        <f>ROUND(E226*H226,2)</f>
        <v>0</v>
      </c>
      <c r="J226" s="174"/>
      <c r="K226" s="175">
        <f>ROUND(E226*J226,2)</f>
        <v>0</v>
      </c>
      <c r="L226" s="175">
        <v>21</v>
      </c>
      <c r="M226" s="175">
        <f>G226*(1+L226/100)</f>
        <v>0</v>
      </c>
      <c r="N226" s="175">
        <v>1.15E-3</v>
      </c>
      <c r="O226" s="175">
        <f>ROUND(E226*N226,2)</f>
        <v>0</v>
      </c>
      <c r="P226" s="175">
        <v>0</v>
      </c>
      <c r="Q226" s="175">
        <f>ROUND(E226*P226,2)</f>
        <v>0</v>
      </c>
      <c r="R226" s="175"/>
      <c r="S226" s="175" t="s">
        <v>141</v>
      </c>
      <c r="T226" s="176" t="s">
        <v>141</v>
      </c>
      <c r="U226" s="157">
        <v>0.02</v>
      </c>
      <c r="V226" s="157">
        <f>ROUND(E226*U226,2)</f>
        <v>0.04</v>
      </c>
      <c r="W226" s="157"/>
      <c r="X226" s="157" t="s">
        <v>142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143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9" t="s">
        <v>200</v>
      </c>
      <c r="D227" s="159"/>
      <c r="E227" s="160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145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9" t="s">
        <v>382</v>
      </c>
      <c r="D228" s="159"/>
      <c r="E228" s="160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145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9" t="s">
        <v>383</v>
      </c>
      <c r="D229" s="159"/>
      <c r="E229" s="160">
        <v>2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145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0">
        <v>61</v>
      </c>
      <c r="B230" s="171" t="s">
        <v>384</v>
      </c>
      <c r="C230" s="188" t="s">
        <v>385</v>
      </c>
      <c r="D230" s="172" t="s">
        <v>140</v>
      </c>
      <c r="E230" s="173">
        <v>150.51220000000001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5">
        <v>0</v>
      </c>
      <c r="O230" s="175">
        <f>ROUND(E230*N230,2)</f>
        <v>0</v>
      </c>
      <c r="P230" s="175">
        <v>1.4300000000000001E-3</v>
      </c>
      <c r="Q230" s="175">
        <f>ROUND(E230*P230,2)</f>
        <v>0.22</v>
      </c>
      <c r="R230" s="175"/>
      <c r="S230" s="175" t="s">
        <v>141</v>
      </c>
      <c r="T230" s="176" t="s">
        <v>141</v>
      </c>
      <c r="U230" s="157">
        <v>3.5000000000000003E-2</v>
      </c>
      <c r="V230" s="157">
        <f>ROUND(E230*U230,2)</f>
        <v>5.27</v>
      </c>
      <c r="W230" s="157"/>
      <c r="X230" s="157" t="s">
        <v>142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143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9" t="s">
        <v>386</v>
      </c>
      <c r="D231" s="159"/>
      <c r="E231" s="160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145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9" t="s">
        <v>387</v>
      </c>
      <c r="D232" s="159"/>
      <c r="E232" s="160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145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9" t="s">
        <v>388</v>
      </c>
      <c r="D233" s="159"/>
      <c r="E233" s="160">
        <v>150.51220000000001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145</v>
      </c>
      <c r="AH233" s="147">
        <v>5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33.75" outlineLevel="1" x14ac:dyDescent="0.2">
      <c r="A234" s="170">
        <v>62</v>
      </c>
      <c r="B234" s="171" t="s">
        <v>389</v>
      </c>
      <c r="C234" s="188" t="s">
        <v>390</v>
      </c>
      <c r="D234" s="172" t="s">
        <v>199</v>
      </c>
      <c r="E234" s="173">
        <v>33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21</v>
      </c>
      <c r="M234" s="175">
        <f>G234*(1+L234/100)</f>
        <v>0</v>
      </c>
      <c r="N234" s="175">
        <v>6.9999999999999994E-5</v>
      </c>
      <c r="O234" s="175">
        <f>ROUND(E234*N234,2)</f>
        <v>0</v>
      </c>
      <c r="P234" s="175">
        <v>0</v>
      </c>
      <c r="Q234" s="175">
        <f>ROUND(E234*P234,2)</f>
        <v>0</v>
      </c>
      <c r="R234" s="175"/>
      <c r="S234" s="175" t="s">
        <v>272</v>
      </c>
      <c r="T234" s="176" t="s">
        <v>273</v>
      </c>
      <c r="U234" s="157">
        <v>1</v>
      </c>
      <c r="V234" s="157">
        <f>ROUND(E234*U234,2)</f>
        <v>33</v>
      </c>
      <c r="W234" s="157"/>
      <c r="X234" s="157" t="s">
        <v>142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143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54"/>
      <c r="B235" s="155"/>
      <c r="C235" s="189" t="s">
        <v>391</v>
      </c>
      <c r="D235" s="159"/>
      <c r="E235" s="160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145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9" t="s">
        <v>392</v>
      </c>
      <c r="D236" s="159"/>
      <c r="E236" s="160">
        <v>33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145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7">
        <v>63</v>
      </c>
      <c r="B237" s="178" t="s">
        <v>393</v>
      </c>
      <c r="C237" s="190" t="s">
        <v>394</v>
      </c>
      <c r="D237" s="179" t="s">
        <v>377</v>
      </c>
      <c r="E237" s="180">
        <v>4.6100000000000004E-3</v>
      </c>
      <c r="F237" s="181"/>
      <c r="G237" s="182">
        <f>ROUND(E237*F237,2)</f>
        <v>0</v>
      </c>
      <c r="H237" s="181"/>
      <c r="I237" s="182">
        <f>ROUND(E237*H237,2)</f>
        <v>0</v>
      </c>
      <c r="J237" s="181"/>
      <c r="K237" s="182">
        <f>ROUND(E237*J237,2)</f>
        <v>0</v>
      </c>
      <c r="L237" s="182">
        <v>21</v>
      </c>
      <c r="M237" s="182">
        <f>G237*(1+L237/100)</f>
        <v>0</v>
      </c>
      <c r="N237" s="182">
        <v>0</v>
      </c>
      <c r="O237" s="182">
        <f>ROUND(E237*N237,2)</f>
        <v>0</v>
      </c>
      <c r="P237" s="182">
        <v>0</v>
      </c>
      <c r="Q237" s="182">
        <f>ROUND(E237*P237,2)</f>
        <v>0</v>
      </c>
      <c r="R237" s="182"/>
      <c r="S237" s="182" t="s">
        <v>141</v>
      </c>
      <c r="T237" s="183" t="s">
        <v>141</v>
      </c>
      <c r="U237" s="157">
        <v>1.637</v>
      </c>
      <c r="V237" s="157">
        <f>ROUND(E237*U237,2)</f>
        <v>0.01</v>
      </c>
      <c r="W237" s="157"/>
      <c r="X237" s="157" t="s">
        <v>378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379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x14ac:dyDescent="0.2">
      <c r="A238" s="164" t="s">
        <v>136</v>
      </c>
      <c r="B238" s="165" t="s">
        <v>84</v>
      </c>
      <c r="C238" s="187" t="s">
        <v>85</v>
      </c>
      <c r="D238" s="166"/>
      <c r="E238" s="167"/>
      <c r="F238" s="168"/>
      <c r="G238" s="168">
        <f>SUMIF(AG239:AG255,"&lt;&gt;NOR",G239:G255)</f>
        <v>0</v>
      </c>
      <c r="H238" s="168"/>
      <c r="I238" s="168">
        <f>SUM(I239:I255)</f>
        <v>0</v>
      </c>
      <c r="J238" s="168"/>
      <c r="K238" s="168">
        <f>SUM(K239:K255)</f>
        <v>0</v>
      </c>
      <c r="L238" s="168"/>
      <c r="M238" s="168">
        <f>SUM(M239:M255)</f>
        <v>0</v>
      </c>
      <c r="N238" s="168"/>
      <c r="O238" s="168">
        <f>SUM(O239:O255)</f>
        <v>3.13</v>
      </c>
      <c r="P238" s="168"/>
      <c r="Q238" s="168">
        <f>SUM(Q239:Q255)</f>
        <v>5.18</v>
      </c>
      <c r="R238" s="168"/>
      <c r="S238" s="168"/>
      <c r="T238" s="169"/>
      <c r="U238" s="163"/>
      <c r="V238" s="163">
        <f>SUM(V239:V255)</f>
        <v>219.21</v>
      </c>
      <c r="W238" s="163"/>
      <c r="X238" s="163"/>
      <c r="AG238" t="s">
        <v>137</v>
      </c>
    </row>
    <row r="239" spans="1:60" ht="22.5" outlineLevel="1" x14ac:dyDescent="0.2">
      <c r="A239" s="170">
        <v>64</v>
      </c>
      <c r="B239" s="171" t="s">
        <v>395</v>
      </c>
      <c r="C239" s="188" t="s">
        <v>396</v>
      </c>
      <c r="D239" s="172" t="s">
        <v>140</v>
      </c>
      <c r="E239" s="173">
        <v>813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5">
        <v>0</v>
      </c>
      <c r="O239" s="175">
        <f>ROUND(E239*N239,2)</f>
        <v>0</v>
      </c>
      <c r="P239" s="175">
        <v>0</v>
      </c>
      <c r="Q239" s="175">
        <f>ROUND(E239*P239,2)</f>
        <v>0</v>
      </c>
      <c r="R239" s="175"/>
      <c r="S239" s="175" t="s">
        <v>141</v>
      </c>
      <c r="T239" s="176" t="s">
        <v>141</v>
      </c>
      <c r="U239" s="157">
        <v>0.21</v>
      </c>
      <c r="V239" s="157">
        <f>ROUND(E239*U239,2)</f>
        <v>170.73</v>
      </c>
      <c r="W239" s="157"/>
      <c r="X239" s="157" t="s">
        <v>142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143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9" t="s">
        <v>397</v>
      </c>
      <c r="D240" s="159"/>
      <c r="E240" s="160">
        <v>813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145</v>
      </c>
      <c r="AH240" s="147">
        <v>5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70">
        <v>65</v>
      </c>
      <c r="B241" s="171" t="s">
        <v>398</v>
      </c>
      <c r="C241" s="188" t="s">
        <v>399</v>
      </c>
      <c r="D241" s="172" t="s">
        <v>140</v>
      </c>
      <c r="E241" s="173">
        <v>798.81500000000005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21</v>
      </c>
      <c r="M241" s="175">
        <f>G241*(1+L241/100)</f>
        <v>0</v>
      </c>
      <c r="N241" s="175">
        <v>0</v>
      </c>
      <c r="O241" s="175">
        <f>ROUND(E241*N241,2)</f>
        <v>0</v>
      </c>
      <c r="P241" s="175">
        <v>6.0000000000000001E-3</v>
      </c>
      <c r="Q241" s="175">
        <f>ROUND(E241*P241,2)</f>
        <v>4.79</v>
      </c>
      <c r="R241" s="175"/>
      <c r="S241" s="175" t="s">
        <v>141</v>
      </c>
      <c r="T241" s="176" t="s">
        <v>141</v>
      </c>
      <c r="U241" s="157">
        <v>0.05</v>
      </c>
      <c r="V241" s="157">
        <f>ROUND(E241*U241,2)</f>
        <v>39.94</v>
      </c>
      <c r="W241" s="157"/>
      <c r="X241" s="157" t="s">
        <v>142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143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9" t="s">
        <v>400</v>
      </c>
      <c r="D242" s="159"/>
      <c r="E242" s="160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145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9" t="s">
        <v>401</v>
      </c>
      <c r="D243" s="159"/>
      <c r="E243" s="160">
        <v>798.81500000000005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145</v>
      </c>
      <c r="AH243" s="147">
        <v>5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70">
        <v>66</v>
      </c>
      <c r="B244" s="171" t="s">
        <v>398</v>
      </c>
      <c r="C244" s="188" t="s">
        <v>399</v>
      </c>
      <c r="D244" s="172" t="s">
        <v>140</v>
      </c>
      <c r="E244" s="173">
        <v>65.307000000000002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5">
        <v>0</v>
      </c>
      <c r="O244" s="175">
        <f>ROUND(E244*N244,2)</f>
        <v>0</v>
      </c>
      <c r="P244" s="175">
        <v>6.0000000000000001E-3</v>
      </c>
      <c r="Q244" s="175">
        <f>ROUND(E244*P244,2)</f>
        <v>0.39</v>
      </c>
      <c r="R244" s="175"/>
      <c r="S244" s="175" t="s">
        <v>141</v>
      </c>
      <c r="T244" s="176" t="s">
        <v>141</v>
      </c>
      <c r="U244" s="157">
        <v>0.05</v>
      </c>
      <c r="V244" s="157">
        <f>ROUND(E244*U244,2)</f>
        <v>3.27</v>
      </c>
      <c r="W244" s="157"/>
      <c r="X244" s="157" t="s">
        <v>142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143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58" t="s">
        <v>402</v>
      </c>
      <c r="D245" s="259"/>
      <c r="E245" s="259"/>
      <c r="F245" s="259"/>
      <c r="G245" s="259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180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9" t="s">
        <v>342</v>
      </c>
      <c r="D246" s="159"/>
      <c r="E246" s="160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145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9" t="s">
        <v>350</v>
      </c>
      <c r="D247" s="159"/>
      <c r="E247" s="160">
        <v>65.307000000000002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145</v>
      </c>
      <c r="AH247" s="147">
        <v>5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0">
        <v>67</v>
      </c>
      <c r="B248" s="171" t="s">
        <v>403</v>
      </c>
      <c r="C248" s="188" t="s">
        <v>404</v>
      </c>
      <c r="D248" s="172" t="s">
        <v>140</v>
      </c>
      <c r="E248" s="173">
        <v>894.3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5">
        <v>3.5000000000000001E-3</v>
      </c>
      <c r="O248" s="175">
        <f>ROUND(E248*N248,2)</f>
        <v>3.13</v>
      </c>
      <c r="P248" s="175">
        <v>0</v>
      </c>
      <c r="Q248" s="175">
        <f>ROUND(E248*P248,2)</f>
        <v>0</v>
      </c>
      <c r="R248" s="175" t="s">
        <v>190</v>
      </c>
      <c r="S248" s="175" t="s">
        <v>141</v>
      </c>
      <c r="T248" s="176" t="s">
        <v>141</v>
      </c>
      <c r="U248" s="157">
        <v>0</v>
      </c>
      <c r="V248" s="157">
        <f>ROUND(E248*U248,2)</f>
        <v>0</v>
      </c>
      <c r="W248" s="157"/>
      <c r="X248" s="157" t="s">
        <v>191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192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8" t="s">
        <v>923</v>
      </c>
      <c r="D249" s="259"/>
      <c r="E249" s="259"/>
      <c r="F249" s="259"/>
      <c r="G249" s="259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180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56" t="s">
        <v>405</v>
      </c>
      <c r="D250" s="257"/>
      <c r="E250" s="257"/>
      <c r="F250" s="257"/>
      <c r="G250" s="2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180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56" t="s">
        <v>406</v>
      </c>
      <c r="D251" s="257"/>
      <c r="E251" s="257"/>
      <c r="F251" s="257"/>
      <c r="G251" s="2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180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56" t="s">
        <v>407</v>
      </c>
      <c r="D252" s="257"/>
      <c r="E252" s="257"/>
      <c r="F252" s="257"/>
      <c r="G252" s="2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180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9" t="s">
        <v>408</v>
      </c>
      <c r="D253" s="159"/>
      <c r="E253" s="160">
        <v>813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145</v>
      </c>
      <c r="AH253" s="147">
        <v>5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1" t="s">
        <v>409</v>
      </c>
      <c r="D254" s="161"/>
      <c r="E254" s="162">
        <v>81.3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145</v>
      </c>
      <c r="AH254" s="147">
        <v>4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7">
        <v>68</v>
      </c>
      <c r="B255" s="178" t="s">
        <v>410</v>
      </c>
      <c r="C255" s="190" t="s">
        <v>411</v>
      </c>
      <c r="D255" s="179" t="s">
        <v>377</v>
      </c>
      <c r="E255" s="180">
        <v>3.1300500000000002</v>
      </c>
      <c r="F255" s="181"/>
      <c r="G255" s="182">
        <f>ROUND(E255*F255,2)</f>
        <v>0</v>
      </c>
      <c r="H255" s="181"/>
      <c r="I255" s="182">
        <f>ROUND(E255*H255,2)</f>
        <v>0</v>
      </c>
      <c r="J255" s="181"/>
      <c r="K255" s="182">
        <f>ROUND(E255*J255,2)</f>
        <v>0</v>
      </c>
      <c r="L255" s="182">
        <v>21</v>
      </c>
      <c r="M255" s="182">
        <f>G255*(1+L255/100)</f>
        <v>0</v>
      </c>
      <c r="N255" s="182">
        <v>0</v>
      </c>
      <c r="O255" s="182">
        <f>ROUND(E255*N255,2)</f>
        <v>0</v>
      </c>
      <c r="P255" s="182">
        <v>0</v>
      </c>
      <c r="Q255" s="182">
        <f>ROUND(E255*P255,2)</f>
        <v>0</v>
      </c>
      <c r="R255" s="182"/>
      <c r="S255" s="182" t="s">
        <v>141</v>
      </c>
      <c r="T255" s="183" t="s">
        <v>141</v>
      </c>
      <c r="U255" s="157">
        <v>1.6850000000000001</v>
      </c>
      <c r="V255" s="157">
        <f>ROUND(E255*U255,2)</f>
        <v>5.27</v>
      </c>
      <c r="W255" s="157"/>
      <c r="X255" s="157" t="s">
        <v>378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379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4" t="s">
        <v>136</v>
      </c>
      <c r="B256" s="165" t="s">
        <v>86</v>
      </c>
      <c r="C256" s="187" t="s">
        <v>87</v>
      </c>
      <c r="D256" s="166"/>
      <c r="E256" s="167"/>
      <c r="F256" s="168"/>
      <c r="G256" s="168">
        <f>SUMIF(AG257:AG300,"&lt;&gt;NOR",G257:G300)</f>
        <v>0</v>
      </c>
      <c r="H256" s="168"/>
      <c r="I256" s="168">
        <f>SUM(I257:I300)</f>
        <v>0</v>
      </c>
      <c r="J256" s="168"/>
      <c r="K256" s="168">
        <f>SUM(K257:K300)</f>
        <v>0</v>
      </c>
      <c r="L256" s="168"/>
      <c r="M256" s="168">
        <f>SUM(M257:M300)</f>
        <v>0</v>
      </c>
      <c r="N256" s="168"/>
      <c r="O256" s="168">
        <f>SUM(O257:O300)</f>
        <v>0.32000000000000006</v>
      </c>
      <c r="P256" s="168"/>
      <c r="Q256" s="168">
        <f>SUM(Q257:Q300)</f>
        <v>2.4</v>
      </c>
      <c r="R256" s="168"/>
      <c r="S256" s="168"/>
      <c r="T256" s="169"/>
      <c r="U256" s="163"/>
      <c r="V256" s="163">
        <f>SUM(V257:V300)</f>
        <v>102.38</v>
      </c>
      <c r="W256" s="163"/>
      <c r="X256" s="163"/>
      <c r="AG256" t="s">
        <v>137</v>
      </c>
    </row>
    <row r="257" spans="1:60" ht="22.5" outlineLevel="1" x14ac:dyDescent="0.2">
      <c r="A257" s="170">
        <v>69</v>
      </c>
      <c r="B257" s="171" t="s">
        <v>412</v>
      </c>
      <c r="C257" s="188" t="s">
        <v>413</v>
      </c>
      <c r="D257" s="172" t="s">
        <v>140</v>
      </c>
      <c r="E257" s="173">
        <v>60.868000000000002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5">
        <v>2.3000000000000001E-4</v>
      </c>
      <c r="O257" s="175">
        <f>ROUND(E257*N257,2)</f>
        <v>0.01</v>
      </c>
      <c r="P257" s="175">
        <v>0</v>
      </c>
      <c r="Q257" s="175">
        <f>ROUND(E257*P257,2)</f>
        <v>0</v>
      </c>
      <c r="R257" s="175"/>
      <c r="S257" s="175" t="s">
        <v>141</v>
      </c>
      <c r="T257" s="176" t="s">
        <v>141</v>
      </c>
      <c r="U257" s="157">
        <v>0.18</v>
      </c>
      <c r="V257" s="157">
        <f>ROUND(E257*U257,2)</f>
        <v>10.96</v>
      </c>
      <c r="W257" s="157"/>
      <c r="X257" s="157" t="s">
        <v>142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143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9" t="s">
        <v>204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145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9" t="s">
        <v>205</v>
      </c>
      <c r="D259" s="159"/>
      <c r="E259" s="160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145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9" t="s">
        <v>414</v>
      </c>
      <c r="D260" s="159"/>
      <c r="E260" s="160">
        <v>60.868000000000002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145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.5" outlineLevel="1" x14ac:dyDescent="0.2">
      <c r="A261" s="170">
        <v>70</v>
      </c>
      <c r="B261" s="171" t="s">
        <v>415</v>
      </c>
      <c r="C261" s="188" t="s">
        <v>416</v>
      </c>
      <c r="D261" s="172" t="s">
        <v>140</v>
      </c>
      <c r="E261" s="173">
        <v>59.067999999999998</v>
      </c>
      <c r="F261" s="174"/>
      <c r="G261" s="175">
        <f>ROUND(E261*F261,2)</f>
        <v>0</v>
      </c>
      <c r="H261" s="174"/>
      <c r="I261" s="175">
        <f>ROUND(E261*H261,2)</f>
        <v>0</v>
      </c>
      <c r="J261" s="174"/>
      <c r="K261" s="175">
        <f>ROUND(E261*J261,2)</f>
        <v>0</v>
      </c>
      <c r="L261" s="175">
        <v>21</v>
      </c>
      <c r="M261" s="175">
        <f>G261*(1+L261/100)</f>
        <v>0</v>
      </c>
      <c r="N261" s="175">
        <v>2.3000000000000001E-4</v>
      </c>
      <c r="O261" s="175">
        <f>ROUND(E261*N261,2)</f>
        <v>0.01</v>
      </c>
      <c r="P261" s="175">
        <v>0</v>
      </c>
      <c r="Q261" s="175">
        <f>ROUND(E261*P261,2)</f>
        <v>0</v>
      </c>
      <c r="R261" s="175"/>
      <c r="S261" s="175" t="s">
        <v>141</v>
      </c>
      <c r="T261" s="176" t="s">
        <v>141</v>
      </c>
      <c r="U261" s="157">
        <v>0.36199999999999999</v>
      </c>
      <c r="V261" s="157">
        <f>ROUND(E261*U261,2)</f>
        <v>21.38</v>
      </c>
      <c r="W261" s="157"/>
      <c r="X261" s="157" t="s">
        <v>142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143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9" t="s">
        <v>204</v>
      </c>
      <c r="D262" s="159"/>
      <c r="E262" s="160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145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9" t="s">
        <v>205</v>
      </c>
      <c r="D263" s="159"/>
      <c r="E263" s="160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145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9" t="s">
        <v>206</v>
      </c>
      <c r="D264" s="159"/>
      <c r="E264" s="160">
        <v>59.067999999999998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145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70">
        <v>71</v>
      </c>
      <c r="B265" s="171" t="s">
        <v>417</v>
      </c>
      <c r="C265" s="188" t="s">
        <v>418</v>
      </c>
      <c r="D265" s="172" t="s">
        <v>140</v>
      </c>
      <c r="E265" s="173">
        <v>66.811920000000001</v>
      </c>
      <c r="F265" s="174"/>
      <c r="G265" s="175">
        <f>ROUND(E265*F265,2)</f>
        <v>0</v>
      </c>
      <c r="H265" s="174"/>
      <c r="I265" s="175">
        <f>ROUND(E265*H265,2)</f>
        <v>0</v>
      </c>
      <c r="J265" s="174"/>
      <c r="K265" s="175">
        <f>ROUND(E265*J265,2)</f>
        <v>0</v>
      </c>
      <c r="L265" s="175">
        <v>21</v>
      </c>
      <c r="M265" s="175">
        <f>G265*(1+L265/100)</f>
        <v>0</v>
      </c>
      <c r="N265" s="175">
        <v>2.0000000000000002E-5</v>
      </c>
      <c r="O265" s="175">
        <f>ROUND(E265*N265,2)</f>
        <v>0</v>
      </c>
      <c r="P265" s="175">
        <v>0</v>
      </c>
      <c r="Q265" s="175">
        <f>ROUND(E265*P265,2)</f>
        <v>0</v>
      </c>
      <c r="R265" s="175"/>
      <c r="S265" s="175" t="s">
        <v>141</v>
      </c>
      <c r="T265" s="176" t="s">
        <v>141</v>
      </c>
      <c r="U265" s="157">
        <v>0.16</v>
      </c>
      <c r="V265" s="157">
        <f>ROUND(E265*U265,2)</f>
        <v>10.69</v>
      </c>
      <c r="W265" s="157"/>
      <c r="X265" s="157" t="s">
        <v>142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143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58" t="s">
        <v>419</v>
      </c>
      <c r="D266" s="259"/>
      <c r="E266" s="259"/>
      <c r="F266" s="259"/>
      <c r="G266" s="259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180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9" t="s">
        <v>420</v>
      </c>
      <c r="D267" s="159"/>
      <c r="E267" s="160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145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9" t="s">
        <v>196</v>
      </c>
      <c r="D268" s="159"/>
      <c r="E268" s="160">
        <v>66.811920000000001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145</v>
      </c>
      <c r="AH268" s="147">
        <v>5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70">
        <v>72</v>
      </c>
      <c r="B269" s="171" t="s">
        <v>421</v>
      </c>
      <c r="C269" s="188" t="s">
        <v>422</v>
      </c>
      <c r="D269" s="172" t="s">
        <v>140</v>
      </c>
      <c r="E269" s="173">
        <v>150.51220000000001</v>
      </c>
      <c r="F269" s="174"/>
      <c r="G269" s="175">
        <f>ROUND(E269*F269,2)</f>
        <v>0</v>
      </c>
      <c r="H269" s="174"/>
      <c r="I269" s="175">
        <f>ROUND(E269*H269,2)</f>
        <v>0</v>
      </c>
      <c r="J269" s="174"/>
      <c r="K269" s="175">
        <f>ROUND(E269*J269,2)</f>
        <v>0</v>
      </c>
      <c r="L269" s="175">
        <v>21</v>
      </c>
      <c r="M269" s="175">
        <f>G269*(1+L269/100)</f>
        <v>0</v>
      </c>
      <c r="N269" s="175">
        <v>2.0000000000000002E-5</v>
      </c>
      <c r="O269" s="175">
        <f>ROUND(E269*N269,2)</f>
        <v>0</v>
      </c>
      <c r="P269" s="175">
        <v>0</v>
      </c>
      <c r="Q269" s="175">
        <f>ROUND(E269*P269,2)</f>
        <v>0</v>
      </c>
      <c r="R269" s="175"/>
      <c r="S269" s="175" t="s">
        <v>141</v>
      </c>
      <c r="T269" s="176" t="s">
        <v>141</v>
      </c>
      <c r="U269" s="157">
        <v>0.14000000000000001</v>
      </c>
      <c r="V269" s="157">
        <f>ROUND(E269*U269,2)</f>
        <v>21.07</v>
      </c>
      <c r="W269" s="157"/>
      <c r="X269" s="157" t="s">
        <v>142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143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58" t="s">
        <v>423</v>
      </c>
      <c r="D270" s="259"/>
      <c r="E270" s="259"/>
      <c r="F270" s="259"/>
      <c r="G270" s="259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180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9" t="s">
        <v>387</v>
      </c>
      <c r="D271" s="159"/>
      <c r="E271" s="160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145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9" t="s">
        <v>388</v>
      </c>
      <c r="D272" s="159"/>
      <c r="E272" s="160">
        <v>150.51220000000001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145</v>
      </c>
      <c r="AH272" s="147">
        <v>5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70">
        <v>73</v>
      </c>
      <c r="B273" s="171" t="s">
        <v>424</v>
      </c>
      <c r="C273" s="188" t="s">
        <v>425</v>
      </c>
      <c r="D273" s="172" t="s">
        <v>140</v>
      </c>
      <c r="E273" s="173">
        <v>150.51220000000001</v>
      </c>
      <c r="F273" s="174"/>
      <c r="G273" s="175">
        <f>ROUND(E273*F273,2)</f>
        <v>0</v>
      </c>
      <c r="H273" s="174"/>
      <c r="I273" s="175">
        <f>ROUND(E273*H273,2)</f>
        <v>0</v>
      </c>
      <c r="J273" s="174"/>
      <c r="K273" s="175">
        <f>ROUND(E273*J273,2)</f>
        <v>0</v>
      </c>
      <c r="L273" s="175">
        <v>21</v>
      </c>
      <c r="M273" s="175">
        <f>G273*(1+L273/100)</f>
        <v>0</v>
      </c>
      <c r="N273" s="175">
        <v>0</v>
      </c>
      <c r="O273" s="175">
        <f>ROUND(E273*N273,2)</f>
        <v>0</v>
      </c>
      <c r="P273" s="175">
        <v>8.0000000000000002E-3</v>
      </c>
      <c r="Q273" s="175">
        <f>ROUND(E273*P273,2)</f>
        <v>1.2</v>
      </c>
      <c r="R273" s="175"/>
      <c r="S273" s="175" t="s">
        <v>141</v>
      </c>
      <c r="T273" s="176" t="s">
        <v>141</v>
      </c>
      <c r="U273" s="157">
        <v>0.05</v>
      </c>
      <c r="V273" s="157">
        <f>ROUND(E273*U273,2)</f>
        <v>7.53</v>
      </c>
      <c r="W273" s="157"/>
      <c r="X273" s="157" t="s">
        <v>142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143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9" t="s">
        <v>386</v>
      </c>
      <c r="D274" s="159"/>
      <c r="E274" s="160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145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9" t="s">
        <v>387</v>
      </c>
      <c r="D275" s="159"/>
      <c r="E275" s="160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145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9" t="s">
        <v>426</v>
      </c>
      <c r="D276" s="159"/>
      <c r="E276" s="160">
        <v>72.212199999999996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145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9" t="s">
        <v>427</v>
      </c>
      <c r="D277" s="159"/>
      <c r="E277" s="160">
        <v>78.3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145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0">
        <v>74</v>
      </c>
      <c r="B278" s="171" t="s">
        <v>424</v>
      </c>
      <c r="C278" s="188" t="s">
        <v>425</v>
      </c>
      <c r="D278" s="172" t="s">
        <v>140</v>
      </c>
      <c r="E278" s="173">
        <v>150.51220000000001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5">
        <v>0</v>
      </c>
      <c r="O278" s="175">
        <f>ROUND(E278*N278,2)</f>
        <v>0</v>
      </c>
      <c r="P278" s="175">
        <v>8.0000000000000002E-3</v>
      </c>
      <c r="Q278" s="175">
        <f>ROUND(E278*P278,2)</f>
        <v>1.2</v>
      </c>
      <c r="R278" s="175"/>
      <c r="S278" s="175" t="s">
        <v>141</v>
      </c>
      <c r="T278" s="176" t="s">
        <v>141</v>
      </c>
      <c r="U278" s="157">
        <v>0.05</v>
      </c>
      <c r="V278" s="157">
        <f>ROUND(E278*U278,2)</f>
        <v>7.53</v>
      </c>
      <c r="W278" s="157"/>
      <c r="X278" s="157" t="s">
        <v>142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143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9" t="s">
        <v>428</v>
      </c>
      <c r="D279" s="159"/>
      <c r="E279" s="160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145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9" t="s">
        <v>388</v>
      </c>
      <c r="D280" s="159"/>
      <c r="E280" s="160">
        <v>150.51220000000001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145</v>
      </c>
      <c r="AH280" s="147">
        <v>5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0">
        <v>75</v>
      </c>
      <c r="B281" s="171" t="s">
        <v>429</v>
      </c>
      <c r="C281" s="188" t="s">
        <v>430</v>
      </c>
      <c r="D281" s="172" t="s">
        <v>140</v>
      </c>
      <c r="E281" s="173">
        <v>150.51220000000001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21</v>
      </c>
      <c r="M281" s="175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5"/>
      <c r="S281" s="175" t="s">
        <v>141</v>
      </c>
      <c r="T281" s="176" t="s">
        <v>141</v>
      </c>
      <c r="U281" s="157">
        <v>0.15</v>
      </c>
      <c r="V281" s="157">
        <f>ROUND(E281*U281,2)</f>
        <v>22.58</v>
      </c>
      <c r="W281" s="157"/>
      <c r="X281" s="157" t="s">
        <v>142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143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58" t="s">
        <v>431</v>
      </c>
      <c r="D282" s="259"/>
      <c r="E282" s="259"/>
      <c r="F282" s="259"/>
      <c r="G282" s="259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180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9" t="s">
        <v>387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145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9" t="s">
        <v>388</v>
      </c>
      <c r="D284" s="159"/>
      <c r="E284" s="160">
        <v>150.51220000000001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145</v>
      </c>
      <c r="AH284" s="147">
        <v>5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0">
        <v>76</v>
      </c>
      <c r="B285" s="171" t="s">
        <v>432</v>
      </c>
      <c r="C285" s="188" t="s">
        <v>433</v>
      </c>
      <c r="D285" s="172" t="s">
        <v>140</v>
      </c>
      <c r="E285" s="173">
        <v>187.95419999999999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5">
        <v>1.1999999999999999E-3</v>
      </c>
      <c r="O285" s="175">
        <f>ROUND(E285*N285,2)</f>
        <v>0.23</v>
      </c>
      <c r="P285" s="175">
        <v>0</v>
      </c>
      <c r="Q285" s="175">
        <f>ROUND(E285*P285,2)</f>
        <v>0</v>
      </c>
      <c r="R285" s="175" t="s">
        <v>190</v>
      </c>
      <c r="S285" s="175" t="s">
        <v>141</v>
      </c>
      <c r="T285" s="176" t="s">
        <v>141</v>
      </c>
      <c r="U285" s="157">
        <v>0</v>
      </c>
      <c r="V285" s="157">
        <f>ROUND(E285*U285,2)</f>
        <v>0</v>
      </c>
      <c r="W285" s="157"/>
      <c r="X285" s="157" t="s">
        <v>191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192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9" t="s">
        <v>434</v>
      </c>
      <c r="D286" s="159"/>
      <c r="E286" s="160">
        <v>118.136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145</v>
      </c>
      <c r="AH286" s="147">
        <v>5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9" t="s">
        <v>435</v>
      </c>
      <c r="D287" s="159"/>
      <c r="E287" s="160">
        <v>60.868000000000002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145</v>
      </c>
      <c r="AH287" s="147">
        <v>5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91" t="s">
        <v>210</v>
      </c>
      <c r="D288" s="161"/>
      <c r="E288" s="162">
        <v>8.9502000000000006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145</v>
      </c>
      <c r="AH288" s="147">
        <v>4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70">
        <v>77</v>
      </c>
      <c r="B289" s="171" t="s">
        <v>436</v>
      </c>
      <c r="C289" s="188" t="s">
        <v>437</v>
      </c>
      <c r="D289" s="172" t="s">
        <v>140</v>
      </c>
      <c r="E289" s="173">
        <v>15.051220000000001</v>
      </c>
      <c r="F289" s="174"/>
      <c r="G289" s="175">
        <f>ROUND(E289*F289,2)</f>
        <v>0</v>
      </c>
      <c r="H289" s="174"/>
      <c r="I289" s="175">
        <f>ROUND(E289*H289,2)</f>
        <v>0</v>
      </c>
      <c r="J289" s="174"/>
      <c r="K289" s="175">
        <f>ROUND(E289*J289,2)</f>
        <v>0</v>
      </c>
      <c r="L289" s="175">
        <v>21</v>
      </c>
      <c r="M289" s="175">
        <f>G289*(1+L289/100)</f>
        <v>0</v>
      </c>
      <c r="N289" s="175">
        <v>1.6800000000000001E-3</v>
      </c>
      <c r="O289" s="175">
        <f>ROUND(E289*N289,2)</f>
        <v>0.03</v>
      </c>
      <c r="P289" s="175">
        <v>0</v>
      </c>
      <c r="Q289" s="175">
        <f>ROUND(E289*P289,2)</f>
        <v>0</v>
      </c>
      <c r="R289" s="175" t="s">
        <v>190</v>
      </c>
      <c r="S289" s="175" t="s">
        <v>141</v>
      </c>
      <c r="T289" s="176" t="s">
        <v>141</v>
      </c>
      <c r="U289" s="157">
        <v>0</v>
      </c>
      <c r="V289" s="157">
        <f>ROUND(E289*U289,2)</f>
        <v>0</v>
      </c>
      <c r="W289" s="157"/>
      <c r="X289" s="157" t="s">
        <v>191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192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9" t="s">
        <v>387</v>
      </c>
      <c r="D290" s="159"/>
      <c r="E290" s="160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145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9" t="s">
        <v>438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145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9" t="s">
        <v>439</v>
      </c>
      <c r="D292" s="159"/>
      <c r="E292" s="160">
        <v>15.051220000000001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145</v>
      </c>
      <c r="AH292" s="147">
        <v>5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70">
        <v>78</v>
      </c>
      <c r="B293" s="171" t="s">
        <v>440</v>
      </c>
      <c r="C293" s="188" t="s">
        <v>441</v>
      </c>
      <c r="D293" s="172" t="s">
        <v>140</v>
      </c>
      <c r="E293" s="173">
        <v>15.051220000000001</v>
      </c>
      <c r="F293" s="174"/>
      <c r="G293" s="175">
        <f>ROUND(E293*F293,2)</f>
        <v>0</v>
      </c>
      <c r="H293" s="174"/>
      <c r="I293" s="175">
        <f>ROUND(E293*H293,2)</f>
        <v>0</v>
      </c>
      <c r="J293" s="174"/>
      <c r="K293" s="175">
        <f>ROUND(E293*J293,2)</f>
        <v>0</v>
      </c>
      <c r="L293" s="175">
        <v>21</v>
      </c>
      <c r="M293" s="175">
        <f>G293*(1+L293/100)</f>
        <v>0</v>
      </c>
      <c r="N293" s="175">
        <v>1.92E-3</v>
      </c>
      <c r="O293" s="175">
        <f>ROUND(E293*N293,2)</f>
        <v>0.03</v>
      </c>
      <c r="P293" s="175">
        <v>0</v>
      </c>
      <c r="Q293" s="175">
        <f>ROUND(E293*P293,2)</f>
        <v>0</v>
      </c>
      <c r="R293" s="175" t="s">
        <v>190</v>
      </c>
      <c r="S293" s="175" t="s">
        <v>141</v>
      </c>
      <c r="T293" s="176" t="s">
        <v>141</v>
      </c>
      <c r="U293" s="157">
        <v>0</v>
      </c>
      <c r="V293" s="157">
        <f>ROUND(E293*U293,2)</f>
        <v>0</v>
      </c>
      <c r="W293" s="157"/>
      <c r="X293" s="157" t="s">
        <v>191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192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9" t="s">
        <v>387</v>
      </c>
      <c r="D294" s="159"/>
      <c r="E294" s="160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145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9" t="s">
        <v>438</v>
      </c>
      <c r="D295" s="159"/>
      <c r="E295" s="160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145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9" t="s">
        <v>439</v>
      </c>
      <c r="D296" s="159"/>
      <c r="E296" s="160">
        <v>15.051220000000001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145</v>
      </c>
      <c r="AH296" s="147">
        <v>5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70">
        <v>79</v>
      </c>
      <c r="B297" s="171" t="s">
        <v>442</v>
      </c>
      <c r="C297" s="188" t="s">
        <v>443</v>
      </c>
      <c r="D297" s="172" t="s">
        <v>140</v>
      </c>
      <c r="E297" s="173">
        <v>76.833709999999996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5">
        <v>1.7000000000000001E-4</v>
      </c>
      <c r="O297" s="175">
        <f>ROUND(E297*N297,2)</f>
        <v>0.01</v>
      </c>
      <c r="P297" s="175">
        <v>0</v>
      </c>
      <c r="Q297" s="175">
        <f>ROUND(E297*P297,2)</f>
        <v>0</v>
      </c>
      <c r="R297" s="175" t="s">
        <v>190</v>
      </c>
      <c r="S297" s="175" t="s">
        <v>141</v>
      </c>
      <c r="T297" s="176" t="s">
        <v>141</v>
      </c>
      <c r="U297" s="157">
        <v>0</v>
      </c>
      <c r="V297" s="157">
        <f>ROUND(E297*U297,2)</f>
        <v>0</v>
      </c>
      <c r="W297" s="157"/>
      <c r="X297" s="157" t="s">
        <v>191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192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54"/>
      <c r="B298" s="155"/>
      <c r="C298" s="258" t="s">
        <v>444</v>
      </c>
      <c r="D298" s="259"/>
      <c r="E298" s="259"/>
      <c r="F298" s="259"/>
      <c r="G298" s="259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180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84" t="str">
        <f>C298</f>
        <v>Čtyřvstvá fólie-  parozábrana, která se skládá z výztužné mřížky a dvou vrstev polyetylénové laminované  fólie a z reflexní aluminiové vrstvy.</v>
      </c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9" t="s">
        <v>445</v>
      </c>
      <c r="D299" s="159"/>
      <c r="E299" s="160">
        <v>76.833709999999996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145</v>
      </c>
      <c r="AH299" s="147">
        <v>5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7">
        <v>80</v>
      </c>
      <c r="B300" s="178" t="s">
        <v>446</v>
      </c>
      <c r="C300" s="190" t="s">
        <v>447</v>
      </c>
      <c r="D300" s="179" t="s">
        <v>377</v>
      </c>
      <c r="E300" s="180">
        <v>0.32472000000000001</v>
      </c>
      <c r="F300" s="181"/>
      <c r="G300" s="182">
        <f>ROUND(E300*F300,2)</f>
        <v>0</v>
      </c>
      <c r="H300" s="181"/>
      <c r="I300" s="182">
        <f>ROUND(E300*H300,2)</f>
        <v>0</v>
      </c>
      <c r="J300" s="181"/>
      <c r="K300" s="182">
        <f>ROUND(E300*J300,2)</f>
        <v>0</v>
      </c>
      <c r="L300" s="182">
        <v>21</v>
      </c>
      <c r="M300" s="182">
        <f>G300*(1+L300/100)</f>
        <v>0</v>
      </c>
      <c r="N300" s="182">
        <v>0</v>
      </c>
      <c r="O300" s="182">
        <f>ROUND(E300*N300,2)</f>
        <v>0</v>
      </c>
      <c r="P300" s="182">
        <v>0</v>
      </c>
      <c r="Q300" s="182">
        <f>ROUND(E300*P300,2)</f>
        <v>0</v>
      </c>
      <c r="R300" s="182"/>
      <c r="S300" s="182" t="s">
        <v>141</v>
      </c>
      <c r="T300" s="183" t="s">
        <v>141</v>
      </c>
      <c r="U300" s="157">
        <v>1.966</v>
      </c>
      <c r="V300" s="157">
        <f>ROUND(E300*U300,2)</f>
        <v>0.64</v>
      </c>
      <c r="W300" s="157"/>
      <c r="X300" s="157" t="s">
        <v>378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379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x14ac:dyDescent="0.2">
      <c r="A301" s="164" t="s">
        <v>136</v>
      </c>
      <c r="B301" s="165" t="s">
        <v>88</v>
      </c>
      <c r="C301" s="187" t="s">
        <v>89</v>
      </c>
      <c r="D301" s="166"/>
      <c r="E301" s="167"/>
      <c r="F301" s="168"/>
      <c r="G301" s="168">
        <f>SUMIF(AG302:AG307,"&lt;&gt;NOR",G302:G307)</f>
        <v>0</v>
      </c>
      <c r="H301" s="168"/>
      <c r="I301" s="168">
        <f>SUM(I302:I307)</f>
        <v>0</v>
      </c>
      <c r="J301" s="168"/>
      <c r="K301" s="168">
        <f>SUM(K302:K307)</f>
        <v>0</v>
      </c>
      <c r="L301" s="168"/>
      <c r="M301" s="168">
        <f>SUM(M302:M307)</f>
        <v>0</v>
      </c>
      <c r="N301" s="168"/>
      <c r="O301" s="168">
        <f>SUM(O302:O307)</f>
        <v>0</v>
      </c>
      <c r="P301" s="168"/>
      <c r="Q301" s="168">
        <f>SUM(Q302:Q307)</f>
        <v>0</v>
      </c>
      <c r="R301" s="168"/>
      <c r="S301" s="168"/>
      <c r="T301" s="169"/>
      <c r="U301" s="163"/>
      <c r="V301" s="163">
        <f>SUM(V302:V307)</f>
        <v>0</v>
      </c>
      <c r="W301" s="163"/>
      <c r="X301" s="163"/>
      <c r="AG301" t="s">
        <v>137</v>
      </c>
    </row>
    <row r="302" spans="1:60" outlineLevel="1" x14ac:dyDescent="0.2">
      <c r="A302" s="170">
        <v>81</v>
      </c>
      <c r="B302" s="171" t="s">
        <v>448</v>
      </c>
      <c r="C302" s="188" t="s">
        <v>449</v>
      </c>
      <c r="D302" s="172" t="s">
        <v>450</v>
      </c>
      <c r="E302" s="173">
        <v>1</v>
      </c>
      <c r="F302" s="174"/>
      <c r="G302" s="175">
        <f>ROUND(E302*F302,2)</f>
        <v>0</v>
      </c>
      <c r="H302" s="174"/>
      <c r="I302" s="175">
        <f>ROUND(E302*H302,2)</f>
        <v>0</v>
      </c>
      <c r="J302" s="174"/>
      <c r="K302" s="175">
        <f>ROUND(E302*J302,2)</f>
        <v>0</v>
      </c>
      <c r="L302" s="175">
        <v>21</v>
      </c>
      <c r="M302" s="175">
        <f>G302*(1+L302/100)</f>
        <v>0</v>
      </c>
      <c r="N302" s="175">
        <v>0</v>
      </c>
      <c r="O302" s="175">
        <f>ROUND(E302*N302,2)</f>
        <v>0</v>
      </c>
      <c r="P302" s="175">
        <v>0</v>
      </c>
      <c r="Q302" s="175">
        <f>ROUND(E302*P302,2)</f>
        <v>0</v>
      </c>
      <c r="R302" s="175"/>
      <c r="S302" s="175" t="s">
        <v>272</v>
      </c>
      <c r="T302" s="176" t="s">
        <v>273</v>
      </c>
      <c r="U302" s="157">
        <v>0</v>
      </c>
      <c r="V302" s="157">
        <f>ROUND(E302*U302,2)</f>
        <v>0</v>
      </c>
      <c r="W302" s="157"/>
      <c r="X302" s="157" t="s">
        <v>142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143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78.75" outlineLevel="1" x14ac:dyDescent="0.2">
      <c r="A303" s="154"/>
      <c r="B303" s="155"/>
      <c r="C303" s="258" t="s">
        <v>451</v>
      </c>
      <c r="D303" s="259"/>
      <c r="E303" s="259"/>
      <c r="F303" s="259"/>
      <c r="G303" s="259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180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84" t="str">
        <f>C303</f>
        <v>Dočasné zajištění celé technologie kotelny (3 ks kondenzačních plynových kotlů, R+S, HVDT, veškerého potrubí, MaR, ELI, zabezpečení kotelny,  odkouření kotlů, odvod kondenzátu, úprava a doplňování vody do soustavy, oběhová čerpadla, expanzní nádoby s pojišťovacími ventily,  odvětrání kotelny, apod.) po dobu stavby. V případě nutnosti jejich demontáž a bezpečné uskladnění.  Případná zpětná montáž všech demontovaných prvků a uvedení celého systému zpětně do provozu včetně všech potřebných revizí. Demontáž a zpětná montáž veškerých elektroinstalací, osvětlení, zásuvek a vypínačů v řešených prostorech.</v>
      </c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9" t="s">
        <v>311</v>
      </c>
      <c r="D304" s="159"/>
      <c r="E304" s="160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145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9" t="s">
        <v>452</v>
      </c>
      <c r="D305" s="159"/>
      <c r="E305" s="160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145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9" t="s">
        <v>453</v>
      </c>
      <c r="D306" s="159"/>
      <c r="E306" s="160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145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9" t="s">
        <v>62</v>
      </c>
      <c r="D307" s="159"/>
      <c r="E307" s="160">
        <v>1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145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x14ac:dyDescent="0.2">
      <c r="A308" s="164" t="s">
        <v>136</v>
      </c>
      <c r="B308" s="165" t="s">
        <v>90</v>
      </c>
      <c r="C308" s="187" t="s">
        <v>91</v>
      </c>
      <c r="D308" s="166"/>
      <c r="E308" s="167"/>
      <c r="F308" s="168"/>
      <c r="G308" s="168">
        <f>SUMIF(AG309:AG436,"&lt;&gt;NOR",G309:G436)</f>
        <v>0</v>
      </c>
      <c r="H308" s="168"/>
      <c r="I308" s="168">
        <f>SUM(I309:I436)</f>
        <v>0</v>
      </c>
      <c r="J308" s="168"/>
      <c r="K308" s="168">
        <f>SUM(K309:K436)</f>
        <v>0</v>
      </c>
      <c r="L308" s="168"/>
      <c r="M308" s="168">
        <f>SUM(M309:M436)</f>
        <v>0</v>
      </c>
      <c r="N308" s="168"/>
      <c r="O308" s="168">
        <f>SUM(O309:O436)</f>
        <v>5.2799999999999994</v>
      </c>
      <c r="P308" s="168"/>
      <c r="Q308" s="168">
        <f>SUM(Q309:Q436)</f>
        <v>3.4</v>
      </c>
      <c r="R308" s="168"/>
      <c r="S308" s="168"/>
      <c r="T308" s="169"/>
      <c r="U308" s="163"/>
      <c r="V308" s="163">
        <f>SUM(V309:V436)</f>
        <v>1898.4</v>
      </c>
      <c r="W308" s="163"/>
      <c r="X308" s="163"/>
      <c r="AG308" t="s">
        <v>137</v>
      </c>
    </row>
    <row r="309" spans="1:60" outlineLevel="1" x14ac:dyDescent="0.2">
      <c r="A309" s="170">
        <v>82</v>
      </c>
      <c r="B309" s="171" t="s">
        <v>454</v>
      </c>
      <c r="C309" s="188" t="s">
        <v>455</v>
      </c>
      <c r="D309" s="172" t="s">
        <v>199</v>
      </c>
      <c r="E309" s="173">
        <v>3</v>
      </c>
      <c r="F309" s="174"/>
      <c r="G309" s="175">
        <f>ROUND(E309*F309,2)</f>
        <v>0</v>
      </c>
      <c r="H309" s="174"/>
      <c r="I309" s="175">
        <f>ROUND(E309*H309,2)</f>
        <v>0</v>
      </c>
      <c r="J309" s="174"/>
      <c r="K309" s="175">
        <f>ROUND(E309*J309,2)</f>
        <v>0</v>
      </c>
      <c r="L309" s="175">
        <v>21</v>
      </c>
      <c r="M309" s="175">
        <f>G309*(1+L309/100)</f>
        <v>0</v>
      </c>
      <c r="N309" s="175">
        <v>0.14369000000000001</v>
      </c>
      <c r="O309" s="175">
        <f>ROUND(E309*N309,2)</f>
        <v>0.43</v>
      </c>
      <c r="P309" s="175">
        <v>0</v>
      </c>
      <c r="Q309" s="175">
        <f>ROUND(E309*P309,2)</f>
        <v>0</v>
      </c>
      <c r="R309" s="175"/>
      <c r="S309" s="175" t="s">
        <v>141</v>
      </c>
      <c r="T309" s="176" t="s">
        <v>141</v>
      </c>
      <c r="U309" s="157">
        <v>30</v>
      </c>
      <c r="V309" s="157">
        <f>ROUND(E309*U309,2)</f>
        <v>90</v>
      </c>
      <c r="W309" s="157"/>
      <c r="X309" s="157" t="s">
        <v>142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143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58" t="s">
        <v>456</v>
      </c>
      <c r="D310" s="259"/>
      <c r="E310" s="259"/>
      <c r="F310" s="259"/>
      <c r="G310" s="259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180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70">
        <v>83</v>
      </c>
      <c r="B311" s="171" t="s">
        <v>457</v>
      </c>
      <c r="C311" s="188" t="s">
        <v>458</v>
      </c>
      <c r="D311" s="172" t="s">
        <v>153</v>
      </c>
      <c r="E311" s="173">
        <v>8.6</v>
      </c>
      <c r="F311" s="174"/>
      <c r="G311" s="175">
        <f>ROUND(E311*F311,2)</f>
        <v>0</v>
      </c>
      <c r="H311" s="174"/>
      <c r="I311" s="175">
        <f>ROUND(E311*H311,2)</f>
        <v>0</v>
      </c>
      <c r="J311" s="174"/>
      <c r="K311" s="175">
        <f>ROUND(E311*J311,2)</f>
        <v>0</v>
      </c>
      <c r="L311" s="175">
        <v>21</v>
      </c>
      <c r="M311" s="175">
        <f>G311*(1+L311/100)</f>
        <v>0</v>
      </c>
      <c r="N311" s="175">
        <v>1.6000000000000001E-4</v>
      </c>
      <c r="O311" s="175">
        <f>ROUND(E311*N311,2)</f>
        <v>0</v>
      </c>
      <c r="P311" s="175">
        <v>1.2319999999999999E-2</v>
      </c>
      <c r="Q311" s="175">
        <f>ROUND(E311*P311,2)</f>
        <v>0.11</v>
      </c>
      <c r="R311" s="175"/>
      <c r="S311" s="175" t="s">
        <v>141</v>
      </c>
      <c r="T311" s="176" t="s">
        <v>141</v>
      </c>
      <c r="U311" s="157">
        <v>0.34</v>
      </c>
      <c r="V311" s="157">
        <f>ROUND(E311*U311,2)</f>
        <v>2.92</v>
      </c>
      <c r="W311" s="157"/>
      <c r="X311" s="157" t="s">
        <v>142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143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9" t="s">
        <v>311</v>
      </c>
      <c r="D312" s="159"/>
      <c r="E312" s="160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145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9" t="s">
        <v>459</v>
      </c>
      <c r="D313" s="159"/>
      <c r="E313" s="160">
        <v>8.6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145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70">
        <v>84</v>
      </c>
      <c r="B314" s="171" t="s">
        <v>460</v>
      </c>
      <c r="C314" s="188" t="s">
        <v>461</v>
      </c>
      <c r="D314" s="172" t="s">
        <v>153</v>
      </c>
      <c r="E314" s="173">
        <v>7.1</v>
      </c>
      <c r="F314" s="174"/>
      <c r="G314" s="175">
        <f>ROUND(E314*F314,2)</f>
        <v>0</v>
      </c>
      <c r="H314" s="174"/>
      <c r="I314" s="175">
        <f>ROUND(E314*H314,2)</f>
        <v>0</v>
      </c>
      <c r="J314" s="174"/>
      <c r="K314" s="175">
        <f>ROUND(E314*J314,2)</f>
        <v>0</v>
      </c>
      <c r="L314" s="175">
        <v>21</v>
      </c>
      <c r="M314" s="175">
        <f>G314*(1+L314/100)</f>
        <v>0</v>
      </c>
      <c r="N314" s="175">
        <v>1.6000000000000001E-4</v>
      </c>
      <c r="O314" s="175">
        <f>ROUND(E314*N314,2)</f>
        <v>0</v>
      </c>
      <c r="P314" s="175">
        <v>1.2319999999999999E-2</v>
      </c>
      <c r="Q314" s="175">
        <f>ROUND(E314*P314,2)</f>
        <v>0.09</v>
      </c>
      <c r="R314" s="175"/>
      <c r="S314" s="175" t="s">
        <v>141</v>
      </c>
      <c r="T314" s="176" t="s">
        <v>141</v>
      </c>
      <c r="U314" s="157">
        <v>0.27779999999999999</v>
      </c>
      <c r="V314" s="157">
        <f>ROUND(E314*U314,2)</f>
        <v>1.97</v>
      </c>
      <c r="W314" s="157"/>
      <c r="X314" s="157" t="s">
        <v>142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143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9" t="s">
        <v>311</v>
      </c>
      <c r="D315" s="159"/>
      <c r="E315" s="160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145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9" t="s">
        <v>462</v>
      </c>
      <c r="D316" s="159"/>
      <c r="E316" s="160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145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9" t="s">
        <v>463</v>
      </c>
      <c r="D317" s="159"/>
      <c r="E317" s="160">
        <v>7.1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145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0">
        <v>85</v>
      </c>
      <c r="B318" s="171" t="s">
        <v>464</v>
      </c>
      <c r="C318" s="188" t="s">
        <v>465</v>
      </c>
      <c r="D318" s="172" t="s">
        <v>153</v>
      </c>
      <c r="E318" s="173">
        <v>16.600000000000001</v>
      </c>
      <c r="F318" s="174"/>
      <c r="G318" s="175">
        <f>ROUND(E318*F318,2)</f>
        <v>0</v>
      </c>
      <c r="H318" s="174"/>
      <c r="I318" s="175">
        <f>ROUND(E318*H318,2)</f>
        <v>0</v>
      </c>
      <c r="J318" s="174"/>
      <c r="K318" s="175">
        <f>ROUND(E318*J318,2)</f>
        <v>0</v>
      </c>
      <c r="L318" s="175">
        <v>21</v>
      </c>
      <c r="M318" s="175">
        <f>G318*(1+L318/100)</f>
        <v>0</v>
      </c>
      <c r="N318" s="175">
        <v>1.6000000000000001E-4</v>
      </c>
      <c r="O318" s="175">
        <f>ROUND(E318*N318,2)</f>
        <v>0</v>
      </c>
      <c r="P318" s="175">
        <v>1.2319999999999999E-2</v>
      </c>
      <c r="Q318" s="175">
        <f>ROUND(E318*P318,2)</f>
        <v>0.2</v>
      </c>
      <c r="R318" s="175"/>
      <c r="S318" s="175" t="s">
        <v>141</v>
      </c>
      <c r="T318" s="176" t="s">
        <v>141</v>
      </c>
      <c r="U318" s="157">
        <v>0.18759999999999999</v>
      </c>
      <c r="V318" s="157">
        <f>ROUND(E318*U318,2)</f>
        <v>3.11</v>
      </c>
      <c r="W318" s="157"/>
      <c r="X318" s="157" t="s">
        <v>142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143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9" t="s">
        <v>311</v>
      </c>
      <c r="D319" s="159"/>
      <c r="E319" s="160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145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9" t="s">
        <v>466</v>
      </c>
      <c r="D320" s="159"/>
      <c r="E320" s="160">
        <v>16.600000000000001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145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.5" outlineLevel="1" x14ac:dyDescent="0.2">
      <c r="A321" s="170">
        <v>86</v>
      </c>
      <c r="B321" s="171" t="s">
        <v>467</v>
      </c>
      <c r="C321" s="188" t="s">
        <v>468</v>
      </c>
      <c r="D321" s="172" t="s">
        <v>153</v>
      </c>
      <c r="E321" s="173">
        <v>16.600000000000001</v>
      </c>
      <c r="F321" s="174"/>
      <c r="G321" s="175">
        <f>ROUND(E321*F321,2)</f>
        <v>0</v>
      </c>
      <c r="H321" s="174"/>
      <c r="I321" s="175">
        <f>ROUND(E321*H321,2)</f>
        <v>0</v>
      </c>
      <c r="J321" s="174"/>
      <c r="K321" s="175">
        <f>ROUND(E321*J321,2)</f>
        <v>0</v>
      </c>
      <c r="L321" s="175">
        <v>21</v>
      </c>
      <c r="M321" s="175">
        <f>G321*(1+L321/100)</f>
        <v>0</v>
      </c>
      <c r="N321" s="175">
        <v>6.9999999999999994E-5</v>
      </c>
      <c r="O321" s="175">
        <f>ROUND(E321*N321,2)</f>
        <v>0</v>
      </c>
      <c r="P321" s="175">
        <v>0</v>
      </c>
      <c r="Q321" s="175">
        <f>ROUND(E321*P321,2)</f>
        <v>0</v>
      </c>
      <c r="R321" s="175"/>
      <c r="S321" s="175" t="s">
        <v>141</v>
      </c>
      <c r="T321" s="176" t="s">
        <v>141</v>
      </c>
      <c r="U321" s="157">
        <v>0.34200000000000003</v>
      </c>
      <c r="V321" s="157">
        <f>ROUND(E321*U321,2)</f>
        <v>5.68</v>
      </c>
      <c r="W321" s="157"/>
      <c r="X321" s="157" t="s">
        <v>142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143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9" t="s">
        <v>469</v>
      </c>
      <c r="D322" s="159"/>
      <c r="E322" s="160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145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9" t="s">
        <v>470</v>
      </c>
      <c r="D323" s="159"/>
      <c r="E323" s="160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145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9" t="s">
        <v>471</v>
      </c>
      <c r="D324" s="159"/>
      <c r="E324" s="160">
        <v>16.600000000000001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145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2.5" outlineLevel="1" x14ac:dyDescent="0.2">
      <c r="A325" s="170">
        <v>87</v>
      </c>
      <c r="B325" s="171" t="s">
        <v>467</v>
      </c>
      <c r="C325" s="188" t="s">
        <v>468</v>
      </c>
      <c r="D325" s="172" t="s">
        <v>153</v>
      </c>
      <c r="E325" s="173">
        <v>155.4</v>
      </c>
      <c r="F325" s="174"/>
      <c r="G325" s="175">
        <f>ROUND(E325*F325,2)</f>
        <v>0</v>
      </c>
      <c r="H325" s="174"/>
      <c r="I325" s="175">
        <f>ROUND(E325*H325,2)</f>
        <v>0</v>
      </c>
      <c r="J325" s="174"/>
      <c r="K325" s="175">
        <f>ROUND(E325*J325,2)</f>
        <v>0</v>
      </c>
      <c r="L325" s="175">
        <v>21</v>
      </c>
      <c r="M325" s="175">
        <f>G325*(1+L325/100)</f>
        <v>0</v>
      </c>
      <c r="N325" s="175">
        <v>6.9999999999999994E-5</v>
      </c>
      <c r="O325" s="175">
        <f>ROUND(E325*N325,2)</f>
        <v>0.01</v>
      </c>
      <c r="P325" s="175">
        <v>0</v>
      </c>
      <c r="Q325" s="175">
        <f>ROUND(E325*P325,2)</f>
        <v>0</v>
      </c>
      <c r="R325" s="175"/>
      <c r="S325" s="175" t="s">
        <v>141</v>
      </c>
      <c r="T325" s="176" t="s">
        <v>141</v>
      </c>
      <c r="U325" s="157">
        <v>0.34200000000000003</v>
      </c>
      <c r="V325" s="157">
        <f>ROUND(E325*U325,2)</f>
        <v>53.15</v>
      </c>
      <c r="W325" s="157"/>
      <c r="X325" s="157" t="s">
        <v>142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143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9" t="s">
        <v>469</v>
      </c>
      <c r="D326" s="159"/>
      <c r="E326" s="160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145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9" t="s">
        <v>472</v>
      </c>
      <c r="D327" s="159"/>
      <c r="E327" s="160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145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9" t="s">
        <v>473</v>
      </c>
      <c r="D328" s="159"/>
      <c r="E328" s="160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145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9" t="s">
        <v>474</v>
      </c>
      <c r="D329" s="159"/>
      <c r="E329" s="160">
        <v>44.4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145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9" t="s">
        <v>475</v>
      </c>
      <c r="D330" s="159"/>
      <c r="E330" s="160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145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9" t="s">
        <v>476</v>
      </c>
      <c r="D331" s="159"/>
      <c r="E331" s="160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145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9" t="s">
        <v>477</v>
      </c>
      <c r="D332" s="159"/>
      <c r="E332" s="160">
        <v>18.5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145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9" t="s">
        <v>478</v>
      </c>
      <c r="D333" s="159"/>
      <c r="E333" s="160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145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9" t="s">
        <v>479</v>
      </c>
      <c r="D334" s="159"/>
      <c r="E334" s="160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145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9" t="s">
        <v>480</v>
      </c>
      <c r="D335" s="159"/>
      <c r="E335" s="160">
        <v>92.5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145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22.5" outlineLevel="1" x14ac:dyDescent="0.2">
      <c r="A336" s="170">
        <v>88</v>
      </c>
      <c r="B336" s="171" t="s">
        <v>467</v>
      </c>
      <c r="C336" s="188" t="s">
        <v>468</v>
      </c>
      <c r="D336" s="172" t="s">
        <v>153</v>
      </c>
      <c r="E336" s="173">
        <v>37.5</v>
      </c>
      <c r="F336" s="174"/>
      <c r="G336" s="175">
        <f>ROUND(E336*F336,2)</f>
        <v>0</v>
      </c>
      <c r="H336" s="174"/>
      <c r="I336" s="175">
        <f>ROUND(E336*H336,2)</f>
        <v>0</v>
      </c>
      <c r="J336" s="174"/>
      <c r="K336" s="175">
        <f>ROUND(E336*J336,2)</f>
        <v>0</v>
      </c>
      <c r="L336" s="175">
        <v>21</v>
      </c>
      <c r="M336" s="175">
        <f>G336*(1+L336/100)</f>
        <v>0</v>
      </c>
      <c r="N336" s="175">
        <v>6.9999999999999994E-5</v>
      </c>
      <c r="O336" s="175">
        <f>ROUND(E336*N336,2)</f>
        <v>0</v>
      </c>
      <c r="P336" s="175">
        <v>0</v>
      </c>
      <c r="Q336" s="175">
        <f>ROUND(E336*P336,2)</f>
        <v>0</v>
      </c>
      <c r="R336" s="175"/>
      <c r="S336" s="175" t="s">
        <v>141</v>
      </c>
      <c r="T336" s="176" t="s">
        <v>141</v>
      </c>
      <c r="U336" s="157">
        <v>0.34200000000000003</v>
      </c>
      <c r="V336" s="157">
        <f>ROUND(E336*U336,2)</f>
        <v>12.83</v>
      </c>
      <c r="W336" s="157"/>
      <c r="X336" s="157" t="s">
        <v>142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143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9" t="s">
        <v>469</v>
      </c>
      <c r="D337" s="159"/>
      <c r="E337" s="160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145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9" t="s">
        <v>481</v>
      </c>
      <c r="D338" s="159"/>
      <c r="E338" s="160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145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9" t="s">
        <v>482</v>
      </c>
      <c r="D339" s="159"/>
      <c r="E339" s="160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145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9" t="s">
        <v>483</v>
      </c>
      <c r="D340" s="159"/>
      <c r="E340" s="160">
        <v>37.5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145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2.5" outlineLevel="1" x14ac:dyDescent="0.2">
      <c r="A341" s="170">
        <v>89</v>
      </c>
      <c r="B341" s="171" t="s">
        <v>484</v>
      </c>
      <c r="C341" s="188" t="s">
        <v>485</v>
      </c>
      <c r="D341" s="172" t="s">
        <v>153</v>
      </c>
      <c r="E341" s="173">
        <v>8.6</v>
      </c>
      <c r="F341" s="174"/>
      <c r="G341" s="175">
        <f>ROUND(E341*F341,2)</f>
        <v>0</v>
      </c>
      <c r="H341" s="174"/>
      <c r="I341" s="175">
        <f>ROUND(E341*H341,2)</f>
        <v>0</v>
      </c>
      <c r="J341" s="174"/>
      <c r="K341" s="175">
        <f>ROUND(E341*J341,2)</f>
        <v>0</v>
      </c>
      <c r="L341" s="175">
        <v>21</v>
      </c>
      <c r="M341" s="175">
        <f>G341*(1+L341/100)</f>
        <v>0</v>
      </c>
      <c r="N341" s="175">
        <v>1E-4</v>
      </c>
      <c r="O341" s="175">
        <f>ROUND(E341*N341,2)</f>
        <v>0</v>
      </c>
      <c r="P341" s="175">
        <v>0</v>
      </c>
      <c r="Q341" s="175">
        <f>ROUND(E341*P341,2)</f>
        <v>0</v>
      </c>
      <c r="R341" s="175"/>
      <c r="S341" s="175" t="s">
        <v>141</v>
      </c>
      <c r="T341" s="176" t="s">
        <v>141</v>
      </c>
      <c r="U341" s="157">
        <v>0.496</v>
      </c>
      <c r="V341" s="157">
        <f>ROUND(E341*U341,2)</f>
        <v>4.2699999999999996</v>
      </c>
      <c r="W341" s="157"/>
      <c r="X341" s="157" t="s">
        <v>142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143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9" t="s">
        <v>469</v>
      </c>
      <c r="D342" s="159"/>
      <c r="E342" s="160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145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9" t="s">
        <v>486</v>
      </c>
      <c r="D343" s="159"/>
      <c r="E343" s="160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145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9" t="s">
        <v>487</v>
      </c>
      <c r="D344" s="159"/>
      <c r="E344" s="160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145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9" t="s">
        <v>488</v>
      </c>
      <c r="D345" s="159"/>
      <c r="E345" s="160">
        <v>5.6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145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9" t="s">
        <v>489</v>
      </c>
      <c r="D346" s="159"/>
      <c r="E346" s="160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145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9" t="s">
        <v>487</v>
      </c>
      <c r="D347" s="159"/>
      <c r="E347" s="160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145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9" t="s">
        <v>490</v>
      </c>
      <c r="D348" s="159"/>
      <c r="E348" s="160">
        <v>3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145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2.5" outlineLevel="1" x14ac:dyDescent="0.2">
      <c r="A349" s="170">
        <v>90</v>
      </c>
      <c r="B349" s="171" t="s">
        <v>491</v>
      </c>
      <c r="C349" s="188" t="s">
        <v>492</v>
      </c>
      <c r="D349" s="172" t="s">
        <v>153</v>
      </c>
      <c r="E349" s="173">
        <v>7.1</v>
      </c>
      <c r="F349" s="174"/>
      <c r="G349" s="175">
        <f>ROUND(E349*F349,2)</f>
        <v>0</v>
      </c>
      <c r="H349" s="174"/>
      <c r="I349" s="175">
        <f>ROUND(E349*H349,2)</f>
        <v>0</v>
      </c>
      <c r="J349" s="174"/>
      <c r="K349" s="175">
        <f>ROUND(E349*J349,2)</f>
        <v>0</v>
      </c>
      <c r="L349" s="175">
        <v>21</v>
      </c>
      <c r="M349" s="175">
        <f>G349*(1+L349/100)</f>
        <v>0</v>
      </c>
      <c r="N349" s="175">
        <v>2.7E-4</v>
      </c>
      <c r="O349" s="175">
        <f>ROUND(E349*N349,2)</f>
        <v>0</v>
      </c>
      <c r="P349" s="175">
        <v>0</v>
      </c>
      <c r="Q349" s="175">
        <f>ROUND(E349*P349,2)</f>
        <v>0</v>
      </c>
      <c r="R349" s="175"/>
      <c r="S349" s="175" t="s">
        <v>141</v>
      </c>
      <c r="T349" s="176" t="s">
        <v>141</v>
      </c>
      <c r="U349" s="157">
        <v>0.60599999999999998</v>
      </c>
      <c r="V349" s="157">
        <f>ROUND(E349*U349,2)</f>
        <v>4.3</v>
      </c>
      <c r="W349" s="157"/>
      <c r="X349" s="157" t="s">
        <v>142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143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9" t="s">
        <v>469</v>
      </c>
      <c r="D350" s="159"/>
      <c r="E350" s="160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145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9" t="s">
        <v>493</v>
      </c>
      <c r="D351" s="159"/>
      <c r="E351" s="160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145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9" t="s">
        <v>494</v>
      </c>
      <c r="D352" s="159"/>
      <c r="E352" s="160">
        <v>7.1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145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22.5" outlineLevel="1" x14ac:dyDescent="0.2">
      <c r="A353" s="170">
        <v>91</v>
      </c>
      <c r="B353" s="171" t="s">
        <v>495</v>
      </c>
      <c r="C353" s="188" t="s">
        <v>496</v>
      </c>
      <c r="D353" s="172" t="s">
        <v>140</v>
      </c>
      <c r="E353" s="173">
        <v>200.12</v>
      </c>
      <c r="F353" s="174"/>
      <c r="G353" s="175">
        <f>ROUND(E353*F353,2)</f>
        <v>0</v>
      </c>
      <c r="H353" s="174"/>
      <c r="I353" s="175">
        <f>ROUND(E353*H353,2)</f>
        <v>0</v>
      </c>
      <c r="J353" s="174"/>
      <c r="K353" s="175">
        <f>ROUND(E353*J353,2)</f>
        <v>0</v>
      </c>
      <c r="L353" s="175">
        <v>21</v>
      </c>
      <c r="M353" s="175">
        <f>G353*(1+L353/100)</f>
        <v>0</v>
      </c>
      <c r="N353" s="175">
        <v>0</v>
      </c>
      <c r="O353" s="175">
        <f>ROUND(E353*N353,2)</f>
        <v>0</v>
      </c>
      <c r="P353" s="175">
        <v>0</v>
      </c>
      <c r="Q353" s="175">
        <f>ROUND(E353*P353,2)</f>
        <v>0</v>
      </c>
      <c r="R353" s="175"/>
      <c r="S353" s="175" t="s">
        <v>141</v>
      </c>
      <c r="T353" s="176" t="s">
        <v>141</v>
      </c>
      <c r="U353" s="157">
        <v>0.27</v>
      </c>
      <c r="V353" s="157">
        <f>ROUND(E353*U353,2)</f>
        <v>54.03</v>
      </c>
      <c r="W353" s="157"/>
      <c r="X353" s="157" t="s">
        <v>142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143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9" t="s">
        <v>400</v>
      </c>
      <c r="D354" s="159"/>
      <c r="E354" s="160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145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9" t="s">
        <v>497</v>
      </c>
      <c r="D355" s="159"/>
      <c r="E355" s="160">
        <v>200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145</v>
      </c>
      <c r="AH355" s="147">
        <v>5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9" t="s">
        <v>498</v>
      </c>
      <c r="D356" s="159"/>
      <c r="E356" s="160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145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9" t="s">
        <v>499</v>
      </c>
      <c r="D357" s="159"/>
      <c r="E357" s="160">
        <v>0.12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145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70">
        <v>92</v>
      </c>
      <c r="B358" s="171" t="s">
        <v>500</v>
      </c>
      <c r="C358" s="188" t="s">
        <v>501</v>
      </c>
      <c r="D358" s="172" t="s">
        <v>140</v>
      </c>
      <c r="E358" s="173">
        <v>0.92</v>
      </c>
      <c r="F358" s="174"/>
      <c r="G358" s="175">
        <f>ROUND(E358*F358,2)</f>
        <v>0</v>
      </c>
      <c r="H358" s="174"/>
      <c r="I358" s="175">
        <f>ROUND(E358*H358,2)</f>
        <v>0</v>
      </c>
      <c r="J358" s="174"/>
      <c r="K358" s="175">
        <f>ROUND(E358*J358,2)</f>
        <v>0</v>
      </c>
      <c r="L358" s="175">
        <v>21</v>
      </c>
      <c r="M358" s="175">
        <f>G358*(1+L358/100)</f>
        <v>0</v>
      </c>
      <c r="N358" s="175">
        <v>0</v>
      </c>
      <c r="O358" s="175">
        <f>ROUND(E358*N358,2)</f>
        <v>0</v>
      </c>
      <c r="P358" s="175">
        <v>0</v>
      </c>
      <c r="Q358" s="175">
        <f>ROUND(E358*P358,2)</f>
        <v>0</v>
      </c>
      <c r="R358" s="175"/>
      <c r="S358" s="175" t="s">
        <v>141</v>
      </c>
      <c r="T358" s="176" t="s">
        <v>141</v>
      </c>
      <c r="U358" s="157">
        <v>0.78200000000000003</v>
      </c>
      <c r="V358" s="157">
        <f>ROUND(E358*U358,2)</f>
        <v>0.72</v>
      </c>
      <c r="W358" s="157"/>
      <c r="X358" s="157" t="s">
        <v>142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143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9" t="s">
        <v>274</v>
      </c>
      <c r="D359" s="159"/>
      <c r="E359" s="160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145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89" t="s">
        <v>253</v>
      </c>
      <c r="D360" s="159"/>
      <c r="E360" s="160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145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9" t="s">
        <v>275</v>
      </c>
      <c r="D361" s="159"/>
      <c r="E361" s="160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145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9" t="s">
        <v>502</v>
      </c>
      <c r="D362" s="159"/>
      <c r="E362" s="160">
        <v>0.92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145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70">
        <v>93</v>
      </c>
      <c r="B363" s="171" t="s">
        <v>503</v>
      </c>
      <c r="C363" s="188" t="s">
        <v>504</v>
      </c>
      <c r="D363" s="172" t="s">
        <v>140</v>
      </c>
      <c r="E363" s="173">
        <v>200</v>
      </c>
      <c r="F363" s="174"/>
      <c r="G363" s="175">
        <f>ROUND(E363*F363,2)</f>
        <v>0</v>
      </c>
      <c r="H363" s="174"/>
      <c r="I363" s="175">
        <f>ROUND(E363*H363,2)</f>
        <v>0</v>
      </c>
      <c r="J363" s="174"/>
      <c r="K363" s="175">
        <f>ROUND(E363*J363,2)</f>
        <v>0</v>
      </c>
      <c r="L363" s="175">
        <v>21</v>
      </c>
      <c r="M363" s="175">
        <f>G363*(1+L363/100)</f>
        <v>0</v>
      </c>
      <c r="N363" s="175">
        <v>0</v>
      </c>
      <c r="O363" s="175">
        <f>ROUND(E363*N363,2)</f>
        <v>0</v>
      </c>
      <c r="P363" s="175">
        <v>1.4999999999999999E-2</v>
      </c>
      <c r="Q363" s="175">
        <f>ROUND(E363*P363,2)</f>
        <v>3</v>
      </c>
      <c r="R363" s="175"/>
      <c r="S363" s="175" t="s">
        <v>141</v>
      </c>
      <c r="T363" s="176" t="s">
        <v>141</v>
      </c>
      <c r="U363" s="157">
        <v>0.09</v>
      </c>
      <c r="V363" s="157">
        <f>ROUND(E363*U363,2)</f>
        <v>18</v>
      </c>
      <c r="W363" s="157"/>
      <c r="X363" s="157" t="s">
        <v>142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143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9" t="s">
        <v>356</v>
      </c>
      <c r="D364" s="159"/>
      <c r="E364" s="160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145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9" t="s">
        <v>400</v>
      </c>
      <c r="D365" s="159"/>
      <c r="E365" s="160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145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9" t="s">
        <v>505</v>
      </c>
      <c r="D366" s="159"/>
      <c r="E366" s="160">
        <v>200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145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70">
        <v>94</v>
      </c>
      <c r="B367" s="171" t="s">
        <v>506</v>
      </c>
      <c r="C367" s="188" t="s">
        <v>507</v>
      </c>
      <c r="D367" s="172" t="s">
        <v>157</v>
      </c>
      <c r="E367" s="173">
        <v>8.1642299999999999</v>
      </c>
      <c r="F367" s="174"/>
      <c r="G367" s="175">
        <f>ROUND(E367*F367,2)</f>
        <v>0</v>
      </c>
      <c r="H367" s="174"/>
      <c r="I367" s="175">
        <f>ROUND(E367*H367,2)</f>
        <v>0</v>
      </c>
      <c r="J367" s="174"/>
      <c r="K367" s="175">
        <f>ROUND(E367*J367,2)</f>
        <v>0</v>
      </c>
      <c r="L367" s="175">
        <v>21</v>
      </c>
      <c r="M367" s="175">
        <f>G367*(1+L367/100)</f>
        <v>0</v>
      </c>
      <c r="N367" s="175">
        <v>2.3570000000000001E-2</v>
      </c>
      <c r="O367" s="175">
        <f>ROUND(E367*N367,2)</f>
        <v>0.19</v>
      </c>
      <c r="P367" s="175">
        <v>0</v>
      </c>
      <c r="Q367" s="175">
        <f>ROUND(E367*P367,2)</f>
        <v>0</v>
      </c>
      <c r="R367" s="175"/>
      <c r="S367" s="175" t="s">
        <v>141</v>
      </c>
      <c r="T367" s="176" t="s">
        <v>141</v>
      </c>
      <c r="U367" s="157">
        <v>0</v>
      </c>
      <c r="V367" s="157">
        <f>ROUND(E367*U367,2)</f>
        <v>0</v>
      </c>
      <c r="W367" s="157"/>
      <c r="X367" s="157" t="s">
        <v>142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143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9" t="s">
        <v>508</v>
      </c>
      <c r="D368" s="159"/>
      <c r="E368" s="160">
        <v>1.26007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145</v>
      </c>
      <c r="AH368" s="147">
        <v>5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9" t="s">
        <v>509</v>
      </c>
      <c r="D369" s="159"/>
      <c r="E369" s="160">
        <v>4.1980000000000003E-2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145</v>
      </c>
      <c r="AH369" s="147">
        <v>5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9" t="s">
        <v>510</v>
      </c>
      <c r="D370" s="159"/>
      <c r="E370" s="160">
        <v>5.5033000000000003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145</v>
      </c>
      <c r="AH370" s="147">
        <v>5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9" t="s">
        <v>511</v>
      </c>
      <c r="D371" s="159"/>
      <c r="E371" s="160">
        <v>1.1916100000000001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145</v>
      </c>
      <c r="AH371" s="147">
        <v>5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9" t="s">
        <v>512</v>
      </c>
      <c r="D372" s="159"/>
      <c r="E372" s="160">
        <v>0.16727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145</v>
      </c>
      <c r="AH372" s="147">
        <v>5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70">
        <v>95</v>
      </c>
      <c r="B373" s="171" t="s">
        <v>513</v>
      </c>
      <c r="C373" s="188" t="s">
        <v>514</v>
      </c>
      <c r="D373" s="172" t="s">
        <v>157</v>
      </c>
      <c r="E373" s="173">
        <v>7.9969599999999996</v>
      </c>
      <c r="F373" s="174"/>
      <c r="G373" s="175">
        <f>ROUND(E373*F373,2)</f>
        <v>0</v>
      </c>
      <c r="H373" s="174"/>
      <c r="I373" s="175">
        <f>ROUND(E373*H373,2)</f>
        <v>0</v>
      </c>
      <c r="J373" s="174"/>
      <c r="K373" s="175">
        <f>ROUND(E373*J373,2)</f>
        <v>0</v>
      </c>
      <c r="L373" s="175">
        <v>21</v>
      </c>
      <c r="M373" s="175">
        <f>G373*(1+L373/100)</f>
        <v>0</v>
      </c>
      <c r="N373" s="175">
        <v>1.6500000000000001E-2</v>
      </c>
      <c r="O373" s="175">
        <f>ROUND(E373*N373,2)</f>
        <v>0.13</v>
      </c>
      <c r="P373" s="175">
        <v>0</v>
      </c>
      <c r="Q373" s="175">
        <f>ROUND(E373*P373,2)</f>
        <v>0</v>
      </c>
      <c r="R373" s="175"/>
      <c r="S373" s="175" t="s">
        <v>141</v>
      </c>
      <c r="T373" s="176" t="s">
        <v>141</v>
      </c>
      <c r="U373" s="157">
        <v>0</v>
      </c>
      <c r="V373" s="157">
        <f>ROUND(E373*U373,2)</f>
        <v>0</v>
      </c>
      <c r="W373" s="157"/>
      <c r="X373" s="157" t="s">
        <v>142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143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9" t="s">
        <v>508</v>
      </c>
      <c r="D374" s="159"/>
      <c r="E374" s="160">
        <v>1.26007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145</v>
      </c>
      <c r="AH374" s="147">
        <v>5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9" t="s">
        <v>509</v>
      </c>
      <c r="D375" s="159"/>
      <c r="E375" s="160">
        <v>4.1980000000000003E-2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145</v>
      </c>
      <c r="AH375" s="147">
        <v>5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9" t="s">
        <v>510</v>
      </c>
      <c r="D376" s="159"/>
      <c r="E376" s="160">
        <v>5.5033000000000003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145</v>
      </c>
      <c r="AH376" s="147">
        <v>5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9" t="s">
        <v>511</v>
      </c>
      <c r="D377" s="159"/>
      <c r="E377" s="160">
        <v>1.1916100000000001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145</v>
      </c>
      <c r="AH377" s="147">
        <v>5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70">
        <v>96</v>
      </c>
      <c r="B378" s="171" t="s">
        <v>515</v>
      </c>
      <c r="C378" s="188" t="s">
        <v>516</v>
      </c>
      <c r="D378" s="172" t="s">
        <v>140</v>
      </c>
      <c r="E378" s="173">
        <v>6.12</v>
      </c>
      <c r="F378" s="174"/>
      <c r="G378" s="175">
        <f>ROUND(E378*F378,2)</f>
        <v>0</v>
      </c>
      <c r="H378" s="174"/>
      <c r="I378" s="175">
        <f>ROUND(E378*H378,2)</f>
        <v>0</v>
      </c>
      <c r="J378" s="174"/>
      <c r="K378" s="175">
        <f>ROUND(E378*J378,2)</f>
        <v>0</v>
      </c>
      <c r="L378" s="175">
        <v>21</v>
      </c>
      <c r="M378" s="175">
        <f>G378*(1+L378/100)</f>
        <v>0</v>
      </c>
      <c r="N378" s="175">
        <v>8.0000000000000007E-5</v>
      </c>
      <c r="O378" s="175">
        <f>ROUND(E378*N378,2)</f>
        <v>0</v>
      </c>
      <c r="P378" s="175">
        <v>0</v>
      </c>
      <c r="Q378" s="175">
        <f>ROUND(E378*P378,2)</f>
        <v>0</v>
      </c>
      <c r="R378" s="175"/>
      <c r="S378" s="175" t="s">
        <v>141</v>
      </c>
      <c r="T378" s="176" t="s">
        <v>141</v>
      </c>
      <c r="U378" s="157">
        <v>0.25990000000000002</v>
      </c>
      <c r="V378" s="157">
        <f>ROUND(E378*U378,2)</f>
        <v>1.59</v>
      </c>
      <c r="W378" s="157"/>
      <c r="X378" s="157" t="s">
        <v>142</v>
      </c>
      <c r="Y378" s="147"/>
      <c r="Z378" s="147"/>
      <c r="AA378" s="147"/>
      <c r="AB378" s="147"/>
      <c r="AC378" s="147"/>
      <c r="AD378" s="147"/>
      <c r="AE378" s="147"/>
      <c r="AF378" s="147"/>
      <c r="AG378" s="147" t="s">
        <v>143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9" t="s">
        <v>517</v>
      </c>
      <c r="D379" s="159"/>
      <c r="E379" s="160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145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9" t="s">
        <v>518</v>
      </c>
      <c r="D380" s="159"/>
      <c r="E380" s="160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145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9" t="s">
        <v>519</v>
      </c>
      <c r="D381" s="159"/>
      <c r="E381" s="160">
        <v>6.12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145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70">
        <v>97</v>
      </c>
      <c r="B382" s="171" t="s">
        <v>520</v>
      </c>
      <c r="C382" s="188" t="s">
        <v>521</v>
      </c>
      <c r="D382" s="172" t="s">
        <v>153</v>
      </c>
      <c r="E382" s="173">
        <v>15.9</v>
      </c>
      <c r="F382" s="174"/>
      <c r="G382" s="175">
        <f>ROUND(E382*F382,2)</f>
        <v>0</v>
      </c>
      <c r="H382" s="174"/>
      <c r="I382" s="175">
        <f>ROUND(E382*H382,2)</f>
        <v>0</v>
      </c>
      <c r="J382" s="174"/>
      <c r="K382" s="175">
        <f>ROUND(E382*J382,2)</f>
        <v>0</v>
      </c>
      <c r="L382" s="175">
        <v>21</v>
      </c>
      <c r="M382" s="175">
        <f>G382*(1+L382/100)</f>
        <v>0</v>
      </c>
      <c r="N382" s="175">
        <v>0</v>
      </c>
      <c r="O382" s="175">
        <f>ROUND(E382*N382,2)</f>
        <v>0</v>
      </c>
      <c r="P382" s="175">
        <v>0</v>
      </c>
      <c r="Q382" s="175">
        <f>ROUND(E382*P382,2)</f>
        <v>0</v>
      </c>
      <c r="R382" s="175"/>
      <c r="S382" s="175" t="s">
        <v>141</v>
      </c>
      <c r="T382" s="176" t="s">
        <v>141</v>
      </c>
      <c r="U382" s="157">
        <v>3.5999999999999997E-2</v>
      </c>
      <c r="V382" s="157">
        <f>ROUND(E382*U382,2)</f>
        <v>0.56999999999999995</v>
      </c>
      <c r="W382" s="157"/>
      <c r="X382" s="157" t="s">
        <v>142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143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9" t="s">
        <v>262</v>
      </c>
      <c r="D383" s="159"/>
      <c r="E383" s="160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145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9" t="s">
        <v>522</v>
      </c>
      <c r="D384" s="159"/>
      <c r="E384" s="160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145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9" t="s">
        <v>263</v>
      </c>
      <c r="D385" s="159"/>
      <c r="E385" s="160">
        <v>14.8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145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9" t="s">
        <v>523</v>
      </c>
      <c r="D386" s="159"/>
      <c r="E386" s="160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145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9" t="s">
        <v>524</v>
      </c>
      <c r="D387" s="159"/>
      <c r="E387" s="160">
        <v>1.1000000000000001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145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70">
        <v>98</v>
      </c>
      <c r="B388" s="171" t="s">
        <v>525</v>
      </c>
      <c r="C388" s="188" t="s">
        <v>526</v>
      </c>
      <c r="D388" s="172" t="s">
        <v>153</v>
      </c>
      <c r="E388" s="173">
        <v>41.81</v>
      </c>
      <c r="F388" s="174"/>
      <c r="G388" s="175">
        <f>ROUND(E388*F388,2)</f>
        <v>0</v>
      </c>
      <c r="H388" s="174"/>
      <c r="I388" s="175">
        <f>ROUND(E388*H388,2)</f>
        <v>0</v>
      </c>
      <c r="J388" s="174"/>
      <c r="K388" s="175">
        <f>ROUND(E388*J388,2)</f>
        <v>0</v>
      </c>
      <c r="L388" s="175">
        <v>21</v>
      </c>
      <c r="M388" s="175">
        <f>G388*(1+L388/100)</f>
        <v>0</v>
      </c>
      <c r="N388" s="175">
        <v>0</v>
      </c>
      <c r="O388" s="175">
        <f>ROUND(E388*N388,2)</f>
        <v>0</v>
      </c>
      <c r="P388" s="175">
        <v>0</v>
      </c>
      <c r="Q388" s="175">
        <f>ROUND(E388*P388,2)</f>
        <v>0</v>
      </c>
      <c r="R388" s="175"/>
      <c r="S388" s="175" t="s">
        <v>272</v>
      </c>
      <c r="T388" s="176" t="s">
        <v>273</v>
      </c>
      <c r="U388" s="157">
        <v>0.25</v>
      </c>
      <c r="V388" s="157">
        <f>ROUND(E388*U388,2)</f>
        <v>10.45</v>
      </c>
      <c r="W388" s="157"/>
      <c r="X388" s="157" t="s">
        <v>142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143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9" t="s">
        <v>527</v>
      </c>
      <c r="D389" s="159"/>
      <c r="E389" s="160">
        <v>41.81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145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22.5" outlineLevel="1" x14ac:dyDescent="0.2">
      <c r="A390" s="170">
        <v>99</v>
      </c>
      <c r="B390" s="171" t="s">
        <v>528</v>
      </c>
      <c r="C390" s="188" t="s">
        <v>529</v>
      </c>
      <c r="D390" s="172" t="s">
        <v>153</v>
      </c>
      <c r="E390" s="173">
        <v>136</v>
      </c>
      <c r="F390" s="174"/>
      <c r="G390" s="175">
        <f>ROUND(E390*F390,2)</f>
        <v>0</v>
      </c>
      <c r="H390" s="174"/>
      <c r="I390" s="175">
        <f>ROUND(E390*H390,2)</f>
        <v>0</v>
      </c>
      <c r="J390" s="174"/>
      <c r="K390" s="175">
        <f>ROUND(E390*J390,2)</f>
        <v>0</v>
      </c>
      <c r="L390" s="175">
        <v>21</v>
      </c>
      <c r="M390" s="175">
        <f>G390*(1+L390/100)</f>
        <v>0</v>
      </c>
      <c r="N390" s="175">
        <v>0</v>
      </c>
      <c r="O390" s="175">
        <f>ROUND(E390*N390,2)</f>
        <v>0</v>
      </c>
      <c r="P390" s="175">
        <v>0</v>
      </c>
      <c r="Q390" s="175">
        <f>ROUND(E390*P390,2)</f>
        <v>0</v>
      </c>
      <c r="R390" s="175"/>
      <c r="S390" s="175" t="s">
        <v>272</v>
      </c>
      <c r="T390" s="176" t="s">
        <v>273</v>
      </c>
      <c r="U390" s="157">
        <v>7.19</v>
      </c>
      <c r="V390" s="157">
        <f>ROUND(E390*U390,2)</f>
        <v>977.84</v>
      </c>
      <c r="W390" s="157"/>
      <c r="X390" s="157" t="s">
        <v>142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143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9" t="s">
        <v>530</v>
      </c>
      <c r="D391" s="159"/>
      <c r="E391" s="160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145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9" t="s">
        <v>531</v>
      </c>
      <c r="D392" s="159"/>
      <c r="E392" s="160">
        <v>136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145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70">
        <v>100</v>
      </c>
      <c r="B393" s="171" t="s">
        <v>532</v>
      </c>
      <c r="C393" s="188" t="s">
        <v>533</v>
      </c>
      <c r="D393" s="172" t="s">
        <v>153</v>
      </c>
      <c r="E393" s="173">
        <v>90</v>
      </c>
      <c r="F393" s="174"/>
      <c r="G393" s="175">
        <f>ROUND(E393*F393,2)</f>
        <v>0</v>
      </c>
      <c r="H393" s="174"/>
      <c r="I393" s="175">
        <f>ROUND(E393*H393,2)</f>
        <v>0</v>
      </c>
      <c r="J393" s="174"/>
      <c r="K393" s="175">
        <f>ROUND(E393*J393,2)</f>
        <v>0</v>
      </c>
      <c r="L393" s="175">
        <v>21</v>
      </c>
      <c r="M393" s="175">
        <f>G393*(1+L393/100)</f>
        <v>0</v>
      </c>
      <c r="N393" s="175">
        <v>0</v>
      </c>
      <c r="O393" s="175">
        <f>ROUND(E393*N393,2)</f>
        <v>0</v>
      </c>
      <c r="P393" s="175">
        <v>0</v>
      </c>
      <c r="Q393" s="175">
        <f>ROUND(E393*P393,2)</f>
        <v>0</v>
      </c>
      <c r="R393" s="175"/>
      <c r="S393" s="175" t="s">
        <v>272</v>
      </c>
      <c r="T393" s="176" t="s">
        <v>273</v>
      </c>
      <c r="U393" s="157">
        <v>7.19</v>
      </c>
      <c r="V393" s="157">
        <f>ROUND(E393*U393,2)</f>
        <v>647.1</v>
      </c>
      <c r="W393" s="157"/>
      <c r="X393" s="157" t="s">
        <v>142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143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9" t="s">
        <v>498</v>
      </c>
      <c r="D394" s="159"/>
      <c r="E394" s="160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145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9" t="s">
        <v>534</v>
      </c>
      <c r="D395" s="159"/>
      <c r="E395" s="160">
        <v>90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145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77">
        <v>101</v>
      </c>
      <c r="B396" s="178" t="s">
        <v>535</v>
      </c>
      <c r="C396" s="190" t="s">
        <v>536</v>
      </c>
      <c r="D396" s="179" t="s">
        <v>537</v>
      </c>
      <c r="E396" s="180">
        <v>1</v>
      </c>
      <c r="F396" s="181"/>
      <c r="G396" s="182">
        <f>ROUND(E396*F396,2)</f>
        <v>0</v>
      </c>
      <c r="H396" s="181"/>
      <c r="I396" s="182">
        <f>ROUND(E396*H396,2)</f>
        <v>0</v>
      </c>
      <c r="J396" s="181"/>
      <c r="K396" s="182">
        <f>ROUND(E396*J396,2)</f>
        <v>0</v>
      </c>
      <c r="L396" s="182">
        <v>21</v>
      </c>
      <c r="M396" s="182">
        <f>G396*(1+L396/100)</f>
        <v>0</v>
      </c>
      <c r="N396" s="182">
        <v>2.3529999999999999E-2</v>
      </c>
      <c r="O396" s="182">
        <f>ROUND(E396*N396,2)</f>
        <v>0.02</v>
      </c>
      <c r="P396" s="182">
        <v>0</v>
      </c>
      <c r="Q396" s="182">
        <f>ROUND(E396*P396,2)</f>
        <v>0</v>
      </c>
      <c r="R396" s="182" t="s">
        <v>190</v>
      </c>
      <c r="S396" s="182" t="s">
        <v>141</v>
      </c>
      <c r="T396" s="183" t="s">
        <v>141</v>
      </c>
      <c r="U396" s="157">
        <v>0</v>
      </c>
      <c r="V396" s="157">
        <f>ROUND(E396*U396,2)</f>
        <v>0</v>
      </c>
      <c r="W396" s="157"/>
      <c r="X396" s="157" t="s">
        <v>191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192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70">
        <v>102</v>
      </c>
      <c r="B397" s="171" t="s">
        <v>538</v>
      </c>
      <c r="C397" s="188" t="s">
        <v>539</v>
      </c>
      <c r="D397" s="172" t="s">
        <v>157</v>
      </c>
      <c r="E397" s="173">
        <v>1.26007</v>
      </c>
      <c r="F397" s="174"/>
      <c r="G397" s="175">
        <f>ROUND(E397*F397,2)</f>
        <v>0</v>
      </c>
      <c r="H397" s="174"/>
      <c r="I397" s="175">
        <f>ROUND(E397*H397,2)</f>
        <v>0</v>
      </c>
      <c r="J397" s="174"/>
      <c r="K397" s="175">
        <f>ROUND(E397*J397,2)</f>
        <v>0</v>
      </c>
      <c r="L397" s="175">
        <v>21</v>
      </c>
      <c r="M397" s="175">
        <f>G397*(1+L397/100)</f>
        <v>0</v>
      </c>
      <c r="N397" s="175">
        <v>0.55000000000000004</v>
      </c>
      <c r="O397" s="175">
        <f>ROUND(E397*N397,2)</f>
        <v>0.69</v>
      </c>
      <c r="P397" s="175">
        <v>0</v>
      </c>
      <c r="Q397" s="175">
        <f>ROUND(E397*P397,2)</f>
        <v>0</v>
      </c>
      <c r="R397" s="175" t="s">
        <v>190</v>
      </c>
      <c r="S397" s="175" t="s">
        <v>141</v>
      </c>
      <c r="T397" s="176" t="s">
        <v>141</v>
      </c>
      <c r="U397" s="157">
        <v>0</v>
      </c>
      <c r="V397" s="157">
        <f>ROUND(E397*U397,2)</f>
        <v>0</v>
      </c>
      <c r="W397" s="157"/>
      <c r="X397" s="157" t="s">
        <v>191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192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9" t="s">
        <v>469</v>
      </c>
      <c r="D398" s="159"/>
      <c r="E398" s="160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145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9" t="s">
        <v>472</v>
      </c>
      <c r="D399" s="159"/>
      <c r="E399" s="160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145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9" t="s">
        <v>473</v>
      </c>
      <c r="D400" s="159"/>
      <c r="E400" s="160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145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9" t="s">
        <v>540</v>
      </c>
      <c r="D401" s="159"/>
      <c r="E401" s="160">
        <v>0.21312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145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9" t="s">
        <v>475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145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9" t="s">
        <v>476</v>
      </c>
      <c r="D403" s="159"/>
      <c r="E403" s="160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145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9" t="s">
        <v>541</v>
      </c>
      <c r="D404" s="159"/>
      <c r="E404" s="160">
        <v>0.15540000000000001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145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9" t="s">
        <v>478</v>
      </c>
      <c r="D405" s="159"/>
      <c r="E405" s="160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145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9" t="s">
        <v>479</v>
      </c>
      <c r="D406" s="159"/>
      <c r="E406" s="160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145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9" t="s">
        <v>542</v>
      </c>
      <c r="D407" s="159"/>
      <c r="E407" s="160">
        <v>0.77700000000000002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145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91" t="s">
        <v>409</v>
      </c>
      <c r="D408" s="161"/>
      <c r="E408" s="162">
        <v>0.11455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145</v>
      </c>
      <c r="AH408" s="147">
        <v>4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70">
        <v>103</v>
      </c>
      <c r="B409" s="171" t="s">
        <v>543</v>
      </c>
      <c r="C409" s="188" t="s">
        <v>544</v>
      </c>
      <c r="D409" s="172" t="s">
        <v>157</v>
      </c>
      <c r="E409" s="173">
        <v>4.1980000000000003E-2</v>
      </c>
      <c r="F409" s="174"/>
      <c r="G409" s="175">
        <f>ROUND(E409*F409,2)</f>
        <v>0</v>
      </c>
      <c r="H409" s="174"/>
      <c r="I409" s="175">
        <f>ROUND(E409*H409,2)</f>
        <v>0</v>
      </c>
      <c r="J409" s="174"/>
      <c r="K409" s="175">
        <f>ROUND(E409*J409,2)</f>
        <v>0</v>
      </c>
      <c r="L409" s="175">
        <v>21</v>
      </c>
      <c r="M409" s="175">
        <f>G409*(1+L409/100)</f>
        <v>0</v>
      </c>
      <c r="N409" s="175">
        <v>0.55000000000000004</v>
      </c>
      <c r="O409" s="175">
        <f>ROUND(E409*N409,2)</f>
        <v>0.02</v>
      </c>
      <c r="P409" s="175">
        <v>0</v>
      </c>
      <c r="Q409" s="175">
        <f>ROUND(E409*P409,2)</f>
        <v>0</v>
      </c>
      <c r="R409" s="175" t="s">
        <v>190</v>
      </c>
      <c r="S409" s="175" t="s">
        <v>141</v>
      </c>
      <c r="T409" s="176" t="s">
        <v>141</v>
      </c>
      <c r="U409" s="157">
        <v>0</v>
      </c>
      <c r="V409" s="157">
        <f>ROUND(E409*U409,2)</f>
        <v>0</v>
      </c>
      <c r="W409" s="157"/>
      <c r="X409" s="157" t="s">
        <v>191</v>
      </c>
      <c r="Y409" s="147"/>
      <c r="Z409" s="147"/>
      <c r="AA409" s="147"/>
      <c r="AB409" s="147"/>
      <c r="AC409" s="147"/>
      <c r="AD409" s="147"/>
      <c r="AE409" s="147"/>
      <c r="AF409" s="147"/>
      <c r="AG409" s="147" t="s">
        <v>192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89" t="s">
        <v>262</v>
      </c>
      <c r="D410" s="159"/>
      <c r="E410" s="160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145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89" t="s">
        <v>545</v>
      </c>
      <c r="D411" s="159"/>
      <c r="E411" s="160">
        <v>3.5520000000000003E-2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145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9" t="s">
        <v>523</v>
      </c>
      <c r="D412" s="159"/>
      <c r="E412" s="160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145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89" t="s">
        <v>546</v>
      </c>
      <c r="D413" s="159"/>
      <c r="E413" s="160">
        <v>2.64E-3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145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91" t="s">
        <v>409</v>
      </c>
      <c r="D414" s="161"/>
      <c r="E414" s="162">
        <v>3.82E-3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145</v>
      </c>
      <c r="AH414" s="147">
        <v>4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70">
        <v>104</v>
      </c>
      <c r="B415" s="171" t="s">
        <v>547</v>
      </c>
      <c r="C415" s="188" t="s">
        <v>548</v>
      </c>
      <c r="D415" s="172" t="s">
        <v>157</v>
      </c>
      <c r="E415" s="173">
        <v>5.5033000000000003</v>
      </c>
      <c r="F415" s="174"/>
      <c r="G415" s="175">
        <f>ROUND(E415*F415,2)</f>
        <v>0</v>
      </c>
      <c r="H415" s="174"/>
      <c r="I415" s="175">
        <f>ROUND(E415*H415,2)</f>
        <v>0</v>
      </c>
      <c r="J415" s="174"/>
      <c r="K415" s="175">
        <f>ROUND(E415*J415,2)</f>
        <v>0</v>
      </c>
      <c r="L415" s="175">
        <v>21</v>
      </c>
      <c r="M415" s="175">
        <f>G415*(1+L415/100)</f>
        <v>0</v>
      </c>
      <c r="N415" s="175">
        <v>0.55000000000000004</v>
      </c>
      <c r="O415" s="175">
        <f>ROUND(E415*N415,2)</f>
        <v>3.03</v>
      </c>
      <c r="P415" s="175">
        <v>0</v>
      </c>
      <c r="Q415" s="175">
        <f>ROUND(E415*P415,2)</f>
        <v>0</v>
      </c>
      <c r="R415" s="175" t="s">
        <v>190</v>
      </c>
      <c r="S415" s="175" t="s">
        <v>141</v>
      </c>
      <c r="T415" s="176" t="s">
        <v>141</v>
      </c>
      <c r="U415" s="157">
        <v>0</v>
      </c>
      <c r="V415" s="157">
        <f>ROUND(E415*U415,2)</f>
        <v>0</v>
      </c>
      <c r="W415" s="157"/>
      <c r="X415" s="157" t="s">
        <v>191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192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9" t="s">
        <v>400</v>
      </c>
      <c r="D416" s="159"/>
      <c r="E416" s="160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145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9" t="s">
        <v>549</v>
      </c>
      <c r="D417" s="159"/>
      <c r="E417" s="160">
        <v>5.0030000000000001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145</v>
      </c>
      <c r="AH417" s="147">
        <v>5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91" t="s">
        <v>409</v>
      </c>
      <c r="D418" s="161"/>
      <c r="E418" s="162">
        <v>0.50029999999999997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145</v>
      </c>
      <c r="AH418" s="147">
        <v>4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70">
        <v>105</v>
      </c>
      <c r="B419" s="171" t="s">
        <v>550</v>
      </c>
      <c r="C419" s="188" t="s">
        <v>551</v>
      </c>
      <c r="D419" s="172" t="s">
        <v>157</v>
      </c>
      <c r="E419" s="173">
        <v>1.1916100000000001</v>
      </c>
      <c r="F419" s="174"/>
      <c r="G419" s="175">
        <f>ROUND(E419*F419,2)</f>
        <v>0</v>
      </c>
      <c r="H419" s="174"/>
      <c r="I419" s="175">
        <f>ROUND(E419*H419,2)</f>
        <v>0</v>
      </c>
      <c r="J419" s="174"/>
      <c r="K419" s="175">
        <f>ROUND(E419*J419,2)</f>
        <v>0</v>
      </c>
      <c r="L419" s="175">
        <v>21</v>
      </c>
      <c r="M419" s="175">
        <f>G419*(1+L419/100)</f>
        <v>0</v>
      </c>
      <c r="N419" s="175">
        <v>0.55000000000000004</v>
      </c>
      <c r="O419" s="175">
        <f>ROUND(E419*N419,2)</f>
        <v>0.66</v>
      </c>
      <c r="P419" s="175">
        <v>0</v>
      </c>
      <c r="Q419" s="175">
        <f>ROUND(E419*P419,2)</f>
        <v>0</v>
      </c>
      <c r="R419" s="175" t="s">
        <v>190</v>
      </c>
      <c r="S419" s="175" t="s">
        <v>141</v>
      </c>
      <c r="T419" s="176" t="s">
        <v>141</v>
      </c>
      <c r="U419" s="157">
        <v>0</v>
      </c>
      <c r="V419" s="157">
        <f>ROUND(E419*U419,2)</f>
        <v>0</v>
      </c>
      <c r="W419" s="157"/>
      <c r="X419" s="157" t="s">
        <v>191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192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9" t="s">
        <v>469</v>
      </c>
      <c r="D420" s="159"/>
      <c r="E420" s="160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145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9" t="s">
        <v>470</v>
      </c>
      <c r="D421" s="159"/>
      <c r="E421" s="160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145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9" t="s">
        <v>552</v>
      </c>
      <c r="D422" s="159"/>
      <c r="E422" s="160">
        <v>0.18592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145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9" t="s">
        <v>493</v>
      </c>
      <c r="D423" s="159"/>
      <c r="E423" s="160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145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9" t="s">
        <v>553</v>
      </c>
      <c r="D424" s="159"/>
      <c r="E424" s="160">
        <v>0.22720000000000001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145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9" t="s">
        <v>486</v>
      </c>
      <c r="D425" s="159"/>
      <c r="E425" s="160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145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9" t="s">
        <v>554</v>
      </c>
      <c r="D426" s="159"/>
      <c r="E426" s="160">
        <v>0.14335999999999999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145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9" t="s">
        <v>489</v>
      </c>
      <c r="D427" s="159"/>
      <c r="E427" s="160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145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9" t="s">
        <v>555</v>
      </c>
      <c r="D428" s="159"/>
      <c r="E428" s="160">
        <v>7.6799999999999993E-2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145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9" t="s">
        <v>481</v>
      </c>
      <c r="D429" s="159"/>
      <c r="E429" s="160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145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2.5" outlineLevel="1" x14ac:dyDescent="0.2">
      <c r="A430" s="154"/>
      <c r="B430" s="155"/>
      <c r="C430" s="189" t="s">
        <v>556</v>
      </c>
      <c r="D430" s="159"/>
      <c r="E430" s="160">
        <v>0.45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145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91" t="s">
        <v>409</v>
      </c>
      <c r="D431" s="161"/>
      <c r="E431" s="162">
        <v>0.10833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145</v>
      </c>
      <c r="AH431" s="147">
        <v>4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70">
        <v>106</v>
      </c>
      <c r="B432" s="171" t="s">
        <v>557</v>
      </c>
      <c r="C432" s="188" t="s">
        <v>558</v>
      </c>
      <c r="D432" s="172" t="s">
        <v>140</v>
      </c>
      <c r="E432" s="173">
        <v>7.6032000000000002</v>
      </c>
      <c r="F432" s="174"/>
      <c r="G432" s="175">
        <f>ROUND(E432*F432,2)</f>
        <v>0</v>
      </c>
      <c r="H432" s="174"/>
      <c r="I432" s="175">
        <f>ROUND(E432*H432,2)</f>
        <v>0</v>
      </c>
      <c r="J432" s="174"/>
      <c r="K432" s="175">
        <f>ROUND(E432*J432,2)</f>
        <v>0</v>
      </c>
      <c r="L432" s="175">
        <v>21</v>
      </c>
      <c r="M432" s="175">
        <f>G432*(1+L432/100)</f>
        <v>0</v>
      </c>
      <c r="N432" s="175">
        <v>1.2999999999999999E-2</v>
      </c>
      <c r="O432" s="175">
        <f>ROUND(E432*N432,2)</f>
        <v>0.1</v>
      </c>
      <c r="P432" s="175">
        <v>0</v>
      </c>
      <c r="Q432" s="175">
        <f>ROUND(E432*P432,2)</f>
        <v>0</v>
      </c>
      <c r="R432" s="175" t="s">
        <v>190</v>
      </c>
      <c r="S432" s="175" t="s">
        <v>141</v>
      </c>
      <c r="T432" s="176" t="s">
        <v>141</v>
      </c>
      <c r="U432" s="157">
        <v>0</v>
      </c>
      <c r="V432" s="157">
        <f>ROUND(E432*U432,2)</f>
        <v>0</v>
      </c>
      <c r="W432" s="157"/>
      <c r="X432" s="157" t="s">
        <v>191</v>
      </c>
      <c r="Y432" s="147"/>
      <c r="Z432" s="147"/>
      <c r="AA432" s="147"/>
      <c r="AB432" s="147"/>
      <c r="AC432" s="147"/>
      <c r="AD432" s="147"/>
      <c r="AE432" s="147"/>
      <c r="AF432" s="147"/>
      <c r="AG432" s="147" t="s">
        <v>192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9" t="s">
        <v>559</v>
      </c>
      <c r="D433" s="159"/>
      <c r="E433" s="160">
        <v>0.92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145</v>
      </c>
      <c r="AH433" s="147">
        <v>5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9" t="s">
        <v>560</v>
      </c>
      <c r="D434" s="159"/>
      <c r="E434" s="160">
        <v>6.12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145</v>
      </c>
      <c r="AH434" s="147">
        <v>5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91" t="s">
        <v>561</v>
      </c>
      <c r="D435" s="161"/>
      <c r="E435" s="162">
        <v>0.56320000000000003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145</v>
      </c>
      <c r="AH435" s="147">
        <v>4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2.5" outlineLevel="1" x14ac:dyDescent="0.2">
      <c r="A436" s="177">
        <v>107</v>
      </c>
      <c r="B436" s="178" t="s">
        <v>562</v>
      </c>
      <c r="C436" s="190" t="s">
        <v>563</v>
      </c>
      <c r="D436" s="179" t="s">
        <v>377</v>
      </c>
      <c r="E436" s="180">
        <v>5.2992499999999998</v>
      </c>
      <c r="F436" s="181"/>
      <c r="G436" s="182">
        <f>ROUND(E436*F436,2)</f>
        <v>0</v>
      </c>
      <c r="H436" s="181"/>
      <c r="I436" s="182">
        <f>ROUND(E436*H436,2)</f>
        <v>0</v>
      </c>
      <c r="J436" s="181"/>
      <c r="K436" s="182">
        <f>ROUND(E436*J436,2)</f>
        <v>0</v>
      </c>
      <c r="L436" s="182">
        <v>21</v>
      </c>
      <c r="M436" s="182">
        <f>G436*(1+L436/100)</f>
        <v>0</v>
      </c>
      <c r="N436" s="182">
        <v>0</v>
      </c>
      <c r="O436" s="182">
        <f>ROUND(E436*N436,2)</f>
        <v>0</v>
      </c>
      <c r="P436" s="182">
        <v>0</v>
      </c>
      <c r="Q436" s="182">
        <f>ROUND(E436*P436,2)</f>
        <v>0</v>
      </c>
      <c r="R436" s="182"/>
      <c r="S436" s="182" t="s">
        <v>141</v>
      </c>
      <c r="T436" s="183" t="s">
        <v>141</v>
      </c>
      <c r="U436" s="157">
        <v>1.863</v>
      </c>
      <c r="V436" s="157">
        <f>ROUND(E436*U436,2)</f>
        <v>9.8699999999999992</v>
      </c>
      <c r="W436" s="157"/>
      <c r="X436" s="157" t="s">
        <v>378</v>
      </c>
      <c r="Y436" s="147"/>
      <c r="Z436" s="147"/>
      <c r="AA436" s="147"/>
      <c r="AB436" s="147"/>
      <c r="AC436" s="147"/>
      <c r="AD436" s="147"/>
      <c r="AE436" s="147"/>
      <c r="AF436" s="147"/>
      <c r="AG436" s="147" t="s">
        <v>379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x14ac:dyDescent="0.2">
      <c r="A437" s="164" t="s">
        <v>136</v>
      </c>
      <c r="B437" s="165" t="s">
        <v>92</v>
      </c>
      <c r="C437" s="187" t="s">
        <v>93</v>
      </c>
      <c r="D437" s="166"/>
      <c r="E437" s="167"/>
      <c r="F437" s="168"/>
      <c r="G437" s="168">
        <f>SUMIF(AG438:AG556,"&lt;&gt;NOR",G438:G556)</f>
        <v>0</v>
      </c>
      <c r="H437" s="168"/>
      <c r="I437" s="168">
        <f>SUM(I438:I556)</f>
        <v>0</v>
      </c>
      <c r="J437" s="168"/>
      <c r="K437" s="168">
        <f>SUM(K438:K556)</f>
        <v>0</v>
      </c>
      <c r="L437" s="168"/>
      <c r="M437" s="168">
        <f>SUM(M438:M556)</f>
        <v>0</v>
      </c>
      <c r="N437" s="168"/>
      <c r="O437" s="168">
        <f>SUM(O438:O556)</f>
        <v>4.7799999999999985</v>
      </c>
      <c r="P437" s="168"/>
      <c r="Q437" s="168">
        <f>SUM(Q438:Q556)</f>
        <v>0.71</v>
      </c>
      <c r="R437" s="168"/>
      <c r="S437" s="168"/>
      <c r="T437" s="169"/>
      <c r="U437" s="163"/>
      <c r="V437" s="163">
        <f>SUM(V438:V556)</f>
        <v>439.15000000000009</v>
      </c>
      <c r="W437" s="163"/>
      <c r="X437" s="163"/>
      <c r="AG437" t="s">
        <v>137</v>
      </c>
    </row>
    <row r="438" spans="1:60" outlineLevel="1" x14ac:dyDescent="0.2">
      <c r="A438" s="170">
        <v>108</v>
      </c>
      <c r="B438" s="171" t="s">
        <v>564</v>
      </c>
      <c r="C438" s="188" t="s">
        <v>565</v>
      </c>
      <c r="D438" s="172" t="s">
        <v>199</v>
      </c>
      <c r="E438" s="173">
        <v>16</v>
      </c>
      <c r="F438" s="174"/>
      <c r="G438" s="175">
        <f>ROUND(E438*F438,2)</f>
        <v>0</v>
      </c>
      <c r="H438" s="174"/>
      <c r="I438" s="175">
        <f>ROUND(E438*H438,2)</f>
        <v>0</v>
      </c>
      <c r="J438" s="174"/>
      <c r="K438" s="175">
        <f>ROUND(E438*J438,2)</f>
        <v>0</v>
      </c>
      <c r="L438" s="175">
        <v>21</v>
      </c>
      <c r="M438" s="175">
        <f>G438*(1+L438/100)</f>
        <v>0</v>
      </c>
      <c r="N438" s="175">
        <v>5.2999999999999998E-4</v>
      </c>
      <c r="O438" s="175">
        <f>ROUND(E438*N438,2)</f>
        <v>0.01</v>
      </c>
      <c r="P438" s="175">
        <v>0</v>
      </c>
      <c r="Q438" s="175">
        <f>ROUND(E438*P438,2)</f>
        <v>0</v>
      </c>
      <c r="R438" s="175"/>
      <c r="S438" s="175" t="s">
        <v>141</v>
      </c>
      <c r="T438" s="176" t="s">
        <v>141</v>
      </c>
      <c r="U438" s="157">
        <v>0.52</v>
      </c>
      <c r="V438" s="157">
        <f>ROUND(E438*U438,2)</f>
        <v>8.32</v>
      </c>
      <c r="W438" s="157"/>
      <c r="X438" s="157" t="s">
        <v>142</v>
      </c>
      <c r="Y438" s="147"/>
      <c r="Z438" s="147"/>
      <c r="AA438" s="147"/>
      <c r="AB438" s="147"/>
      <c r="AC438" s="147"/>
      <c r="AD438" s="147"/>
      <c r="AE438" s="147"/>
      <c r="AF438" s="147"/>
      <c r="AG438" s="147" t="s">
        <v>143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258" t="s">
        <v>431</v>
      </c>
      <c r="D439" s="259"/>
      <c r="E439" s="259"/>
      <c r="F439" s="259"/>
      <c r="G439" s="259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180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9" t="s">
        <v>356</v>
      </c>
      <c r="D440" s="159"/>
      <c r="E440" s="160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145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9" t="s">
        <v>566</v>
      </c>
      <c r="D441" s="159"/>
      <c r="E441" s="160">
        <v>16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145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70">
        <v>109</v>
      </c>
      <c r="B442" s="171" t="s">
        <v>567</v>
      </c>
      <c r="C442" s="188" t="s">
        <v>568</v>
      </c>
      <c r="D442" s="172" t="s">
        <v>199</v>
      </c>
      <c r="E442" s="173">
        <v>133</v>
      </c>
      <c r="F442" s="174"/>
      <c r="G442" s="175">
        <f>ROUND(E442*F442,2)</f>
        <v>0</v>
      </c>
      <c r="H442" s="174"/>
      <c r="I442" s="175">
        <f>ROUND(E442*H442,2)</f>
        <v>0</v>
      </c>
      <c r="J442" s="174"/>
      <c r="K442" s="175">
        <f>ROUND(E442*J442,2)</f>
        <v>0</v>
      </c>
      <c r="L442" s="175">
        <v>21</v>
      </c>
      <c r="M442" s="175">
        <f>G442*(1+L442/100)</f>
        <v>0</v>
      </c>
      <c r="N442" s="175">
        <v>3.0000000000000001E-5</v>
      </c>
      <c r="O442" s="175">
        <f>ROUND(E442*N442,2)</f>
        <v>0</v>
      </c>
      <c r="P442" s="175">
        <v>0</v>
      </c>
      <c r="Q442" s="175">
        <f>ROUND(E442*P442,2)</f>
        <v>0</v>
      </c>
      <c r="R442" s="175"/>
      <c r="S442" s="175" t="s">
        <v>141</v>
      </c>
      <c r="T442" s="176" t="s">
        <v>141</v>
      </c>
      <c r="U442" s="157">
        <v>0.55000000000000004</v>
      </c>
      <c r="V442" s="157">
        <f>ROUND(E442*U442,2)</f>
        <v>73.150000000000006</v>
      </c>
      <c r="W442" s="157"/>
      <c r="X442" s="157" t="s">
        <v>142</v>
      </c>
      <c r="Y442" s="147"/>
      <c r="Z442" s="147"/>
      <c r="AA442" s="147"/>
      <c r="AB442" s="147"/>
      <c r="AC442" s="147"/>
      <c r="AD442" s="147"/>
      <c r="AE442" s="147"/>
      <c r="AF442" s="147"/>
      <c r="AG442" s="147" t="s">
        <v>143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258" t="s">
        <v>569</v>
      </c>
      <c r="D443" s="259"/>
      <c r="E443" s="259"/>
      <c r="F443" s="259"/>
      <c r="G443" s="259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180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22.5" outlineLevel="1" x14ac:dyDescent="0.2">
      <c r="A444" s="154"/>
      <c r="B444" s="155"/>
      <c r="C444" s="189" t="s">
        <v>570</v>
      </c>
      <c r="D444" s="159"/>
      <c r="E444" s="160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145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9" t="s">
        <v>571</v>
      </c>
      <c r="D445" s="159"/>
      <c r="E445" s="160">
        <v>133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145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70">
        <v>110</v>
      </c>
      <c r="B446" s="171" t="s">
        <v>572</v>
      </c>
      <c r="C446" s="188" t="s">
        <v>573</v>
      </c>
      <c r="D446" s="172" t="s">
        <v>140</v>
      </c>
      <c r="E446" s="173">
        <v>813</v>
      </c>
      <c r="F446" s="174"/>
      <c r="G446" s="175">
        <f>ROUND(E446*F446,2)</f>
        <v>0</v>
      </c>
      <c r="H446" s="174"/>
      <c r="I446" s="175">
        <f>ROUND(E446*H446,2)</f>
        <v>0</v>
      </c>
      <c r="J446" s="174"/>
      <c r="K446" s="175">
        <f>ROUND(E446*J446,2)</f>
        <v>0</v>
      </c>
      <c r="L446" s="175">
        <v>21</v>
      </c>
      <c r="M446" s="175">
        <f>G446*(1+L446/100)</f>
        <v>0</v>
      </c>
      <c r="N446" s="175">
        <v>0</v>
      </c>
      <c r="O446" s="175">
        <f>ROUND(E446*N446,2)</f>
        <v>0</v>
      </c>
      <c r="P446" s="175">
        <v>0</v>
      </c>
      <c r="Q446" s="175">
        <f>ROUND(E446*P446,2)</f>
        <v>0</v>
      </c>
      <c r="R446" s="175"/>
      <c r="S446" s="175" t="s">
        <v>141</v>
      </c>
      <c r="T446" s="176" t="s">
        <v>141</v>
      </c>
      <c r="U446" s="157">
        <v>0.23</v>
      </c>
      <c r="V446" s="157">
        <f>ROUND(E446*U446,2)</f>
        <v>186.99</v>
      </c>
      <c r="W446" s="157"/>
      <c r="X446" s="157" t="s">
        <v>142</v>
      </c>
      <c r="Y446" s="147"/>
      <c r="Z446" s="147"/>
      <c r="AA446" s="147"/>
      <c r="AB446" s="147"/>
      <c r="AC446" s="147"/>
      <c r="AD446" s="147"/>
      <c r="AE446" s="147"/>
      <c r="AF446" s="147"/>
      <c r="AG446" s="147" t="s">
        <v>143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2.5" outlineLevel="1" x14ac:dyDescent="0.2">
      <c r="A447" s="154"/>
      <c r="B447" s="155"/>
      <c r="C447" s="189" t="s">
        <v>570</v>
      </c>
      <c r="D447" s="159"/>
      <c r="E447" s="160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145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89" t="s">
        <v>574</v>
      </c>
      <c r="D448" s="159"/>
      <c r="E448" s="160">
        <v>813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145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70">
        <v>111</v>
      </c>
      <c r="B449" s="171" t="s">
        <v>572</v>
      </c>
      <c r="C449" s="188" t="s">
        <v>573</v>
      </c>
      <c r="D449" s="172" t="s">
        <v>140</v>
      </c>
      <c r="E449" s="173">
        <v>2.5</v>
      </c>
      <c r="F449" s="174"/>
      <c r="G449" s="175">
        <f>ROUND(E449*F449,2)</f>
        <v>0</v>
      </c>
      <c r="H449" s="174"/>
      <c r="I449" s="175">
        <f>ROUND(E449*H449,2)</f>
        <v>0</v>
      </c>
      <c r="J449" s="174"/>
      <c r="K449" s="175">
        <f>ROUND(E449*J449,2)</f>
        <v>0</v>
      </c>
      <c r="L449" s="175">
        <v>21</v>
      </c>
      <c r="M449" s="175">
        <f>G449*(1+L449/100)</f>
        <v>0</v>
      </c>
      <c r="N449" s="175">
        <v>0</v>
      </c>
      <c r="O449" s="175">
        <f>ROUND(E449*N449,2)</f>
        <v>0</v>
      </c>
      <c r="P449" s="175">
        <v>0</v>
      </c>
      <c r="Q449" s="175">
        <f>ROUND(E449*P449,2)</f>
        <v>0</v>
      </c>
      <c r="R449" s="175"/>
      <c r="S449" s="175" t="s">
        <v>141</v>
      </c>
      <c r="T449" s="176" t="s">
        <v>141</v>
      </c>
      <c r="U449" s="157">
        <v>0.23</v>
      </c>
      <c r="V449" s="157">
        <f>ROUND(E449*U449,2)</f>
        <v>0.57999999999999996</v>
      </c>
      <c r="W449" s="157"/>
      <c r="X449" s="157" t="s">
        <v>142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143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9" t="s">
        <v>575</v>
      </c>
      <c r="D450" s="159"/>
      <c r="E450" s="160">
        <v>2.5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145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70">
        <v>112</v>
      </c>
      <c r="B451" s="171" t="s">
        <v>576</v>
      </c>
      <c r="C451" s="188" t="s">
        <v>577</v>
      </c>
      <c r="D451" s="172" t="s">
        <v>153</v>
      </c>
      <c r="E451" s="173">
        <v>140</v>
      </c>
      <c r="F451" s="174"/>
      <c r="G451" s="175">
        <f>ROUND(E451*F451,2)</f>
        <v>0</v>
      </c>
      <c r="H451" s="174"/>
      <c r="I451" s="175">
        <f>ROUND(E451*H451,2)</f>
        <v>0</v>
      </c>
      <c r="J451" s="174"/>
      <c r="K451" s="175">
        <f>ROUND(E451*J451,2)</f>
        <v>0</v>
      </c>
      <c r="L451" s="175">
        <v>21</v>
      </c>
      <c r="M451" s="175">
        <f>G451*(1+L451/100)</f>
        <v>0</v>
      </c>
      <c r="N451" s="175">
        <v>0</v>
      </c>
      <c r="O451" s="175">
        <f>ROUND(E451*N451,2)</f>
        <v>0</v>
      </c>
      <c r="P451" s="175">
        <v>0</v>
      </c>
      <c r="Q451" s="175">
        <f>ROUND(E451*P451,2)</f>
        <v>0</v>
      </c>
      <c r="R451" s="175"/>
      <c r="S451" s="175" t="s">
        <v>141</v>
      </c>
      <c r="T451" s="176" t="s">
        <v>141</v>
      </c>
      <c r="U451" s="157">
        <v>0.12</v>
      </c>
      <c r="V451" s="157">
        <f>ROUND(E451*U451,2)</f>
        <v>16.8</v>
      </c>
      <c r="W451" s="157"/>
      <c r="X451" s="157" t="s">
        <v>142</v>
      </c>
      <c r="Y451" s="147"/>
      <c r="Z451" s="147"/>
      <c r="AA451" s="147"/>
      <c r="AB451" s="147"/>
      <c r="AC451" s="147"/>
      <c r="AD451" s="147"/>
      <c r="AE451" s="147"/>
      <c r="AF451" s="147"/>
      <c r="AG451" s="147" t="s">
        <v>143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1" x14ac:dyDescent="0.2">
      <c r="A452" s="154"/>
      <c r="B452" s="155"/>
      <c r="C452" s="189" t="s">
        <v>570</v>
      </c>
      <c r="D452" s="159"/>
      <c r="E452" s="160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145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9" t="s">
        <v>578</v>
      </c>
      <c r="D453" s="159"/>
      <c r="E453" s="160">
        <v>140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145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70">
        <v>113</v>
      </c>
      <c r="B454" s="171" t="s">
        <v>579</v>
      </c>
      <c r="C454" s="188" t="s">
        <v>580</v>
      </c>
      <c r="D454" s="172" t="s">
        <v>153</v>
      </c>
      <c r="E454" s="173">
        <v>17</v>
      </c>
      <c r="F454" s="174"/>
      <c r="G454" s="175">
        <f>ROUND(E454*F454,2)</f>
        <v>0</v>
      </c>
      <c r="H454" s="174"/>
      <c r="I454" s="175">
        <f>ROUND(E454*H454,2)</f>
        <v>0</v>
      </c>
      <c r="J454" s="174"/>
      <c r="K454" s="175">
        <f>ROUND(E454*J454,2)</f>
        <v>0</v>
      </c>
      <c r="L454" s="175">
        <v>21</v>
      </c>
      <c r="M454" s="175">
        <f>G454*(1+L454/100)</f>
        <v>0</v>
      </c>
      <c r="N454" s="175">
        <v>1.58E-3</v>
      </c>
      <c r="O454" s="175">
        <f>ROUND(E454*N454,2)</f>
        <v>0.03</v>
      </c>
      <c r="P454" s="175">
        <v>0</v>
      </c>
      <c r="Q454" s="175">
        <f>ROUND(E454*P454,2)</f>
        <v>0</v>
      </c>
      <c r="R454" s="175"/>
      <c r="S454" s="175" t="s">
        <v>141</v>
      </c>
      <c r="T454" s="176" t="s">
        <v>141</v>
      </c>
      <c r="U454" s="157">
        <v>0.84467999999999999</v>
      </c>
      <c r="V454" s="157">
        <f>ROUND(E454*U454,2)</f>
        <v>14.36</v>
      </c>
      <c r="W454" s="157"/>
      <c r="X454" s="157" t="s">
        <v>142</v>
      </c>
      <c r="Y454" s="147"/>
      <c r="Z454" s="147"/>
      <c r="AA454" s="147"/>
      <c r="AB454" s="147"/>
      <c r="AC454" s="147"/>
      <c r="AD454" s="147"/>
      <c r="AE454" s="147"/>
      <c r="AF454" s="147"/>
      <c r="AG454" s="147" t="s">
        <v>143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ht="22.5" outlineLevel="1" x14ac:dyDescent="0.2">
      <c r="A455" s="154"/>
      <c r="B455" s="155"/>
      <c r="C455" s="189" t="s">
        <v>570</v>
      </c>
      <c r="D455" s="159"/>
      <c r="E455" s="160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145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9" t="s">
        <v>581</v>
      </c>
      <c r="D456" s="159"/>
      <c r="E456" s="160">
        <v>17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145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70">
        <v>114</v>
      </c>
      <c r="B457" s="171" t="s">
        <v>582</v>
      </c>
      <c r="C457" s="188" t="s">
        <v>583</v>
      </c>
      <c r="D457" s="172" t="s">
        <v>140</v>
      </c>
      <c r="E457" s="173">
        <v>1.3986000000000001</v>
      </c>
      <c r="F457" s="174"/>
      <c r="G457" s="175">
        <f>ROUND(E457*F457,2)</f>
        <v>0</v>
      </c>
      <c r="H457" s="174"/>
      <c r="I457" s="175">
        <f>ROUND(E457*H457,2)</f>
        <v>0</v>
      </c>
      <c r="J457" s="174"/>
      <c r="K457" s="175">
        <f>ROUND(E457*J457,2)</f>
        <v>0</v>
      </c>
      <c r="L457" s="175">
        <v>21</v>
      </c>
      <c r="M457" s="175">
        <f>G457*(1+L457/100)</f>
        <v>0</v>
      </c>
      <c r="N457" s="175">
        <v>6.2199999999999998E-3</v>
      </c>
      <c r="O457" s="175">
        <f>ROUND(E457*N457,2)</f>
        <v>0.01</v>
      </c>
      <c r="P457" s="175">
        <v>0</v>
      </c>
      <c r="Q457" s="175">
        <f>ROUND(E457*P457,2)</f>
        <v>0</v>
      </c>
      <c r="R457" s="175"/>
      <c r="S457" s="175" t="s">
        <v>141</v>
      </c>
      <c r="T457" s="176" t="s">
        <v>141</v>
      </c>
      <c r="U457" s="157">
        <v>2.6507000000000001</v>
      </c>
      <c r="V457" s="157">
        <f>ROUND(E457*U457,2)</f>
        <v>3.71</v>
      </c>
      <c r="W457" s="157"/>
      <c r="X457" s="157" t="s">
        <v>142</v>
      </c>
      <c r="Y457" s="147"/>
      <c r="Z457" s="147"/>
      <c r="AA457" s="147"/>
      <c r="AB457" s="147"/>
      <c r="AC457" s="147"/>
      <c r="AD457" s="147"/>
      <c r="AE457" s="147"/>
      <c r="AF457" s="147"/>
      <c r="AG457" s="147" t="s">
        <v>143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ht="22.5" outlineLevel="1" x14ac:dyDescent="0.2">
      <c r="A458" s="154"/>
      <c r="B458" s="155"/>
      <c r="C458" s="189" t="s">
        <v>570</v>
      </c>
      <c r="D458" s="159"/>
      <c r="E458" s="160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145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9" t="s">
        <v>584</v>
      </c>
      <c r="D459" s="159"/>
      <c r="E459" s="160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145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9" t="s">
        <v>585</v>
      </c>
      <c r="D460" s="159"/>
      <c r="E460" s="160">
        <v>0.504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145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9" t="s">
        <v>586</v>
      </c>
      <c r="D461" s="159"/>
      <c r="E461" s="160">
        <v>0.42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145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9" t="s">
        <v>587</v>
      </c>
      <c r="D462" s="159"/>
      <c r="E462" s="160">
        <v>0.40799999999999997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145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91" t="s">
        <v>210</v>
      </c>
      <c r="D463" s="161"/>
      <c r="E463" s="162">
        <v>6.6600000000000006E-2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145</v>
      </c>
      <c r="AH463" s="147">
        <v>4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70">
        <v>115</v>
      </c>
      <c r="B464" s="171" t="s">
        <v>588</v>
      </c>
      <c r="C464" s="188" t="s">
        <v>589</v>
      </c>
      <c r="D464" s="172" t="s">
        <v>153</v>
      </c>
      <c r="E464" s="173">
        <v>140.9</v>
      </c>
      <c r="F464" s="174"/>
      <c r="G464" s="175">
        <f>ROUND(E464*F464,2)</f>
        <v>0</v>
      </c>
      <c r="H464" s="174"/>
      <c r="I464" s="175">
        <f>ROUND(E464*H464,2)</f>
        <v>0</v>
      </c>
      <c r="J464" s="174"/>
      <c r="K464" s="175">
        <f>ROUND(E464*J464,2)</f>
        <v>0</v>
      </c>
      <c r="L464" s="175">
        <v>21</v>
      </c>
      <c r="M464" s="175">
        <f>G464*(1+L464/100)</f>
        <v>0</v>
      </c>
      <c r="N464" s="175">
        <v>0</v>
      </c>
      <c r="O464" s="175">
        <f>ROUND(E464*N464,2)</f>
        <v>0</v>
      </c>
      <c r="P464" s="175">
        <v>0</v>
      </c>
      <c r="Q464" s="175">
        <f>ROUND(E464*P464,2)</f>
        <v>0</v>
      </c>
      <c r="R464" s="175"/>
      <c r="S464" s="175" t="s">
        <v>141</v>
      </c>
      <c r="T464" s="176" t="s">
        <v>141</v>
      </c>
      <c r="U464" s="157">
        <v>0.42</v>
      </c>
      <c r="V464" s="157">
        <f>ROUND(E464*U464,2)</f>
        <v>59.18</v>
      </c>
      <c r="W464" s="157"/>
      <c r="X464" s="157" t="s">
        <v>142</v>
      </c>
      <c r="Y464" s="147"/>
      <c r="Z464" s="147"/>
      <c r="AA464" s="147"/>
      <c r="AB464" s="147"/>
      <c r="AC464" s="147"/>
      <c r="AD464" s="147"/>
      <c r="AE464" s="147"/>
      <c r="AF464" s="147"/>
      <c r="AG464" s="147" t="s">
        <v>143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258" t="s">
        <v>431</v>
      </c>
      <c r="D465" s="259"/>
      <c r="E465" s="259"/>
      <c r="F465" s="259"/>
      <c r="G465" s="259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180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9" t="s">
        <v>590</v>
      </c>
      <c r="D466" s="159"/>
      <c r="E466" s="160">
        <v>140.9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145</v>
      </c>
      <c r="AH466" s="147">
        <v>5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70">
        <v>116</v>
      </c>
      <c r="B467" s="171" t="s">
        <v>591</v>
      </c>
      <c r="C467" s="188" t="s">
        <v>592</v>
      </c>
      <c r="D467" s="172" t="s">
        <v>199</v>
      </c>
      <c r="E467" s="173">
        <v>150</v>
      </c>
      <c r="F467" s="174"/>
      <c r="G467" s="175">
        <f>ROUND(E467*F467,2)</f>
        <v>0</v>
      </c>
      <c r="H467" s="174"/>
      <c r="I467" s="175">
        <f>ROUND(E467*H467,2)</f>
        <v>0</v>
      </c>
      <c r="J467" s="174"/>
      <c r="K467" s="175">
        <f>ROUND(E467*J467,2)</f>
        <v>0</v>
      </c>
      <c r="L467" s="175">
        <v>21</v>
      </c>
      <c r="M467" s="175">
        <f>G467*(1+L467/100)</f>
        <v>0</v>
      </c>
      <c r="N467" s="175">
        <v>8.0000000000000007E-5</v>
      </c>
      <c r="O467" s="175">
        <f>ROUND(E467*N467,2)</f>
        <v>0.01</v>
      </c>
      <c r="P467" s="175">
        <v>0</v>
      </c>
      <c r="Q467" s="175">
        <f>ROUND(E467*P467,2)</f>
        <v>0</v>
      </c>
      <c r="R467" s="175"/>
      <c r="S467" s="175" t="s">
        <v>141</v>
      </c>
      <c r="T467" s="176" t="s">
        <v>141</v>
      </c>
      <c r="U467" s="157">
        <v>0.12</v>
      </c>
      <c r="V467" s="157">
        <f>ROUND(E467*U467,2)</f>
        <v>18</v>
      </c>
      <c r="W467" s="157"/>
      <c r="X467" s="157" t="s">
        <v>142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143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9" t="s">
        <v>356</v>
      </c>
      <c r="D468" s="159"/>
      <c r="E468" s="160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145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9" t="s">
        <v>593</v>
      </c>
      <c r="D469" s="159"/>
      <c r="E469" s="160">
        <v>150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145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70">
        <v>117</v>
      </c>
      <c r="B470" s="171" t="s">
        <v>594</v>
      </c>
      <c r="C470" s="188" t="s">
        <v>595</v>
      </c>
      <c r="D470" s="172" t="s">
        <v>153</v>
      </c>
      <c r="E470" s="173">
        <v>2.5</v>
      </c>
      <c r="F470" s="174"/>
      <c r="G470" s="175">
        <f>ROUND(E470*F470,2)</f>
        <v>0</v>
      </c>
      <c r="H470" s="174"/>
      <c r="I470" s="175">
        <f>ROUND(E470*H470,2)</f>
        <v>0</v>
      </c>
      <c r="J470" s="174"/>
      <c r="K470" s="175">
        <f>ROUND(E470*J470,2)</f>
        <v>0</v>
      </c>
      <c r="L470" s="175">
        <v>21</v>
      </c>
      <c r="M470" s="175">
        <f>G470*(1+L470/100)</f>
        <v>0</v>
      </c>
      <c r="N470" s="175">
        <v>1.0499999999999999E-3</v>
      </c>
      <c r="O470" s="175">
        <f>ROUND(E470*N470,2)</f>
        <v>0</v>
      </c>
      <c r="P470" s="175">
        <v>0</v>
      </c>
      <c r="Q470" s="175">
        <f>ROUND(E470*P470,2)</f>
        <v>0</v>
      </c>
      <c r="R470" s="175"/>
      <c r="S470" s="175" t="s">
        <v>141</v>
      </c>
      <c r="T470" s="176" t="s">
        <v>141</v>
      </c>
      <c r="U470" s="157">
        <v>0.53</v>
      </c>
      <c r="V470" s="157">
        <f>ROUND(E470*U470,2)</f>
        <v>1.33</v>
      </c>
      <c r="W470" s="157"/>
      <c r="X470" s="157" t="s">
        <v>142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143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2.5" outlineLevel="1" x14ac:dyDescent="0.2">
      <c r="A471" s="154"/>
      <c r="B471" s="155"/>
      <c r="C471" s="189" t="s">
        <v>570</v>
      </c>
      <c r="D471" s="159"/>
      <c r="E471" s="160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145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9" t="s">
        <v>596</v>
      </c>
      <c r="D472" s="159"/>
      <c r="E472" s="160">
        <v>2.5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145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70">
        <v>118</v>
      </c>
      <c r="B473" s="171" t="s">
        <v>597</v>
      </c>
      <c r="C473" s="188" t="s">
        <v>598</v>
      </c>
      <c r="D473" s="172" t="s">
        <v>153</v>
      </c>
      <c r="E473" s="173">
        <v>90</v>
      </c>
      <c r="F473" s="174"/>
      <c r="G473" s="175">
        <f>ROUND(E473*F473,2)</f>
        <v>0</v>
      </c>
      <c r="H473" s="174"/>
      <c r="I473" s="175">
        <f>ROUND(E473*H473,2)</f>
        <v>0</v>
      </c>
      <c r="J473" s="174"/>
      <c r="K473" s="175">
        <f>ROUND(E473*J473,2)</f>
        <v>0</v>
      </c>
      <c r="L473" s="175">
        <v>21</v>
      </c>
      <c r="M473" s="175">
        <f>G473*(1+L473/100)</f>
        <v>0</v>
      </c>
      <c r="N473" s="175">
        <v>0</v>
      </c>
      <c r="O473" s="175">
        <f>ROUND(E473*N473,2)</f>
        <v>0</v>
      </c>
      <c r="P473" s="175">
        <v>0</v>
      </c>
      <c r="Q473" s="175">
        <f>ROUND(E473*P473,2)</f>
        <v>0</v>
      </c>
      <c r="R473" s="175"/>
      <c r="S473" s="175" t="s">
        <v>141</v>
      </c>
      <c r="T473" s="176" t="s">
        <v>141</v>
      </c>
      <c r="U473" s="157">
        <v>0.22</v>
      </c>
      <c r="V473" s="157">
        <f>ROUND(E473*U473,2)</f>
        <v>19.8</v>
      </c>
      <c r="W473" s="157"/>
      <c r="X473" s="157" t="s">
        <v>142</v>
      </c>
      <c r="Y473" s="147"/>
      <c r="Z473" s="147"/>
      <c r="AA473" s="147"/>
      <c r="AB473" s="147"/>
      <c r="AC473" s="147"/>
      <c r="AD473" s="147"/>
      <c r="AE473" s="147"/>
      <c r="AF473" s="147"/>
      <c r="AG473" s="147" t="s">
        <v>143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258" t="s">
        <v>599</v>
      </c>
      <c r="D474" s="259"/>
      <c r="E474" s="259"/>
      <c r="F474" s="259"/>
      <c r="G474" s="259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180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2.5" outlineLevel="1" x14ac:dyDescent="0.2">
      <c r="A475" s="154"/>
      <c r="B475" s="155"/>
      <c r="C475" s="189" t="s">
        <v>570</v>
      </c>
      <c r="D475" s="159"/>
      <c r="E475" s="160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145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9" t="s">
        <v>600</v>
      </c>
      <c r="D476" s="159"/>
      <c r="E476" s="160">
        <v>90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145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70">
        <v>119</v>
      </c>
      <c r="B477" s="171" t="s">
        <v>601</v>
      </c>
      <c r="C477" s="188" t="s">
        <v>602</v>
      </c>
      <c r="D477" s="172" t="s">
        <v>153</v>
      </c>
      <c r="E477" s="173">
        <v>90</v>
      </c>
      <c r="F477" s="174"/>
      <c r="G477" s="175">
        <f>ROUND(E477*F477,2)</f>
        <v>0</v>
      </c>
      <c r="H477" s="174"/>
      <c r="I477" s="175">
        <f>ROUND(E477*H477,2)</f>
        <v>0</v>
      </c>
      <c r="J477" s="174"/>
      <c r="K477" s="175">
        <f>ROUND(E477*J477,2)</f>
        <v>0</v>
      </c>
      <c r="L477" s="175">
        <v>21</v>
      </c>
      <c r="M477" s="175">
        <f>G477*(1+L477/100)</f>
        <v>0</v>
      </c>
      <c r="N477" s="175">
        <v>0</v>
      </c>
      <c r="O477" s="175">
        <f>ROUND(E477*N477,2)</f>
        <v>0</v>
      </c>
      <c r="P477" s="175">
        <v>0</v>
      </c>
      <c r="Q477" s="175">
        <f>ROUND(E477*P477,2)</f>
        <v>0</v>
      </c>
      <c r="R477" s="175"/>
      <c r="S477" s="175" t="s">
        <v>141</v>
      </c>
      <c r="T477" s="176" t="s">
        <v>141</v>
      </c>
      <c r="U477" s="157">
        <v>0.05</v>
      </c>
      <c r="V477" s="157">
        <f>ROUND(E477*U477,2)</f>
        <v>4.5</v>
      </c>
      <c r="W477" s="157"/>
      <c r="X477" s="157" t="s">
        <v>142</v>
      </c>
      <c r="Y477" s="147"/>
      <c r="Z477" s="147"/>
      <c r="AA477" s="147"/>
      <c r="AB477" s="147"/>
      <c r="AC477" s="147"/>
      <c r="AD477" s="147"/>
      <c r="AE477" s="147"/>
      <c r="AF477" s="147"/>
      <c r="AG477" s="147" t="s">
        <v>143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258" t="s">
        <v>603</v>
      </c>
      <c r="D478" s="259"/>
      <c r="E478" s="259"/>
      <c r="F478" s="259"/>
      <c r="G478" s="259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180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2.5" outlineLevel="1" x14ac:dyDescent="0.2">
      <c r="A479" s="154"/>
      <c r="B479" s="155"/>
      <c r="C479" s="189" t="s">
        <v>570</v>
      </c>
      <c r="D479" s="159"/>
      <c r="E479" s="160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145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9" t="s">
        <v>600</v>
      </c>
      <c r="D480" s="159"/>
      <c r="E480" s="160">
        <v>90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145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70">
        <v>120</v>
      </c>
      <c r="B481" s="171" t="s">
        <v>601</v>
      </c>
      <c r="C481" s="188" t="s">
        <v>602</v>
      </c>
      <c r="D481" s="172" t="s">
        <v>153</v>
      </c>
      <c r="E481" s="173">
        <v>140</v>
      </c>
      <c r="F481" s="174"/>
      <c r="G481" s="175">
        <f>ROUND(E481*F481,2)</f>
        <v>0</v>
      </c>
      <c r="H481" s="174"/>
      <c r="I481" s="175">
        <f>ROUND(E481*H481,2)</f>
        <v>0</v>
      </c>
      <c r="J481" s="174"/>
      <c r="K481" s="175">
        <f>ROUND(E481*J481,2)</f>
        <v>0</v>
      </c>
      <c r="L481" s="175">
        <v>21</v>
      </c>
      <c r="M481" s="175">
        <f>G481*(1+L481/100)</f>
        <v>0</v>
      </c>
      <c r="N481" s="175">
        <v>0</v>
      </c>
      <c r="O481" s="175">
        <f>ROUND(E481*N481,2)</f>
        <v>0</v>
      </c>
      <c r="P481" s="175">
        <v>0</v>
      </c>
      <c r="Q481" s="175">
        <f>ROUND(E481*P481,2)</f>
        <v>0</v>
      </c>
      <c r="R481" s="175"/>
      <c r="S481" s="175" t="s">
        <v>141</v>
      </c>
      <c r="T481" s="176" t="s">
        <v>141</v>
      </c>
      <c r="U481" s="157">
        <v>0.05</v>
      </c>
      <c r="V481" s="157">
        <f>ROUND(E481*U481,2)</f>
        <v>7</v>
      </c>
      <c r="W481" s="157"/>
      <c r="X481" s="157" t="s">
        <v>142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143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258" t="s">
        <v>604</v>
      </c>
      <c r="D482" s="259"/>
      <c r="E482" s="259"/>
      <c r="F482" s="259"/>
      <c r="G482" s="259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180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22.5" outlineLevel="1" x14ac:dyDescent="0.2">
      <c r="A483" s="154"/>
      <c r="B483" s="155"/>
      <c r="C483" s="189" t="s">
        <v>570</v>
      </c>
      <c r="D483" s="159"/>
      <c r="E483" s="160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145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9" t="s">
        <v>605</v>
      </c>
      <c r="D484" s="159"/>
      <c r="E484" s="160">
        <v>140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145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70">
        <v>121</v>
      </c>
      <c r="B485" s="171" t="s">
        <v>606</v>
      </c>
      <c r="C485" s="188" t="s">
        <v>607</v>
      </c>
      <c r="D485" s="172" t="s">
        <v>153</v>
      </c>
      <c r="E485" s="173">
        <v>14.73</v>
      </c>
      <c r="F485" s="174"/>
      <c r="G485" s="175">
        <f>ROUND(E485*F485,2)</f>
        <v>0</v>
      </c>
      <c r="H485" s="174"/>
      <c r="I485" s="175">
        <f>ROUND(E485*H485,2)</f>
        <v>0</v>
      </c>
      <c r="J485" s="174"/>
      <c r="K485" s="175">
        <f>ROUND(E485*J485,2)</f>
        <v>0</v>
      </c>
      <c r="L485" s="175">
        <v>21</v>
      </c>
      <c r="M485" s="175">
        <f>G485*(1+L485/100)</f>
        <v>0</v>
      </c>
      <c r="N485" s="175">
        <v>0</v>
      </c>
      <c r="O485" s="175">
        <f>ROUND(E485*N485,2)</f>
        <v>0</v>
      </c>
      <c r="P485" s="175">
        <v>2.0500000000000002E-3</v>
      </c>
      <c r="Q485" s="175">
        <f>ROUND(E485*P485,2)</f>
        <v>0.03</v>
      </c>
      <c r="R485" s="175"/>
      <c r="S485" s="175" t="s">
        <v>141</v>
      </c>
      <c r="T485" s="176" t="s">
        <v>141</v>
      </c>
      <c r="U485" s="157">
        <v>4.5999999999999999E-2</v>
      </c>
      <c r="V485" s="157">
        <f>ROUND(E485*U485,2)</f>
        <v>0.68</v>
      </c>
      <c r="W485" s="157"/>
      <c r="X485" s="157" t="s">
        <v>142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143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9" t="s">
        <v>608</v>
      </c>
      <c r="D486" s="159"/>
      <c r="E486" s="160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145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9" t="s">
        <v>609</v>
      </c>
      <c r="D487" s="159"/>
      <c r="E487" s="160">
        <v>14.73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145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2.5" outlineLevel="1" x14ac:dyDescent="0.2">
      <c r="A488" s="170">
        <v>122</v>
      </c>
      <c r="B488" s="171" t="s">
        <v>610</v>
      </c>
      <c r="C488" s="188" t="s">
        <v>611</v>
      </c>
      <c r="D488" s="172" t="s">
        <v>199</v>
      </c>
      <c r="E488" s="173">
        <v>16</v>
      </c>
      <c r="F488" s="174"/>
      <c r="G488" s="175">
        <f>ROUND(E488*F488,2)</f>
        <v>0</v>
      </c>
      <c r="H488" s="174"/>
      <c r="I488" s="175">
        <f>ROUND(E488*H488,2)</f>
        <v>0</v>
      </c>
      <c r="J488" s="174"/>
      <c r="K488" s="175">
        <f>ROUND(E488*J488,2)</f>
        <v>0</v>
      </c>
      <c r="L488" s="175">
        <v>21</v>
      </c>
      <c r="M488" s="175">
        <f>G488*(1+L488/100)</f>
        <v>0</v>
      </c>
      <c r="N488" s="175">
        <v>0</v>
      </c>
      <c r="O488" s="175">
        <f>ROUND(E488*N488,2)</f>
        <v>0</v>
      </c>
      <c r="P488" s="175">
        <v>4.6299999999999996E-3</v>
      </c>
      <c r="Q488" s="175">
        <f>ROUND(E488*P488,2)</f>
        <v>7.0000000000000007E-2</v>
      </c>
      <c r="R488" s="175"/>
      <c r="S488" s="175" t="s">
        <v>141</v>
      </c>
      <c r="T488" s="176" t="s">
        <v>141</v>
      </c>
      <c r="U488" s="157">
        <v>9.1999999999999998E-2</v>
      </c>
      <c r="V488" s="157">
        <f>ROUND(E488*U488,2)</f>
        <v>1.47</v>
      </c>
      <c r="W488" s="157"/>
      <c r="X488" s="157" t="s">
        <v>142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143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9" t="s">
        <v>356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145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9" t="s">
        <v>566</v>
      </c>
      <c r="D490" s="159"/>
      <c r="E490" s="160">
        <v>16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145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70">
        <v>123</v>
      </c>
      <c r="B491" s="171" t="s">
        <v>612</v>
      </c>
      <c r="C491" s="188" t="s">
        <v>613</v>
      </c>
      <c r="D491" s="172" t="s">
        <v>199</v>
      </c>
      <c r="E491" s="173">
        <v>150</v>
      </c>
      <c r="F491" s="174"/>
      <c r="G491" s="175">
        <f>ROUND(E491*F491,2)</f>
        <v>0</v>
      </c>
      <c r="H491" s="174"/>
      <c r="I491" s="175">
        <f>ROUND(E491*H491,2)</f>
        <v>0</v>
      </c>
      <c r="J491" s="174"/>
      <c r="K491" s="175">
        <f>ROUND(E491*J491,2)</f>
        <v>0</v>
      </c>
      <c r="L491" s="175">
        <v>21</v>
      </c>
      <c r="M491" s="175">
        <f>G491*(1+L491/100)</f>
        <v>0</v>
      </c>
      <c r="N491" s="175">
        <v>0</v>
      </c>
      <c r="O491" s="175">
        <f>ROUND(E491*N491,2)</f>
        <v>0</v>
      </c>
      <c r="P491" s="175">
        <v>9.6000000000000002E-4</v>
      </c>
      <c r="Q491" s="175">
        <f>ROUND(E491*P491,2)</f>
        <v>0.14000000000000001</v>
      </c>
      <c r="R491" s="175"/>
      <c r="S491" s="175" t="s">
        <v>141</v>
      </c>
      <c r="T491" s="176" t="s">
        <v>141</v>
      </c>
      <c r="U491" s="157">
        <v>0.06</v>
      </c>
      <c r="V491" s="157">
        <f>ROUND(E491*U491,2)</f>
        <v>9</v>
      </c>
      <c r="W491" s="157"/>
      <c r="X491" s="157" t="s">
        <v>142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143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9" t="s">
        <v>356</v>
      </c>
      <c r="D492" s="159"/>
      <c r="E492" s="160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145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9" t="s">
        <v>593</v>
      </c>
      <c r="D493" s="159"/>
      <c r="E493" s="160">
        <v>150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145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70">
        <v>124</v>
      </c>
      <c r="B494" s="171" t="s">
        <v>614</v>
      </c>
      <c r="C494" s="188" t="s">
        <v>615</v>
      </c>
      <c r="D494" s="172" t="s">
        <v>153</v>
      </c>
      <c r="E494" s="173">
        <v>140.9</v>
      </c>
      <c r="F494" s="174"/>
      <c r="G494" s="175">
        <f>ROUND(E494*F494,2)</f>
        <v>0</v>
      </c>
      <c r="H494" s="174"/>
      <c r="I494" s="175">
        <f>ROUND(E494*H494,2)</f>
        <v>0</v>
      </c>
      <c r="J494" s="174"/>
      <c r="K494" s="175">
        <f>ROUND(E494*J494,2)</f>
        <v>0</v>
      </c>
      <c r="L494" s="175">
        <v>21</v>
      </c>
      <c r="M494" s="175">
        <f>G494*(1+L494/100)</f>
        <v>0</v>
      </c>
      <c r="N494" s="175">
        <v>0</v>
      </c>
      <c r="O494" s="175">
        <f>ROUND(E494*N494,2)</f>
        <v>0</v>
      </c>
      <c r="P494" s="175">
        <v>3.3600000000000001E-3</v>
      </c>
      <c r="Q494" s="175">
        <f>ROUND(E494*P494,2)</f>
        <v>0.47</v>
      </c>
      <c r="R494" s="175"/>
      <c r="S494" s="175" t="s">
        <v>141</v>
      </c>
      <c r="T494" s="176" t="s">
        <v>141</v>
      </c>
      <c r="U494" s="157">
        <v>6.9000000000000006E-2</v>
      </c>
      <c r="V494" s="157">
        <f>ROUND(E494*U494,2)</f>
        <v>9.7200000000000006</v>
      </c>
      <c r="W494" s="157"/>
      <c r="X494" s="157" t="s">
        <v>142</v>
      </c>
      <c r="Y494" s="147"/>
      <c r="Z494" s="147"/>
      <c r="AA494" s="147"/>
      <c r="AB494" s="147"/>
      <c r="AC494" s="147"/>
      <c r="AD494" s="147"/>
      <c r="AE494" s="147"/>
      <c r="AF494" s="147"/>
      <c r="AG494" s="147" t="s">
        <v>143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9" t="s">
        <v>356</v>
      </c>
      <c r="D495" s="159"/>
      <c r="E495" s="160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145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9" t="s">
        <v>616</v>
      </c>
      <c r="D496" s="159"/>
      <c r="E496" s="160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145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9" t="s">
        <v>617</v>
      </c>
      <c r="D497" s="159"/>
      <c r="E497" s="160">
        <v>60.3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145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9" t="s">
        <v>618</v>
      </c>
      <c r="D498" s="159"/>
      <c r="E498" s="160">
        <v>80.599999999999994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145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70">
        <v>125</v>
      </c>
      <c r="B499" s="171" t="s">
        <v>619</v>
      </c>
      <c r="C499" s="188" t="s">
        <v>620</v>
      </c>
      <c r="D499" s="172" t="s">
        <v>153</v>
      </c>
      <c r="E499" s="173">
        <v>1.7</v>
      </c>
      <c r="F499" s="174"/>
      <c r="G499" s="175">
        <f>ROUND(E499*F499,2)</f>
        <v>0</v>
      </c>
      <c r="H499" s="174"/>
      <c r="I499" s="175">
        <f>ROUND(E499*H499,2)</f>
        <v>0</v>
      </c>
      <c r="J499" s="174"/>
      <c r="K499" s="175">
        <f>ROUND(E499*J499,2)</f>
        <v>0</v>
      </c>
      <c r="L499" s="175">
        <v>21</v>
      </c>
      <c r="M499" s="175">
        <f>G499*(1+L499/100)</f>
        <v>0</v>
      </c>
      <c r="N499" s="175">
        <v>0</v>
      </c>
      <c r="O499" s="175">
        <f>ROUND(E499*N499,2)</f>
        <v>0</v>
      </c>
      <c r="P499" s="175">
        <v>1.92E-3</v>
      </c>
      <c r="Q499" s="175">
        <f>ROUND(E499*P499,2)</f>
        <v>0</v>
      </c>
      <c r="R499" s="175"/>
      <c r="S499" s="175" t="s">
        <v>141</v>
      </c>
      <c r="T499" s="176" t="s">
        <v>141</v>
      </c>
      <c r="U499" s="157">
        <v>5.7500000000000002E-2</v>
      </c>
      <c r="V499" s="157">
        <f>ROUND(E499*U499,2)</f>
        <v>0.1</v>
      </c>
      <c r="W499" s="157"/>
      <c r="X499" s="157" t="s">
        <v>142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143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9" t="s">
        <v>608</v>
      </c>
      <c r="D500" s="159"/>
      <c r="E500" s="160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145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9" t="s">
        <v>621</v>
      </c>
      <c r="D501" s="159"/>
      <c r="E501" s="160">
        <v>1.7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145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ht="22.5" outlineLevel="1" x14ac:dyDescent="0.2">
      <c r="A502" s="170">
        <v>126</v>
      </c>
      <c r="B502" s="171" t="s">
        <v>622</v>
      </c>
      <c r="C502" s="188" t="s">
        <v>623</v>
      </c>
      <c r="D502" s="172" t="s">
        <v>153</v>
      </c>
      <c r="E502" s="173">
        <v>17.850000000000001</v>
      </c>
      <c r="F502" s="174"/>
      <c r="G502" s="175">
        <f>ROUND(E502*F502,2)</f>
        <v>0</v>
      </c>
      <c r="H502" s="174"/>
      <c r="I502" s="175">
        <f>ROUND(E502*H502,2)</f>
        <v>0</v>
      </c>
      <c r="J502" s="174"/>
      <c r="K502" s="175">
        <f>ROUND(E502*J502,2)</f>
        <v>0</v>
      </c>
      <c r="L502" s="175">
        <v>21</v>
      </c>
      <c r="M502" s="175">
        <f>G502*(1+L502/100)</f>
        <v>0</v>
      </c>
      <c r="N502" s="175">
        <v>1.8799999999999999E-3</v>
      </c>
      <c r="O502" s="175">
        <f>ROUND(E502*N502,2)</f>
        <v>0.03</v>
      </c>
      <c r="P502" s="175">
        <v>0</v>
      </c>
      <c r="Q502" s="175">
        <f>ROUND(E502*P502,2)</f>
        <v>0</v>
      </c>
      <c r="R502" s="175"/>
      <c r="S502" s="175" t="s">
        <v>272</v>
      </c>
      <c r="T502" s="176" t="s">
        <v>273</v>
      </c>
      <c r="U502" s="157">
        <v>0.25</v>
      </c>
      <c r="V502" s="157">
        <f>ROUND(E502*U502,2)</f>
        <v>4.46</v>
      </c>
      <c r="W502" s="157"/>
      <c r="X502" s="157" t="s">
        <v>142</v>
      </c>
      <c r="Y502" s="147"/>
      <c r="Z502" s="147"/>
      <c r="AA502" s="147"/>
      <c r="AB502" s="147"/>
      <c r="AC502" s="147"/>
      <c r="AD502" s="147"/>
      <c r="AE502" s="147"/>
      <c r="AF502" s="147"/>
      <c r="AG502" s="147" t="s">
        <v>143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258" t="s">
        <v>624</v>
      </c>
      <c r="D503" s="259"/>
      <c r="E503" s="259"/>
      <c r="F503" s="259"/>
      <c r="G503" s="259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180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22.5" outlineLevel="1" x14ac:dyDescent="0.2">
      <c r="A504" s="154"/>
      <c r="B504" s="155"/>
      <c r="C504" s="189" t="s">
        <v>570</v>
      </c>
      <c r="D504" s="159"/>
      <c r="E504" s="160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145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9" t="s">
        <v>581</v>
      </c>
      <c r="D505" s="159"/>
      <c r="E505" s="160">
        <v>17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145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91" t="s">
        <v>210</v>
      </c>
      <c r="D506" s="161"/>
      <c r="E506" s="162">
        <v>0.85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145</v>
      </c>
      <c r="AH506" s="147">
        <v>4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70">
        <v>127</v>
      </c>
      <c r="B507" s="171" t="s">
        <v>625</v>
      </c>
      <c r="C507" s="188" t="s">
        <v>626</v>
      </c>
      <c r="D507" s="172" t="s">
        <v>199</v>
      </c>
      <c r="E507" s="173">
        <v>156</v>
      </c>
      <c r="F507" s="174"/>
      <c r="G507" s="175">
        <f>ROUND(E507*F507,2)</f>
        <v>0</v>
      </c>
      <c r="H507" s="174"/>
      <c r="I507" s="175">
        <f>ROUND(E507*H507,2)</f>
        <v>0</v>
      </c>
      <c r="J507" s="174"/>
      <c r="K507" s="175">
        <f>ROUND(E507*J507,2)</f>
        <v>0</v>
      </c>
      <c r="L507" s="175">
        <v>21</v>
      </c>
      <c r="M507" s="175">
        <f>G507*(1+L507/100)</f>
        <v>0</v>
      </c>
      <c r="N507" s="175">
        <v>0</v>
      </c>
      <c r="O507" s="175">
        <f>ROUND(E507*N507,2)</f>
        <v>0</v>
      </c>
      <c r="P507" s="175">
        <v>0</v>
      </c>
      <c r="Q507" s="175">
        <f>ROUND(E507*P507,2)</f>
        <v>0</v>
      </c>
      <c r="R507" s="175"/>
      <c r="S507" s="175" t="s">
        <v>272</v>
      </c>
      <c r="T507" s="176" t="s">
        <v>273</v>
      </c>
      <c r="U507" s="157">
        <v>0</v>
      </c>
      <c r="V507" s="157">
        <f>ROUND(E507*U507,2)</f>
        <v>0</v>
      </c>
      <c r="W507" s="157"/>
      <c r="X507" s="157" t="s">
        <v>142</v>
      </c>
      <c r="Y507" s="147"/>
      <c r="Z507" s="147"/>
      <c r="AA507" s="147"/>
      <c r="AB507" s="147"/>
      <c r="AC507" s="147"/>
      <c r="AD507" s="147"/>
      <c r="AE507" s="147"/>
      <c r="AF507" s="147"/>
      <c r="AG507" s="147" t="s">
        <v>143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9" t="s">
        <v>627</v>
      </c>
      <c r="D508" s="159"/>
      <c r="E508" s="160">
        <v>156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145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ht="22.5" outlineLevel="1" x14ac:dyDescent="0.2">
      <c r="A509" s="170">
        <v>128</v>
      </c>
      <c r="B509" s="171" t="s">
        <v>628</v>
      </c>
      <c r="C509" s="188" t="s">
        <v>629</v>
      </c>
      <c r="D509" s="172" t="s">
        <v>140</v>
      </c>
      <c r="E509" s="173">
        <v>2.5</v>
      </c>
      <c r="F509" s="174"/>
      <c r="G509" s="175">
        <f>ROUND(E509*F509,2)</f>
        <v>0</v>
      </c>
      <c r="H509" s="174"/>
      <c r="I509" s="175">
        <f>ROUND(E509*H509,2)</f>
        <v>0</v>
      </c>
      <c r="J509" s="174"/>
      <c r="K509" s="175">
        <f>ROUND(E509*J509,2)</f>
        <v>0</v>
      </c>
      <c r="L509" s="175">
        <v>21</v>
      </c>
      <c r="M509" s="175">
        <f>G509*(1+L509/100)</f>
        <v>0</v>
      </c>
      <c r="N509" s="175">
        <v>4.0000000000000001E-3</v>
      </c>
      <c r="O509" s="175">
        <f>ROUND(E509*N509,2)</f>
        <v>0.01</v>
      </c>
      <c r="P509" s="175">
        <v>0</v>
      </c>
      <c r="Q509" s="175">
        <f>ROUND(E509*P509,2)</f>
        <v>0</v>
      </c>
      <c r="R509" s="175"/>
      <c r="S509" s="175" t="s">
        <v>272</v>
      </c>
      <c r="T509" s="176" t="s">
        <v>273</v>
      </c>
      <c r="U509" s="157">
        <v>0</v>
      </c>
      <c r="V509" s="157">
        <f>ROUND(E509*U509,2)</f>
        <v>0</v>
      </c>
      <c r="W509" s="157"/>
      <c r="X509" s="157" t="s">
        <v>191</v>
      </c>
      <c r="Y509" s="147"/>
      <c r="Z509" s="147"/>
      <c r="AA509" s="147"/>
      <c r="AB509" s="147"/>
      <c r="AC509" s="147"/>
      <c r="AD509" s="147"/>
      <c r="AE509" s="147"/>
      <c r="AF509" s="147"/>
      <c r="AG509" s="147" t="s">
        <v>192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89" t="s">
        <v>630</v>
      </c>
      <c r="D510" s="159"/>
      <c r="E510" s="160">
        <v>2.5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145</v>
      </c>
      <c r="AH510" s="147">
        <v>5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70">
        <v>129</v>
      </c>
      <c r="B511" s="171" t="s">
        <v>631</v>
      </c>
      <c r="C511" s="188" t="s">
        <v>632</v>
      </c>
      <c r="D511" s="172" t="s">
        <v>140</v>
      </c>
      <c r="E511" s="173">
        <v>842.4</v>
      </c>
      <c r="F511" s="174"/>
      <c r="G511" s="175">
        <f>ROUND(E511*F511,2)</f>
        <v>0</v>
      </c>
      <c r="H511" s="174"/>
      <c r="I511" s="175">
        <f>ROUND(E511*H511,2)</f>
        <v>0</v>
      </c>
      <c r="J511" s="174"/>
      <c r="K511" s="175">
        <f>ROUND(E511*J511,2)</f>
        <v>0</v>
      </c>
      <c r="L511" s="175">
        <v>21</v>
      </c>
      <c r="M511" s="175">
        <f>G511*(1+L511/100)</f>
        <v>0</v>
      </c>
      <c r="N511" s="175">
        <v>4.3E-3</v>
      </c>
      <c r="O511" s="175">
        <f>ROUND(E511*N511,2)</f>
        <v>3.62</v>
      </c>
      <c r="P511" s="175">
        <v>0</v>
      </c>
      <c r="Q511" s="175">
        <f>ROUND(E511*P511,2)</f>
        <v>0</v>
      </c>
      <c r="R511" s="175" t="s">
        <v>190</v>
      </c>
      <c r="S511" s="175" t="s">
        <v>141</v>
      </c>
      <c r="T511" s="176" t="s">
        <v>141</v>
      </c>
      <c r="U511" s="157">
        <v>0</v>
      </c>
      <c r="V511" s="157">
        <f>ROUND(E511*U511,2)</f>
        <v>0</v>
      </c>
      <c r="W511" s="157"/>
      <c r="X511" s="157" t="s">
        <v>191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192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2.5" outlineLevel="1" x14ac:dyDescent="0.2">
      <c r="A512" s="154"/>
      <c r="B512" s="155"/>
      <c r="C512" s="258" t="s">
        <v>924</v>
      </c>
      <c r="D512" s="259"/>
      <c r="E512" s="259"/>
      <c r="F512" s="259"/>
      <c r="G512" s="259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180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84" t="str">
        <f>C512</f>
        <v>Velkoformátová střešní krytina, která svým vzhledem připomíná falcovanou střešní krytinu, tedy krytinu s dvojitou stojatou drážkou.</v>
      </c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256" t="s">
        <v>633</v>
      </c>
      <c r="D513" s="257"/>
      <c r="E513" s="257"/>
      <c r="F513" s="257"/>
      <c r="G513" s="2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180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256" t="s">
        <v>634</v>
      </c>
      <c r="D514" s="257"/>
      <c r="E514" s="257"/>
      <c r="F514" s="257"/>
      <c r="G514" s="2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180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ht="22.5" outlineLevel="1" x14ac:dyDescent="0.2">
      <c r="A515" s="154"/>
      <c r="B515" s="155"/>
      <c r="C515" s="189" t="s">
        <v>570</v>
      </c>
      <c r="D515" s="159"/>
      <c r="E515" s="160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145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54"/>
      <c r="B516" s="155"/>
      <c r="C516" s="189" t="s">
        <v>635</v>
      </c>
      <c r="D516" s="159"/>
      <c r="E516" s="160">
        <v>842.4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145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ht="22.5" outlineLevel="1" x14ac:dyDescent="0.2">
      <c r="A517" s="170">
        <v>130</v>
      </c>
      <c r="B517" s="171" t="s">
        <v>636</v>
      </c>
      <c r="C517" s="188" t="s">
        <v>637</v>
      </c>
      <c r="D517" s="172" t="s">
        <v>199</v>
      </c>
      <c r="E517" s="173">
        <v>133</v>
      </c>
      <c r="F517" s="174"/>
      <c r="G517" s="175">
        <f>ROUND(E517*F517,2)</f>
        <v>0</v>
      </c>
      <c r="H517" s="174"/>
      <c r="I517" s="175">
        <f>ROUND(E517*H517,2)</f>
        <v>0</v>
      </c>
      <c r="J517" s="174"/>
      <c r="K517" s="175">
        <f>ROUND(E517*J517,2)</f>
        <v>0</v>
      </c>
      <c r="L517" s="175">
        <v>21</v>
      </c>
      <c r="M517" s="175">
        <f>G517*(1+L517/100)</f>
        <v>0</v>
      </c>
      <c r="N517" s="175">
        <v>2E-3</v>
      </c>
      <c r="O517" s="175">
        <f>ROUND(E517*N517,2)</f>
        <v>0.27</v>
      </c>
      <c r="P517" s="175">
        <v>0</v>
      </c>
      <c r="Q517" s="175">
        <f>ROUND(E517*P517,2)</f>
        <v>0</v>
      </c>
      <c r="R517" s="175" t="s">
        <v>190</v>
      </c>
      <c r="S517" s="175" t="s">
        <v>141</v>
      </c>
      <c r="T517" s="176" t="s">
        <v>141</v>
      </c>
      <c r="U517" s="157">
        <v>0</v>
      </c>
      <c r="V517" s="157">
        <f>ROUND(E517*U517,2)</f>
        <v>0</v>
      </c>
      <c r="W517" s="157"/>
      <c r="X517" s="157" t="s">
        <v>191</v>
      </c>
      <c r="Y517" s="147"/>
      <c r="Z517" s="147"/>
      <c r="AA517" s="147"/>
      <c r="AB517" s="147"/>
      <c r="AC517" s="147"/>
      <c r="AD517" s="147"/>
      <c r="AE517" s="147"/>
      <c r="AF517" s="147"/>
      <c r="AG517" s="147" t="s">
        <v>192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1" x14ac:dyDescent="0.2">
      <c r="A518" s="154"/>
      <c r="B518" s="155"/>
      <c r="C518" s="189" t="s">
        <v>570</v>
      </c>
      <c r="D518" s="159"/>
      <c r="E518" s="160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145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9" t="s">
        <v>571</v>
      </c>
      <c r="D519" s="159"/>
      <c r="E519" s="160">
        <v>133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145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ht="22.5" outlineLevel="1" x14ac:dyDescent="0.2">
      <c r="A520" s="170">
        <v>131</v>
      </c>
      <c r="B520" s="171" t="s">
        <v>638</v>
      </c>
      <c r="C520" s="188" t="s">
        <v>639</v>
      </c>
      <c r="D520" s="172" t="s">
        <v>199</v>
      </c>
      <c r="E520" s="173">
        <v>47</v>
      </c>
      <c r="F520" s="174"/>
      <c r="G520" s="175">
        <f>ROUND(E520*F520,2)</f>
        <v>0</v>
      </c>
      <c r="H520" s="174"/>
      <c r="I520" s="175">
        <f>ROUND(E520*H520,2)</f>
        <v>0</v>
      </c>
      <c r="J520" s="174"/>
      <c r="K520" s="175">
        <f>ROUND(E520*J520,2)</f>
        <v>0</v>
      </c>
      <c r="L520" s="175">
        <v>21</v>
      </c>
      <c r="M520" s="175">
        <f>G520*(1+L520/100)</f>
        <v>0</v>
      </c>
      <c r="N520" s="175">
        <v>3.0000000000000001E-3</v>
      </c>
      <c r="O520" s="175">
        <f>ROUND(E520*N520,2)</f>
        <v>0.14000000000000001</v>
      </c>
      <c r="P520" s="175">
        <v>0</v>
      </c>
      <c r="Q520" s="175">
        <f>ROUND(E520*P520,2)</f>
        <v>0</v>
      </c>
      <c r="R520" s="175" t="s">
        <v>190</v>
      </c>
      <c r="S520" s="175" t="s">
        <v>141</v>
      </c>
      <c r="T520" s="176" t="s">
        <v>141</v>
      </c>
      <c r="U520" s="157">
        <v>0</v>
      </c>
      <c r="V520" s="157">
        <f>ROUND(E520*U520,2)</f>
        <v>0</v>
      </c>
      <c r="W520" s="157"/>
      <c r="X520" s="157" t="s">
        <v>191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192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ht="22.5" outlineLevel="1" x14ac:dyDescent="0.2">
      <c r="A521" s="154"/>
      <c r="B521" s="155"/>
      <c r="C521" s="189" t="s">
        <v>570</v>
      </c>
      <c r="D521" s="159"/>
      <c r="E521" s="160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145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9" t="s">
        <v>640</v>
      </c>
      <c r="D522" s="159"/>
      <c r="E522" s="160">
        <v>47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145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ht="22.5" outlineLevel="1" x14ac:dyDescent="0.2">
      <c r="A523" s="170">
        <v>132</v>
      </c>
      <c r="B523" s="171" t="s">
        <v>641</v>
      </c>
      <c r="C523" s="188" t="s">
        <v>642</v>
      </c>
      <c r="D523" s="172" t="s">
        <v>199</v>
      </c>
      <c r="E523" s="173">
        <v>2</v>
      </c>
      <c r="F523" s="174"/>
      <c r="G523" s="175">
        <f>ROUND(E523*F523,2)</f>
        <v>0</v>
      </c>
      <c r="H523" s="174"/>
      <c r="I523" s="175">
        <f>ROUND(E523*H523,2)</f>
        <v>0</v>
      </c>
      <c r="J523" s="174"/>
      <c r="K523" s="175">
        <f>ROUND(E523*J523,2)</f>
        <v>0</v>
      </c>
      <c r="L523" s="175">
        <v>21</v>
      </c>
      <c r="M523" s="175">
        <f>G523*(1+L523/100)</f>
        <v>0</v>
      </c>
      <c r="N523" s="175">
        <v>3.2000000000000002E-3</v>
      </c>
      <c r="O523" s="175">
        <f>ROUND(E523*N523,2)</f>
        <v>0.01</v>
      </c>
      <c r="P523" s="175">
        <v>0</v>
      </c>
      <c r="Q523" s="175">
        <f>ROUND(E523*P523,2)</f>
        <v>0</v>
      </c>
      <c r="R523" s="175" t="s">
        <v>190</v>
      </c>
      <c r="S523" s="175" t="s">
        <v>141</v>
      </c>
      <c r="T523" s="176" t="s">
        <v>141</v>
      </c>
      <c r="U523" s="157">
        <v>0</v>
      </c>
      <c r="V523" s="157">
        <f>ROUND(E523*U523,2)</f>
        <v>0</v>
      </c>
      <c r="W523" s="157"/>
      <c r="X523" s="157" t="s">
        <v>191</v>
      </c>
      <c r="Y523" s="147"/>
      <c r="Z523" s="147"/>
      <c r="AA523" s="147"/>
      <c r="AB523" s="147"/>
      <c r="AC523" s="147"/>
      <c r="AD523" s="147"/>
      <c r="AE523" s="147"/>
      <c r="AF523" s="147"/>
      <c r="AG523" s="147" t="s">
        <v>192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ht="22.5" outlineLevel="1" x14ac:dyDescent="0.2">
      <c r="A524" s="154"/>
      <c r="B524" s="155"/>
      <c r="C524" s="189" t="s">
        <v>570</v>
      </c>
      <c r="D524" s="159"/>
      <c r="E524" s="160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145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9" t="s">
        <v>643</v>
      </c>
      <c r="D525" s="159"/>
      <c r="E525" s="160">
        <v>2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145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ht="22.5" outlineLevel="1" x14ac:dyDescent="0.2">
      <c r="A526" s="170">
        <v>133</v>
      </c>
      <c r="B526" s="171" t="s">
        <v>644</v>
      </c>
      <c r="C526" s="188" t="s">
        <v>645</v>
      </c>
      <c r="D526" s="172" t="s">
        <v>199</v>
      </c>
      <c r="E526" s="173">
        <v>9</v>
      </c>
      <c r="F526" s="174"/>
      <c r="G526" s="175">
        <f>ROUND(E526*F526,2)</f>
        <v>0</v>
      </c>
      <c r="H526" s="174"/>
      <c r="I526" s="175">
        <f>ROUND(E526*H526,2)</f>
        <v>0</v>
      </c>
      <c r="J526" s="174"/>
      <c r="K526" s="175">
        <f>ROUND(E526*J526,2)</f>
        <v>0</v>
      </c>
      <c r="L526" s="175">
        <v>21</v>
      </c>
      <c r="M526" s="175">
        <f>G526*(1+L526/100)</f>
        <v>0</v>
      </c>
      <c r="N526" s="175">
        <v>2.3999999999999998E-3</v>
      </c>
      <c r="O526" s="175">
        <f>ROUND(E526*N526,2)</f>
        <v>0.02</v>
      </c>
      <c r="P526" s="175">
        <v>0</v>
      </c>
      <c r="Q526" s="175">
        <f>ROUND(E526*P526,2)</f>
        <v>0</v>
      </c>
      <c r="R526" s="175" t="s">
        <v>190</v>
      </c>
      <c r="S526" s="175" t="s">
        <v>141</v>
      </c>
      <c r="T526" s="176" t="s">
        <v>141</v>
      </c>
      <c r="U526" s="157">
        <v>0</v>
      </c>
      <c r="V526" s="157">
        <f>ROUND(E526*U526,2)</f>
        <v>0</v>
      </c>
      <c r="W526" s="157"/>
      <c r="X526" s="157" t="s">
        <v>191</v>
      </c>
      <c r="Y526" s="147"/>
      <c r="Z526" s="147"/>
      <c r="AA526" s="147"/>
      <c r="AB526" s="147"/>
      <c r="AC526" s="147"/>
      <c r="AD526" s="147"/>
      <c r="AE526" s="147"/>
      <c r="AF526" s="147"/>
      <c r="AG526" s="147" t="s">
        <v>192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2.5" outlineLevel="1" x14ac:dyDescent="0.2">
      <c r="A527" s="154"/>
      <c r="B527" s="155"/>
      <c r="C527" s="189" t="s">
        <v>570</v>
      </c>
      <c r="D527" s="159"/>
      <c r="E527" s="160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145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89" t="s">
        <v>646</v>
      </c>
      <c r="D528" s="159"/>
      <c r="E528" s="160">
        <v>9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145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70">
        <v>134</v>
      </c>
      <c r="B529" s="171" t="s">
        <v>647</v>
      </c>
      <c r="C529" s="188" t="s">
        <v>648</v>
      </c>
      <c r="D529" s="172" t="s">
        <v>199</v>
      </c>
      <c r="E529" s="173">
        <v>47</v>
      </c>
      <c r="F529" s="174"/>
      <c r="G529" s="175">
        <f>ROUND(E529*F529,2)</f>
        <v>0</v>
      </c>
      <c r="H529" s="174"/>
      <c r="I529" s="175">
        <f>ROUND(E529*H529,2)</f>
        <v>0</v>
      </c>
      <c r="J529" s="174"/>
      <c r="K529" s="175">
        <f>ROUND(E529*J529,2)</f>
        <v>0</v>
      </c>
      <c r="L529" s="175">
        <v>21</v>
      </c>
      <c r="M529" s="175">
        <f>G529*(1+L529/100)</f>
        <v>0</v>
      </c>
      <c r="N529" s="175">
        <v>5.9999999999999995E-4</v>
      </c>
      <c r="O529" s="175">
        <f>ROUND(E529*N529,2)</f>
        <v>0.03</v>
      </c>
      <c r="P529" s="175">
        <v>0</v>
      </c>
      <c r="Q529" s="175">
        <f>ROUND(E529*P529,2)</f>
        <v>0</v>
      </c>
      <c r="R529" s="175"/>
      <c r="S529" s="175" t="s">
        <v>272</v>
      </c>
      <c r="T529" s="176" t="s">
        <v>273</v>
      </c>
      <c r="U529" s="157">
        <v>0</v>
      </c>
      <c r="V529" s="157">
        <f>ROUND(E529*U529,2)</f>
        <v>0</v>
      </c>
      <c r="W529" s="157"/>
      <c r="X529" s="157" t="s">
        <v>191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192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ht="22.5" outlineLevel="1" x14ac:dyDescent="0.2">
      <c r="A530" s="154"/>
      <c r="B530" s="155"/>
      <c r="C530" s="189" t="s">
        <v>570</v>
      </c>
      <c r="D530" s="159"/>
      <c r="E530" s="160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145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9" t="s">
        <v>640</v>
      </c>
      <c r="D531" s="159"/>
      <c r="E531" s="160">
        <v>47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145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ht="22.5" outlineLevel="1" x14ac:dyDescent="0.2">
      <c r="A532" s="170">
        <v>135</v>
      </c>
      <c r="B532" s="171" t="s">
        <v>649</v>
      </c>
      <c r="C532" s="188" t="s">
        <v>650</v>
      </c>
      <c r="D532" s="172" t="s">
        <v>199</v>
      </c>
      <c r="E532" s="173">
        <v>72</v>
      </c>
      <c r="F532" s="174"/>
      <c r="G532" s="175">
        <f>ROUND(E532*F532,2)</f>
        <v>0</v>
      </c>
      <c r="H532" s="174"/>
      <c r="I532" s="175">
        <f>ROUND(E532*H532,2)</f>
        <v>0</v>
      </c>
      <c r="J532" s="174"/>
      <c r="K532" s="175">
        <f>ROUND(E532*J532,2)</f>
        <v>0</v>
      </c>
      <c r="L532" s="175">
        <v>21</v>
      </c>
      <c r="M532" s="175">
        <f>G532*(1+L532/100)</f>
        <v>0</v>
      </c>
      <c r="N532" s="175">
        <v>2.3999999999999998E-3</v>
      </c>
      <c r="O532" s="175">
        <f>ROUND(E532*N532,2)</f>
        <v>0.17</v>
      </c>
      <c r="P532" s="175">
        <v>0</v>
      </c>
      <c r="Q532" s="175">
        <f>ROUND(E532*P532,2)</f>
        <v>0</v>
      </c>
      <c r="R532" s="175" t="s">
        <v>190</v>
      </c>
      <c r="S532" s="175" t="s">
        <v>141</v>
      </c>
      <c r="T532" s="176" t="s">
        <v>141</v>
      </c>
      <c r="U532" s="157">
        <v>0</v>
      </c>
      <c r="V532" s="157">
        <f>ROUND(E532*U532,2)</f>
        <v>0</v>
      </c>
      <c r="W532" s="157"/>
      <c r="X532" s="157" t="s">
        <v>191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192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ht="22.5" outlineLevel="1" x14ac:dyDescent="0.2">
      <c r="A533" s="154"/>
      <c r="B533" s="155"/>
      <c r="C533" s="189" t="s">
        <v>570</v>
      </c>
      <c r="D533" s="159"/>
      <c r="E533" s="160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145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9" t="s">
        <v>651</v>
      </c>
      <c r="D534" s="159"/>
      <c r="E534" s="160">
        <v>72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145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70">
        <v>136</v>
      </c>
      <c r="B535" s="171" t="s">
        <v>652</v>
      </c>
      <c r="C535" s="188" t="s">
        <v>653</v>
      </c>
      <c r="D535" s="172" t="s">
        <v>153</v>
      </c>
      <c r="E535" s="173">
        <v>95</v>
      </c>
      <c r="F535" s="174"/>
      <c r="G535" s="175">
        <f>ROUND(E535*F535,2)</f>
        <v>0</v>
      </c>
      <c r="H535" s="174"/>
      <c r="I535" s="175">
        <f>ROUND(E535*H535,2)</f>
        <v>0</v>
      </c>
      <c r="J535" s="174"/>
      <c r="K535" s="175">
        <f>ROUND(E535*J535,2)</f>
        <v>0</v>
      </c>
      <c r="L535" s="175">
        <v>21</v>
      </c>
      <c r="M535" s="175">
        <f>G535*(1+L535/100)</f>
        <v>0</v>
      </c>
      <c r="N535" s="175">
        <v>0</v>
      </c>
      <c r="O535" s="175">
        <f>ROUND(E535*N535,2)</f>
        <v>0</v>
      </c>
      <c r="P535" s="175">
        <v>0</v>
      </c>
      <c r="Q535" s="175">
        <f>ROUND(E535*P535,2)</f>
        <v>0</v>
      </c>
      <c r="R535" s="175" t="s">
        <v>190</v>
      </c>
      <c r="S535" s="175" t="s">
        <v>141</v>
      </c>
      <c r="T535" s="176" t="s">
        <v>141</v>
      </c>
      <c r="U535" s="157">
        <v>0</v>
      </c>
      <c r="V535" s="157">
        <f>ROUND(E535*U535,2)</f>
        <v>0</v>
      </c>
      <c r="W535" s="157"/>
      <c r="X535" s="157" t="s">
        <v>191</v>
      </c>
      <c r="Y535" s="147"/>
      <c r="Z535" s="147"/>
      <c r="AA535" s="147"/>
      <c r="AB535" s="147"/>
      <c r="AC535" s="147"/>
      <c r="AD535" s="147"/>
      <c r="AE535" s="147"/>
      <c r="AF535" s="147"/>
      <c r="AG535" s="147" t="s">
        <v>192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ht="22.5" outlineLevel="1" x14ac:dyDescent="0.2">
      <c r="A536" s="154"/>
      <c r="B536" s="155"/>
      <c r="C536" s="189" t="s">
        <v>570</v>
      </c>
      <c r="D536" s="159"/>
      <c r="E536" s="160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145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9" t="s">
        <v>654</v>
      </c>
      <c r="D537" s="159"/>
      <c r="E537" s="160">
        <v>95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145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70">
        <v>137</v>
      </c>
      <c r="B538" s="171" t="s">
        <v>655</v>
      </c>
      <c r="C538" s="188" t="s">
        <v>656</v>
      </c>
      <c r="D538" s="172" t="s">
        <v>199</v>
      </c>
      <c r="E538" s="173">
        <v>150</v>
      </c>
      <c r="F538" s="174"/>
      <c r="G538" s="175">
        <f>ROUND(E538*F538,2)</f>
        <v>0</v>
      </c>
      <c r="H538" s="174"/>
      <c r="I538" s="175">
        <f>ROUND(E538*H538,2)</f>
        <v>0</v>
      </c>
      <c r="J538" s="174"/>
      <c r="K538" s="175">
        <f>ROUND(E538*J538,2)</f>
        <v>0</v>
      </c>
      <c r="L538" s="175">
        <v>21</v>
      </c>
      <c r="M538" s="175">
        <f>G538*(1+L538/100)</f>
        <v>0</v>
      </c>
      <c r="N538" s="175">
        <v>5.9999999999999995E-4</v>
      </c>
      <c r="O538" s="175">
        <f>ROUND(E538*N538,2)</f>
        <v>0.09</v>
      </c>
      <c r="P538" s="175">
        <v>0</v>
      </c>
      <c r="Q538" s="175">
        <f>ROUND(E538*P538,2)</f>
        <v>0</v>
      </c>
      <c r="R538" s="175" t="s">
        <v>190</v>
      </c>
      <c r="S538" s="175" t="s">
        <v>141</v>
      </c>
      <c r="T538" s="176" t="s">
        <v>141</v>
      </c>
      <c r="U538" s="157">
        <v>0</v>
      </c>
      <c r="V538" s="157">
        <f>ROUND(E538*U538,2)</f>
        <v>0</v>
      </c>
      <c r="W538" s="157"/>
      <c r="X538" s="157" t="s">
        <v>191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192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9" t="s">
        <v>657</v>
      </c>
      <c r="D539" s="159"/>
      <c r="E539" s="160">
        <v>150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145</v>
      </c>
      <c r="AH539" s="147">
        <v>5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ht="22.5" outlineLevel="1" x14ac:dyDescent="0.2">
      <c r="A540" s="170">
        <v>138</v>
      </c>
      <c r="B540" s="171" t="s">
        <v>658</v>
      </c>
      <c r="C540" s="188" t="s">
        <v>659</v>
      </c>
      <c r="D540" s="172" t="s">
        <v>199</v>
      </c>
      <c r="E540" s="173">
        <v>28</v>
      </c>
      <c r="F540" s="174"/>
      <c r="G540" s="175">
        <f>ROUND(E540*F540,2)</f>
        <v>0</v>
      </c>
      <c r="H540" s="174"/>
      <c r="I540" s="175">
        <f>ROUND(E540*H540,2)</f>
        <v>0</v>
      </c>
      <c r="J540" s="174"/>
      <c r="K540" s="175">
        <f>ROUND(E540*J540,2)</f>
        <v>0</v>
      </c>
      <c r="L540" s="175">
        <v>21</v>
      </c>
      <c r="M540" s="175">
        <f>G540*(1+L540/100)</f>
        <v>0</v>
      </c>
      <c r="N540" s="175">
        <v>1.4E-3</v>
      </c>
      <c r="O540" s="175">
        <f>ROUND(E540*N540,2)</f>
        <v>0.04</v>
      </c>
      <c r="P540" s="175">
        <v>0</v>
      </c>
      <c r="Q540" s="175">
        <f>ROUND(E540*P540,2)</f>
        <v>0</v>
      </c>
      <c r="R540" s="175" t="s">
        <v>190</v>
      </c>
      <c r="S540" s="175" t="s">
        <v>141</v>
      </c>
      <c r="T540" s="176" t="s">
        <v>141</v>
      </c>
      <c r="U540" s="157">
        <v>0</v>
      </c>
      <c r="V540" s="157">
        <f>ROUND(E540*U540,2)</f>
        <v>0</v>
      </c>
      <c r="W540" s="157"/>
      <c r="X540" s="157" t="s">
        <v>191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192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2.5" outlineLevel="1" x14ac:dyDescent="0.2">
      <c r="A541" s="154"/>
      <c r="B541" s="155"/>
      <c r="C541" s="189" t="s">
        <v>570</v>
      </c>
      <c r="D541" s="159"/>
      <c r="E541" s="160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145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89" t="s">
        <v>660</v>
      </c>
      <c r="D542" s="159"/>
      <c r="E542" s="160">
        <v>28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145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77">
        <v>139</v>
      </c>
      <c r="B543" s="178" t="s">
        <v>661</v>
      </c>
      <c r="C543" s="190" t="s">
        <v>662</v>
      </c>
      <c r="D543" s="179" t="s">
        <v>199</v>
      </c>
      <c r="E543" s="180">
        <v>5</v>
      </c>
      <c r="F543" s="181"/>
      <c r="G543" s="182">
        <f>ROUND(E543*F543,2)</f>
        <v>0</v>
      </c>
      <c r="H543" s="181"/>
      <c r="I543" s="182">
        <f>ROUND(E543*H543,2)</f>
        <v>0</v>
      </c>
      <c r="J543" s="181"/>
      <c r="K543" s="182">
        <f>ROUND(E543*J543,2)</f>
        <v>0</v>
      </c>
      <c r="L543" s="182">
        <v>21</v>
      </c>
      <c r="M543" s="182">
        <f>G543*(1+L543/100)</f>
        <v>0</v>
      </c>
      <c r="N543" s="182">
        <v>5.0000000000000001E-4</v>
      </c>
      <c r="O543" s="182">
        <f>ROUND(E543*N543,2)</f>
        <v>0</v>
      </c>
      <c r="P543" s="182">
        <v>0</v>
      </c>
      <c r="Q543" s="182">
        <f>ROUND(E543*P543,2)</f>
        <v>0</v>
      </c>
      <c r="R543" s="182"/>
      <c r="S543" s="182" t="s">
        <v>272</v>
      </c>
      <c r="T543" s="183" t="s">
        <v>273</v>
      </c>
      <c r="U543" s="157">
        <v>0</v>
      </c>
      <c r="V543" s="157">
        <f>ROUND(E543*U543,2)</f>
        <v>0</v>
      </c>
      <c r="W543" s="157"/>
      <c r="X543" s="157" t="s">
        <v>191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192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70">
        <v>140</v>
      </c>
      <c r="B544" s="171" t="s">
        <v>625</v>
      </c>
      <c r="C544" s="188" t="s">
        <v>663</v>
      </c>
      <c r="D544" s="172" t="s">
        <v>199</v>
      </c>
      <c r="E544" s="173">
        <v>860</v>
      </c>
      <c r="F544" s="174"/>
      <c r="G544" s="175">
        <f>ROUND(E544*F544,2)</f>
        <v>0</v>
      </c>
      <c r="H544" s="174"/>
      <c r="I544" s="175">
        <f>ROUND(E544*H544,2)</f>
        <v>0</v>
      </c>
      <c r="J544" s="174"/>
      <c r="K544" s="175">
        <f>ROUND(E544*J544,2)</f>
        <v>0</v>
      </c>
      <c r="L544" s="175">
        <v>21</v>
      </c>
      <c r="M544" s="175">
        <f>G544*(1+L544/100)</f>
        <v>0</v>
      </c>
      <c r="N544" s="175">
        <v>2.5000000000000001E-4</v>
      </c>
      <c r="O544" s="175">
        <f>ROUND(E544*N544,2)</f>
        <v>0.22</v>
      </c>
      <c r="P544" s="175">
        <v>0</v>
      </c>
      <c r="Q544" s="175">
        <f>ROUND(E544*P544,2)</f>
        <v>0</v>
      </c>
      <c r="R544" s="175"/>
      <c r="S544" s="175" t="s">
        <v>272</v>
      </c>
      <c r="T544" s="176" t="s">
        <v>273</v>
      </c>
      <c r="U544" s="157">
        <v>0</v>
      </c>
      <c r="V544" s="157">
        <f>ROUND(E544*U544,2)</f>
        <v>0</v>
      </c>
      <c r="W544" s="157"/>
      <c r="X544" s="157" t="s">
        <v>191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192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22.5" outlineLevel="1" x14ac:dyDescent="0.2">
      <c r="A545" s="154"/>
      <c r="B545" s="155"/>
      <c r="C545" s="189" t="s">
        <v>570</v>
      </c>
      <c r="D545" s="159"/>
      <c r="E545" s="160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145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9" t="s">
        <v>664</v>
      </c>
      <c r="D546" s="159"/>
      <c r="E546" s="160">
        <v>860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145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70">
        <v>141</v>
      </c>
      <c r="B547" s="171" t="s">
        <v>665</v>
      </c>
      <c r="C547" s="188" t="s">
        <v>666</v>
      </c>
      <c r="D547" s="172" t="s">
        <v>199</v>
      </c>
      <c r="E547" s="173">
        <v>860</v>
      </c>
      <c r="F547" s="174"/>
      <c r="G547" s="175">
        <f>ROUND(E547*F547,2)</f>
        <v>0</v>
      </c>
      <c r="H547" s="174"/>
      <c r="I547" s="175">
        <f>ROUND(E547*H547,2)</f>
        <v>0</v>
      </c>
      <c r="J547" s="174"/>
      <c r="K547" s="175">
        <f>ROUND(E547*J547,2)</f>
        <v>0</v>
      </c>
      <c r="L547" s="175">
        <v>21</v>
      </c>
      <c r="M547" s="175">
        <f>G547*(1+L547/100)</f>
        <v>0</v>
      </c>
      <c r="N547" s="175">
        <v>0</v>
      </c>
      <c r="O547" s="175">
        <f>ROUND(E547*N547,2)</f>
        <v>0</v>
      </c>
      <c r="P547" s="175">
        <v>0</v>
      </c>
      <c r="Q547" s="175">
        <f>ROUND(E547*P547,2)</f>
        <v>0</v>
      </c>
      <c r="R547" s="175"/>
      <c r="S547" s="175" t="s">
        <v>272</v>
      </c>
      <c r="T547" s="176" t="s">
        <v>273</v>
      </c>
      <c r="U547" s="157">
        <v>0</v>
      </c>
      <c r="V547" s="157">
        <f>ROUND(E547*U547,2)</f>
        <v>0</v>
      </c>
      <c r="W547" s="157"/>
      <c r="X547" s="157" t="s">
        <v>191</v>
      </c>
      <c r="Y547" s="147"/>
      <c r="Z547" s="147"/>
      <c r="AA547" s="147"/>
      <c r="AB547" s="147"/>
      <c r="AC547" s="147"/>
      <c r="AD547" s="147"/>
      <c r="AE547" s="147"/>
      <c r="AF547" s="147"/>
      <c r="AG547" s="147" t="s">
        <v>192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22.5" outlineLevel="1" x14ac:dyDescent="0.2">
      <c r="A548" s="154"/>
      <c r="B548" s="155"/>
      <c r="C548" s="189" t="s">
        <v>570</v>
      </c>
      <c r="D548" s="159"/>
      <c r="E548" s="160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145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9" t="s">
        <v>664</v>
      </c>
      <c r="D549" s="159"/>
      <c r="E549" s="160">
        <v>860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145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77">
        <v>142</v>
      </c>
      <c r="B550" s="178" t="s">
        <v>667</v>
      </c>
      <c r="C550" s="190" t="s">
        <v>668</v>
      </c>
      <c r="D550" s="179" t="s">
        <v>669</v>
      </c>
      <c r="E550" s="180">
        <v>4</v>
      </c>
      <c r="F550" s="181"/>
      <c r="G550" s="182">
        <f>ROUND(E550*F550,2)</f>
        <v>0</v>
      </c>
      <c r="H550" s="181"/>
      <c r="I550" s="182">
        <f>ROUND(E550*H550,2)</f>
        <v>0</v>
      </c>
      <c r="J550" s="181"/>
      <c r="K550" s="182">
        <f>ROUND(E550*J550,2)</f>
        <v>0</v>
      </c>
      <c r="L550" s="182">
        <v>21</v>
      </c>
      <c r="M550" s="182">
        <f>G550*(1+L550/100)</f>
        <v>0</v>
      </c>
      <c r="N550" s="182">
        <v>0</v>
      </c>
      <c r="O550" s="182">
        <f>ROUND(E550*N550,2)</f>
        <v>0</v>
      </c>
      <c r="P550" s="182">
        <v>0</v>
      </c>
      <c r="Q550" s="182">
        <f>ROUND(E550*P550,2)</f>
        <v>0</v>
      </c>
      <c r="R550" s="182"/>
      <c r="S550" s="182" t="s">
        <v>272</v>
      </c>
      <c r="T550" s="183" t="s">
        <v>273</v>
      </c>
      <c r="U550" s="157">
        <v>0</v>
      </c>
      <c r="V550" s="157">
        <f>ROUND(E550*U550,2)</f>
        <v>0</v>
      </c>
      <c r="W550" s="157"/>
      <c r="X550" s="157" t="s">
        <v>191</v>
      </c>
      <c r="Y550" s="147"/>
      <c r="Z550" s="147"/>
      <c r="AA550" s="147"/>
      <c r="AB550" s="147"/>
      <c r="AC550" s="147"/>
      <c r="AD550" s="147"/>
      <c r="AE550" s="147"/>
      <c r="AF550" s="147"/>
      <c r="AG550" s="147" t="s">
        <v>192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77">
        <v>143</v>
      </c>
      <c r="B551" s="178" t="s">
        <v>670</v>
      </c>
      <c r="C551" s="190" t="s">
        <v>671</v>
      </c>
      <c r="D551" s="179" t="s">
        <v>669</v>
      </c>
      <c r="E551" s="180">
        <v>13</v>
      </c>
      <c r="F551" s="181"/>
      <c r="G551" s="182">
        <f>ROUND(E551*F551,2)</f>
        <v>0</v>
      </c>
      <c r="H551" s="181"/>
      <c r="I551" s="182">
        <f>ROUND(E551*H551,2)</f>
        <v>0</v>
      </c>
      <c r="J551" s="181"/>
      <c r="K551" s="182">
        <f>ROUND(E551*J551,2)</f>
        <v>0</v>
      </c>
      <c r="L551" s="182">
        <v>21</v>
      </c>
      <c r="M551" s="182">
        <f>G551*(1+L551/100)</f>
        <v>0</v>
      </c>
      <c r="N551" s="182">
        <v>4.0000000000000001E-3</v>
      </c>
      <c r="O551" s="182">
        <f>ROUND(E551*N551,2)</f>
        <v>0.05</v>
      </c>
      <c r="P551" s="182">
        <v>0</v>
      </c>
      <c r="Q551" s="182">
        <f>ROUND(E551*P551,2)</f>
        <v>0</v>
      </c>
      <c r="R551" s="182"/>
      <c r="S551" s="182" t="s">
        <v>272</v>
      </c>
      <c r="T551" s="183" t="s">
        <v>273</v>
      </c>
      <c r="U551" s="157">
        <v>0</v>
      </c>
      <c r="V551" s="157">
        <f>ROUND(E551*U551,2)</f>
        <v>0</v>
      </c>
      <c r="W551" s="157"/>
      <c r="X551" s="157" t="s">
        <v>191</v>
      </c>
      <c r="Y551" s="147"/>
      <c r="Z551" s="147"/>
      <c r="AA551" s="147"/>
      <c r="AB551" s="147"/>
      <c r="AC551" s="147"/>
      <c r="AD551" s="147"/>
      <c r="AE551" s="147"/>
      <c r="AF551" s="147"/>
      <c r="AG551" s="147" t="s">
        <v>192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ht="22.5" outlineLevel="1" x14ac:dyDescent="0.2">
      <c r="A552" s="177">
        <v>144</v>
      </c>
      <c r="B552" s="178" t="s">
        <v>672</v>
      </c>
      <c r="C552" s="190" t="s">
        <v>673</v>
      </c>
      <c r="D552" s="179" t="s">
        <v>669</v>
      </c>
      <c r="E552" s="180">
        <v>4</v>
      </c>
      <c r="F552" s="181"/>
      <c r="G552" s="182">
        <f>ROUND(E552*F552,2)</f>
        <v>0</v>
      </c>
      <c r="H552" s="181"/>
      <c r="I552" s="182">
        <f>ROUND(E552*H552,2)</f>
        <v>0</v>
      </c>
      <c r="J552" s="181"/>
      <c r="K552" s="182">
        <f>ROUND(E552*J552,2)</f>
        <v>0</v>
      </c>
      <c r="L552" s="182">
        <v>21</v>
      </c>
      <c r="M552" s="182">
        <f>G552*(1+L552/100)</f>
        <v>0</v>
      </c>
      <c r="N552" s="182">
        <v>4.0000000000000001E-3</v>
      </c>
      <c r="O552" s="182">
        <f>ROUND(E552*N552,2)</f>
        <v>0.02</v>
      </c>
      <c r="P552" s="182">
        <v>0</v>
      </c>
      <c r="Q552" s="182">
        <f>ROUND(E552*P552,2)</f>
        <v>0</v>
      </c>
      <c r="R552" s="182"/>
      <c r="S552" s="182" t="s">
        <v>272</v>
      </c>
      <c r="T552" s="183" t="s">
        <v>273</v>
      </c>
      <c r="U552" s="157">
        <v>0</v>
      </c>
      <c r="V552" s="157">
        <f>ROUND(E552*U552,2)</f>
        <v>0</v>
      </c>
      <c r="W552" s="157"/>
      <c r="X552" s="157" t="s">
        <v>191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192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70">
        <v>145</v>
      </c>
      <c r="B553" s="171" t="s">
        <v>674</v>
      </c>
      <c r="C553" s="188" t="s">
        <v>675</v>
      </c>
      <c r="D553" s="172" t="s">
        <v>199</v>
      </c>
      <c r="E553" s="173">
        <v>52</v>
      </c>
      <c r="F553" s="174"/>
      <c r="G553" s="175">
        <f>ROUND(E553*F553,2)</f>
        <v>0</v>
      </c>
      <c r="H553" s="174"/>
      <c r="I553" s="175">
        <f>ROUND(E553*H553,2)</f>
        <v>0</v>
      </c>
      <c r="J553" s="174"/>
      <c r="K553" s="175">
        <f>ROUND(E553*J553,2)</f>
        <v>0</v>
      </c>
      <c r="L553" s="175">
        <v>21</v>
      </c>
      <c r="M553" s="175">
        <f>G553*(1+L553/100)</f>
        <v>0</v>
      </c>
      <c r="N553" s="175">
        <v>0</v>
      </c>
      <c r="O553" s="175">
        <f>ROUND(E553*N553,2)</f>
        <v>0</v>
      </c>
      <c r="P553" s="175">
        <v>0</v>
      </c>
      <c r="Q553" s="175">
        <f>ROUND(E553*P553,2)</f>
        <v>0</v>
      </c>
      <c r="R553" s="175"/>
      <c r="S553" s="175" t="s">
        <v>272</v>
      </c>
      <c r="T553" s="176" t="s">
        <v>273</v>
      </c>
      <c r="U553" s="157">
        <v>0</v>
      </c>
      <c r="V553" s="157">
        <f>ROUND(E553*U553,2)</f>
        <v>0</v>
      </c>
      <c r="W553" s="157"/>
      <c r="X553" s="157" t="s">
        <v>191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192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ht="22.5" outlineLevel="1" x14ac:dyDescent="0.2">
      <c r="A554" s="154"/>
      <c r="B554" s="155"/>
      <c r="C554" s="189" t="s">
        <v>570</v>
      </c>
      <c r="D554" s="159"/>
      <c r="E554" s="160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145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9" t="s">
        <v>676</v>
      </c>
      <c r="D555" s="159"/>
      <c r="E555" s="160">
        <v>52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145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>
        <v>146</v>
      </c>
      <c r="B556" s="155" t="s">
        <v>677</v>
      </c>
      <c r="C556" s="192" t="s">
        <v>678</v>
      </c>
      <c r="D556" s="156" t="s">
        <v>0</v>
      </c>
      <c r="E556" s="185"/>
      <c r="F556" s="158"/>
      <c r="G556" s="157">
        <f>ROUND(E556*F556,2)</f>
        <v>0</v>
      </c>
      <c r="H556" s="158"/>
      <c r="I556" s="157">
        <f>ROUND(E556*H556,2)</f>
        <v>0</v>
      </c>
      <c r="J556" s="158"/>
      <c r="K556" s="157">
        <f>ROUND(E556*J556,2)</f>
        <v>0</v>
      </c>
      <c r="L556" s="157">
        <v>21</v>
      </c>
      <c r="M556" s="157">
        <f>G556*(1+L556/100)</f>
        <v>0</v>
      </c>
      <c r="N556" s="157">
        <v>0</v>
      </c>
      <c r="O556" s="157">
        <f>ROUND(E556*N556,2)</f>
        <v>0</v>
      </c>
      <c r="P556" s="157">
        <v>0</v>
      </c>
      <c r="Q556" s="157">
        <f>ROUND(E556*P556,2)</f>
        <v>0</v>
      </c>
      <c r="R556" s="157"/>
      <c r="S556" s="157" t="s">
        <v>141</v>
      </c>
      <c r="T556" s="157" t="s">
        <v>141</v>
      </c>
      <c r="U556" s="157">
        <v>0</v>
      </c>
      <c r="V556" s="157">
        <f>ROUND(E556*U556,2)</f>
        <v>0</v>
      </c>
      <c r="W556" s="157"/>
      <c r="X556" s="157" t="s">
        <v>378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379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x14ac:dyDescent="0.2">
      <c r="A557" s="164" t="s">
        <v>136</v>
      </c>
      <c r="B557" s="165" t="s">
        <v>94</v>
      </c>
      <c r="C557" s="187" t="s">
        <v>95</v>
      </c>
      <c r="D557" s="166"/>
      <c r="E557" s="167"/>
      <c r="F557" s="168"/>
      <c r="G557" s="168">
        <f>SUMIF(AG558:AG571,"&lt;&gt;NOR",G558:G571)</f>
        <v>0</v>
      </c>
      <c r="H557" s="168"/>
      <c r="I557" s="168">
        <f>SUM(I558:I571)</f>
        <v>0</v>
      </c>
      <c r="J557" s="168"/>
      <c r="K557" s="168">
        <f>SUM(K558:K571)</f>
        <v>0</v>
      </c>
      <c r="L557" s="168"/>
      <c r="M557" s="168">
        <f>SUM(M558:M571)</f>
        <v>0</v>
      </c>
      <c r="N557" s="168"/>
      <c r="O557" s="168">
        <f>SUM(O558:O571)</f>
        <v>0.04</v>
      </c>
      <c r="P557" s="168"/>
      <c r="Q557" s="168">
        <f>SUM(Q558:Q571)</f>
        <v>14.38</v>
      </c>
      <c r="R557" s="168"/>
      <c r="S557" s="168"/>
      <c r="T557" s="169"/>
      <c r="U557" s="163"/>
      <c r="V557" s="163">
        <f>SUM(V558:V571)</f>
        <v>268.89</v>
      </c>
      <c r="W557" s="163"/>
      <c r="X557" s="163"/>
      <c r="AG557" t="s">
        <v>137</v>
      </c>
    </row>
    <row r="558" spans="1:60" outlineLevel="1" x14ac:dyDescent="0.2">
      <c r="A558" s="170">
        <v>147</v>
      </c>
      <c r="B558" s="171" t="s">
        <v>679</v>
      </c>
      <c r="C558" s="188" t="s">
        <v>680</v>
      </c>
      <c r="D558" s="172" t="s">
        <v>140</v>
      </c>
      <c r="E558" s="173">
        <v>798.81500000000005</v>
      </c>
      <c r="F558" s="174"/>
      <c r="G558" s="175">
        <f>ROUND(E558*F558,2)</f>
        <v>0</v>
      </c>
      <c r="H558" s="174"/>
      <c r="I558" s="175">
        <f>ROUND(E558*H558,2)</f>
        <v>0</v>
      </c>
      <c r="J558" s="174"/>
      <c r="K558" s="175">
        <f>ROUND(E558*J558,2)</f>
        <v>0</v>
      </c>
      <c r="L558" s="175">
        <v>21</v>
      </c>
      <c r="M558" s="175">
        <f>G558*(1+L558/100)</f>
        <v>0</v>
      </c>
      <c r="N558" s="175">
        <v>0</v>
      </c>
      <c r="O558" s="175">
        <f>ROUND(E558*N558,2)</f>
        <v>0</v>
      </c>
      <c r="P558" s="175">
        <v>1.7999999999999999E-2</v>
      </c>
      <c r="Q558" s="175">
        <f>ROUND(E558*P558,2)</f>
        <v>14.38</v>
      </c>
      <c r="R558" s="175"/>
      <c r="S558" s="175" t="s">
        <v>141</v>
      </c>
      <c r="T558" s="176" t="s">
        <v>141</v>
      </c>
      <c r="U558" s="157">
        <v>0.33400000000000002</v>
      </c>
      <c r="V558" s="157">
        <f>ROUND(E558*U558,2)</f>
        <v>266.8</v>
      </c>
      <c r="W558" s="157"/>
      <c r="X558" s="157" t="s">
        <v>142</v>
      </c>
      <c r="Y558" s="147"/>
      <c r="Z558" s="147"/>
      <c r="AA558" s="147"/>
      <c r="AB558" s="147"/>
      <c r="AC558" s="147"/>
      <c r="AD558" s="147"/>
      <c r="AE558" s="147"/>
      <c r="AF558" s="147"/>
      <c r="AG558" s="147" t="s">
        <v>143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89" t="s">
        <v>356</v>
      </c>
      <c r="D559" s="159"/>
      <c r="E559" s="160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145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189" t="s">
        <v>400</v>
      </c>
      <c r="D560" s="159"/>
      <c r="E560" s="160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145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89" t="s">
        <v>681</v>
      </c>
      <c r="D561" s="159"/>
      <c r="E561" s="160">
        <v>356.56900000000002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7"/>
      <c r="Z561" s="147"/>
      <c r="AA561" s="147"/>
      <c r="AB561" s="147"/>
      <c r="AC561" s="147"/>
      <c r="AD561" s="147"/>
      <c r="AE561" s="147"/>
      <c r="AF561" s="147"/>
      <c r="AG561" s="147" t="s">
        <v>145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89" t="s">
        <v>682</v>
      </c>
      <c r="D562" s="159"/>
      <c r="E562" s="160">
        <v>75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145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89" t="s">
        <v>683</v>
      </c>
      <c r="D563" s="159"/>
      <c r="E563" s="160">
        <v>329.74599999999998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145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89" t="s">
        <v>684</v>
      </c>
      <c r="D564" s="159"/>
      <c r="E564" s="160">
        <v>37.5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145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70">
        <v>148</v>
      </c>
      <c r="B565" s="171" t="s">
        <v>685</v>
      </c>
      <c r="C565" s="188" t="s">
        <v>686</v>
      </c>
      <c r="D565" s="172" t="s">
        <v>153</v>
      </c>
      <c r="E565" s="173">
        <v>2</v>
      </c>
      <c r="F565" s="174"/>
      <c r="G565" s="175">
        <f>ROUND(E565*F565,2)</f>
        <v>0</v>
      </c>
      <c r="H565" s="174"/>
      <c r="I565" s="175">
        <f>ROUND(E565*H565,2)</f>
        <v>0</v>
      </c>
      <c r="J565" s="174"/>
      <c r="K565" s="175">
        <f>ROUND(E565*J565,2)</f>
        <v>0</v>
      </c>
      <c r="L565" s="175">
        <v>21</v>
      </c>
      <c r="M565" s="175">
        <f>G565*(1+L565/100)</f>
        <v>0</v>
      </c>
      <c r="N565" s="175">
        <v>0</v>
      </c>
      <c r="O565" s="175">
        <f>ROUND(E565*N565,2)</f>
        <v>0</v>
      </c>
      <c r="P565" s="175">
        <v>0</v>
      </c>
      <c r="Q565" s="175">
        <f>ROUND(E565*P565,2)</f>
        <v>0</v>
      </c>
      <c r="R565" s="175"/>
      <c r="S565" s="175" t="s">
        <v>141</v>
      </c>
      <c r="T565" s="176" t="s">
        <v>141</v>
      </c>
      <c r="U565" s="157">
        <v>1</v>
      </c>
      <c r="V565" s="157">
        <f>ROUND(E565*U565,2)</f>
        <v>2</v>
      </c>
      <c r="W565" s="157"/>
      <c r="X565" s="157" t="s">
        <v>142</v>
      </c>
      <c r="Y565" s="147"/>
      <c r="Z565" s="147"/>
      <c r="AA565" s="147"/>
      <c r="AB565" s="147"/>
      <c r="AC565" s="147"/>
      <c r="AD565" s="147"/>
      <c r="AE565" s="147"/>
      <c r="AF565" s="147"/>
      <c r="AG565" s="147" t="s">
        <v>143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22.5" outlineLevel="1" x14ac:dyDescent="0.2">
      <c r="A566" s="154"/>
      <c r="B566" s="155"/>
      <c r="C566" s="189" t="s">
        <v>391</v>
      </c>
      <c r="D566" s="159"/>
      <c r="E566" s="160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145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9" t="s">
        <v>687</v>
      </c>
      <c r="D567" s="159"/>
      <c r="E567" s="160">
        <v>2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145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ht="22.5" outlineLevel="1" x14ac:dyDescent="0.2">
      <c r="A568" s="170">
        <v>149</v>
      </c>
      <c r="B568" s="171" t="s">
        <v>688</v>
      </c>
      <c r="C568" s="188" t="s">
        <v>689</v>
      </c>
      <c r="D568" s="172" t="s">
        <v>199</v>
      </c>
      <c r="E568" s="173">
        <v>2</v>
      </c>
      <c r="F568" s="174"/>
      <c r="G568" s="175">
        <f>ROUND(E568*F568,2)</f>
        <v>0</v>
      </c>
      <c r="H568" s="174"/>
      <c r="I568" s="175">
        <f>ROUND(E568*H568,2)</f>
        <v>0</v>
      </c>
      <c r="J568" s="174"/>
      <c r="K568" s="175">
        <f>ROUND(E568*J568,2)</f>
        <v>0</v>
      </c>
      <c r="L568" s="175">
        <v>21</v>
      </c>
      <c r="M568" s="175">
        <f>G568*(1+L568/100)</f>
        <v>0</v>
      </c>
      <c r="N568" s="175">
        <v>1.7999999999999999E-2</v>
      </c>
      <c r="O568" s="175">
        <f>ROUND(E568*N568,2)</f>
        <v>0.04</v>
      </c>
      <c r="P568" s="175">
        <v>0</v>
      </c>
      <c r="Q568" s="175">
        <f>ROUND(E568*P568,2)</f>
        <v>0</v>
      </c>
      <c r="R568" s="175"/>
      <c r="S568" s="175" t="s">
        <v>272</v>
      </c>
      <c r="T568" s="176" t="s">
        <v>273</v>
      </c>
      <c r="U568" s="157">
        <v>0</v>
      </c>
      <c r="V568" s="157">
        <f>ROUND(E568*U568,2)</f>
        <v>0</v>
      </c>
      <c r="W568" s="157"/>
      <c r="X568" s="157" t="s">
        <v>191</v>
      </c>
      <c r="Y568" s="147"/>
      <c r="Z568" s="147"/>
      <c r="AA568" s="147"/>
      <c r="AB568" s="147"/>
      <c r="AC568" s="147"/>
      <c r="AD568" s="147"/>
      <c r="AE568" s="147"/>
      <c r="AF568" s="147"/>
      <c r="AG568" s="147" t="s">
        <v>192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2.5" outlineLevel="1" x14ac:dyDescent="0.2">
      <c r="A569" s="154"/>
      <c r="B569" s="155"/>
      <c r="C569" s="189" t="s">
        <v>391</v>
      </c>
      <c r="D569" s="159"/>
      <c r="E569" s="160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145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9" t="s">
        <v>687</v>
      </c>
      <c r="D570" s="159"/>
      <c r="E570" s="160">
        <v>2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145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77">
        <v>150</v>
      </c>
      <c r="B571" s="178" t="s">
        <v>690</v>
      </c>
      <c r="C571" s="190" t="s">
        <v>691</v>
      </c>
      <c r="D571" s="179" t="s">
        <v>377</v>
      </c>
      <c r="E571" s="180">
        <v>3.5999999999999997E-2</v>
      </c>
      <c r="F571" s="181"/>
      <c r="G571" s="182">
        <f>ROUND(E571*F571,2)</f>
        <v>0</v>
      </c>
      <c r="H571" s="181"/>
      <c r="I571" s="182">
        <f>ROUND(E571*H571,2)</f>
        <v>0</v>
      </c>
      <c r="J571" s="181"/>
      <c r="K571" s="182">
        <f>ROUND(E571*J571,2)</f>
        <v>0</v>
      </c>
      <c r="L571" s="182">
        <v>21</v>
      </c>
      <c r="M571" s="182">
        <f>G571*(1+L571/100)</f>
        <v>0</v>
      </c>
      <c r="N571" s="182">
        <v>0</v>
      </c>
      <c r="O571" s="182">
        <f>ROUND(E571*N571,2)</f>
        <v>0</v>
      </c>
      <c r="P571" s="182">
        <v>0</v>
      </c>
      <c r="Q571" s="182">
        <f>ROUND(E571*P571,2)</f>
        <v>0</v>
      </c>
      <c r="R571" s="182"/>
      <c r="S571" s="182" t="s">
        <v>141</v>
      </c>
      <c r="T571" s="183" t="s">
        <v>141</v>
      </c>
      <c r="U571" s="157">
        <v>2.5569999999999999</v>
      </c>
      <c r="V571" s="157">
        <f>ROUND(E571*U571,2)</f>
        <v>0.09</v>
      </c>
      <c r="W571" s="157"/>
      <c r="X571" s="157" t="s">
        <v>378</v>
      </c>
      <c r="Y571" s="147"/>
      <c r="Z571" s="147"/>
      <c r="AA571" s="147"/>
      <c r="AB571" s="147"/>
      <c r="AC571" s="147"/>
      <c r="AD571" s="147"/>
      <c r="AE571" s="147"/>
      <c r="AF571" s="147"/>
      <c r="AG571" s="147" t="s">
        <v>379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x14ac:dyDescent="0.2">
      <c r="A572" s="164" t="s">
        <v>136</v>
      </c>
      <c r="B572" s="165" t="s">
        <v>96</v>
      </c>
      <c r="C572" s="187" t="s">
        <v>97</v>
      </c>
      <c r="D572" s="166"/>
      <c r="E572" s="167"/>
      <c r="F572" s="168"/>
      <c r="G572" s="168">
        <f>SUMIF(AG573:AG595,"&lt;&gt;NOR",G573:G595)</f>
        <v>0</v>
      </c>
      <c r="H572" s="168"/>
      <c r="I572" s="168">
        <f>SUM(I573:I595)</f>
        <v>0</v>
      </c>
      <c r="J572" s="168"/>
      <c r="K572" s="168">
        <f>SUM(K573:K595)</f>
        <v>0</v>
      </c>
      <c r="L572" s="168"/>
      <c r="M572" s="168">
        <f>SUM(M573:M595)</f>
        <v>0</v>
      </c>
      <c r="N572" s="168"/>
      <c r="O572" s="168">
        <f>SUM(O573:O595)</f>
        <v>0.48</v>
      </c>
      <c r="P572" s="168"/>
      <c r="Q572" s="168">
        <f>SUM(Q573:Q595)</f>
        <v>0</v>
      </c>
      <c r="R572" s="168"/>
      <c r="S572" s="168"/>
      <c r="T572" s="169"/>
      <c r="U572" s="163"/>
      <c r="V572" s="163">
        <f>SUM(V573:V595)</f>
        <v>50.67</v>
      </c>
      <c r="W572" s="163"/>
      <c r="X572" s="163"/>
      <c r="AG572" t="s">
        <v>137</v>
      </c>
    </row>
    <row r="573" spans="1:60" outlineLevel="1" x14ac:dyDescent="0.2">
      <c r="A573" s="170">
        <v>151</v>
      </c>
      <c r="B573" s="171" t="s">
        <v>692</v>
      </c>
      <c r="C573" s="188" t="s">
        <v>693</v>
      </c>
      <c r="D573" s="172" t="s">
        <v>199</v>
      </c>
      <c r="E573" s="173">
        <v>11</v>
      </c>
      <c r="F573" s="174"/>
      <c r="G573" s="175">
        <f>ROUND(E573*F573,2)</f>
        <v>0</v>
      </c>
      <c r="H573" s="174"/>
      <c r="I573" s="175">
        <f>ROUND(E573*H573,2)</f>
        <v>0</v>
      </c>
      <c r="J573" s="174"/>
      <c r="K573" s="175">
        <f>ROUND(E573*J573,2)</f>
        <v>0</v>
      </c>
      <c r="L573" s="175">
        <v>21</v>
      </c>
      <c r="M573" s="175">
        <f>G573*(1+L573/100)</f>
        <v>0</v>
      </c>
      <c r="N573" s="175">
        <v>2.7999999999999998E-4</v>
      </c>
      <c r="O573" s="175">
        <f>ROUND(E573*N573,2)</f>
        <v>0</v>
      </c>
      <c r="P573" s="175">
        <v>0</v>
      </c>
      <c r="Q573" s="175">
        <f>ROUND(E573*P573,2)</f>
        <v>0</v>
      </c>
      <c r="R573" s="175"/>
      <c r="S573" s="175" t="s">
        <v>141</v>
      </c>
      <c r="T573" s="176" t="s">
        <v>141</v>
      </c>
      <c r="U573" s="157">
        <v>3.53</v>
      </c>
      <c r="V573" s="157">
        <f>ROUND(E573*U573,2)</f>
        <v>38.83</v>
      </c>
      <c r="W573" s="157"/>
      <c r="X573" s="157" t="s">
        <v>142</v>
      </c>
      <c r="Y573" s="147"/>
      <c r="Z573" s="147"/>
      <c r="AA573" s="147"/>
      <c r="AB573" s="147"/>
      <c r="AC573" s="147"/>
      <c r="AD573" s="147"/>
      <c r="AE573" s="147"/>
      <c r="AF573" s="147"/>
      <c r="AG573" s="147" t="s">
        <v>143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ht="22.5" outlineLevel="1" x14ac:dyDescent="0.2">
      <c r="A574" s="154"/>
      <c r="B574" s="155"/>
      <c r="C574" s="189" t="s">
        <v>694</v>
      </c>
      <c r="D574" s="159"/>
      <c r="E574" s="160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145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89" t="s">
        <v>695</v>
      </c>
      <c r="D575" s="159"/>
      <c r="E575" s="160">
        <v>4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145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54"/>
      <c r="B576" s="155"/>
      <c r="C576" s="189" t="s">
        <v>696</v>
      </c>
      <c r="D576" s="159"/>
      <c r="E576" s="160">
        <v>7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145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70">
        <v>152</v>
      </c>
      <c r="B577" s="171" t="s">
        <v>697</v>
      </c>
      <c r="C577" s="188" t="s">
        <v>698</v>
      </c>
      <c r="D577" s="172" t="s">
        <v>199</v>
      </c>
      <c r="E577" s="173">
        <v>2</v>
      </c>
      <c r="F577" s="174"/>
      <c r="G577" s="175">
        <f>ROUND(E577*F577,2)</f>
        <v>0</v>
      </c>
      <c r="H577" s="174"/>
      <c r="I577" s="175">
        <f>ROUND(E577*H577,2)</f>
        <v>0</v>
      </c>
      <c r="J577" s="174"/>
      <c r="K577" s="175">
        <f>ROUND(E577*J577,2)</f>
        <v>0</v>
      </c>
      <c r="L577" s="175">
        <v>21</v>
      </c>
      <c r="M577" s="175">
        <f>G577*(1+L577/100)</f>
        <v>0</v>
      </c>
      <c r="N577" s="175">
        <v>2.7999999999999998E-4</v>
      </c>
      <c r="O577" s="175">
        <f>ROUND(E577*N577,2)</f>
        <v>0</v>
      </c>
      <c r="P577" s="175">
        <v>0</v>
      </c>
      <c r="Q577" s="175">
        <f>ROUND(E577*P577,2)</f>
        <v>0</v>
      </c>
      <c r="R577" s="175"/>
      <c r="S577" s="175" t="s">
        <v>141</v>
      </c>
      <c r="T577" s="176" t="s">
        <v>141</v>
      </c>
      <c r="U577" s="157">
        <v>4.1900000000000004</v>
      </c>
      <c r="V577" s="157">
        <f>ROUND(E577*U577,2)</f>
        <v>8.3800000000000008</v>
      </c>
      <c r="W577" s="157"/>
      <c r="X577" s="157" t="s">
        <v>142</v>
      </c>
      <c r="Y577" s="147"/>
      <c r="Z577" s="147"/>
      <c r="AA577" s="147"/>
      <c r="AB577" s="147"/>
      <c r="AC577" s="147"/>
      <c r="AD577" s="147"/>
      <c r="AE577" s="147"/>
      <c r="AF577" s="147"/>
      <c r="AG577" s="147" t="s">
        <v>143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ht="22.5" outlineLevel="1" x14ac:dyDescent="0.2">
      <c r="A578" s="154"/>
      <c r="B578" s="155"/>
      <c r="C578" s="189" t="s">
        <v>694</v>
      </c>
      <c r="D578" s="159"/>
      <c r="E578" s="160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145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9" t="s">
        <v>699</v>
      </c>
      <c r="D579" s="159"/>
      <c r="E579" s="160">
        <v>2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145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70">
        <v>153</v>
      </c>
      <c r="B580" s="171" t="s">
        <v>700</v>
      </c>
      <c r="C580" s="188" t="s">
        <v>701</v>
      </c>
      <c r="D580" s="172" t="s">
        <v>199</v>
      </c>
      <c r="E580" s="173">
        <v>2</v>
      </c>
      <c r="F580" s="174"/>
      <c r="G580" s="175">
        <f>ROUND(E580*F580,2)</f>
        <v>0</v>
      </c>
      <c r="H580" s="174"/>
      <c r="I580" s="175">
        <f>ROUND(E580*H580,2)</f>
        <v>0</v>
      </c>
      <c r="J580" s="174"/>
      <c r="K580" s="175">
        <f>ROUND(E580*J580,2)</f>
        <v>0</v>
      </c>
      <c r="L580" s="175">
        <v>21</v>
      </c>
      <c r="M580" s="175">
        <f>G580*(1+L580/100)</f>
        <v>0</v>
      </c>
      <c r="N580" s="175">
        <v>2.7999999999999998E-4</v>
      </c>
      <c r="O580" s="175">
        <f>ROUND(E580*N580,2)</f>
        <v>0</v>
      </c>
      <c r="P580" s="175">
        <v>0</v>
      </c>
      <c r="Q580" s="175">
        <f>ROUND(E580*P580,2)</f>
        <v>0</v>
      </c>
      <c r="R580" s="175"/>
      <c r="S580" s="175" t="s">
        <v>141</v>
      </c>
      <c r="T580" s="176" t="s">
        <v>141</v>
      </c>
      <c r="U580" s="157">
        <v>1.73</v>
      </c>
      <c r="V580" s="157">
        <f>ROUND(E580*U580,2)</f>
        <v>3.46</v>
      </c>
      <c r="W580" s="157"/>
      <c r="X580" s="157" t="s">
        <v>142</v>
      </c>
      <c r="Y580" s="147"/>
      <c r="Z580" s="147"/>
      <c r="AA580" s="147"/>
      <c r="AB580" s="147"/>
      <c r="AC580" s="147"/>
      <c r="AD580" s="147"/>
      <c r="AE580" s="147"/>
      <c r="AF580" s="147"/>
      <c r="AG580" s="147" t="s">
        <v>143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ht="22.5" outlineLevel="1" x14ac:dyDescent="0.2">
      <c r="A581" s="154"/>
      <c r="B581" s="155"/>
      <c r="C581" s="189" t="s">
        <v>694</v>
      </c>
      <c r="D581" s="159"/>
      <c r="E581" s="160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145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189" t="s">
        <v>702</v>
      </c>
      <c r="D582" s="159"/>
      <c r="E582" s="160">
        <v>2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145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ht="22.5" outlineLevel="1" x14ac:dyDescent="0.2">
      <c r="A583" s="170">
        <v>154</v>
      </c>
      <c r="B583" s="171" t="s">
        <v>703</v>
      </c>
      <c r="C583" s="188" t="s">
        <v>704</v>
      </c>
      <c r="D583" s="172" t="s">
        <v>199</v>
      </c>
      <c r="E583" s="173">
        <v>4</v>
      </c>
      <c r="F583" s="174"/>
      <c r="G583" s="175">
        <f>ROUND(E583*F583,2)</f>
        <v>0</v>
      </c>
      <c r="H583" s="174"/>
      <c r="I583" s="175">
        <f>ROUND(E583*H583,2)</f>
        <v>0</v>
      </c>
      <c r="J583" s="174"/>
      <c r="K583" s="175">
        <f>ROUND(E583*J583,2)</f>
        <v>0</v>
      </c>
      <c r="L583" s="175">
        <v>21</v>
      </c>
      <c r="M583" s="175">
        <f>G583*(1+L583/100)</f>
        <v>0</v>
      </c>
      <c r="N583" s="175">
        <v>3.1E-2</v>
      </c>
      <c r="O583" s="175">
        <f>ROUND(E583*N583,2)</f>
        <v>0.12</v>
      </c>
      <c r="P583" s="175">
        <v>0</v>
      </c>
      <c r="Q583" s="175">
        <f>ROUND(E583*P583,2)</f>
        <v>0</v>
      </c>
      <c r="R583" s="175"/>
      <c r="S583" s="175" t="s">
        <v>272</v>
      </c>
      <c r="T583" s="176" t="s">
        <v>273</v>
      </c>
      <c r="U583" s="157">
        <v>0</v>
      </c>
      <c r="V583" s="157">
        <f>ROUND(E583*U583,2)</f>
        <v>0</v>
      </c>
      <c r="W583" s="157"/>
      <c r="X583" s="157" t="s">
        <v>191</v>
      </c>
      <c r="Y583" s="147"/>
      <c r="Z583" s="147"/>
      <c r="AA583" s="147"/>
      <c r="AB583" s="147"/>
      <c r="AC583" s="147"/>
      <c r="AD583" s="147"/>
      <c r="AE583" s="147"/>
      <c r="AF583" s="147"/>
      <c r="AG583" s="147" t="s">
        <v>192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ht="22.5" outlineLevel="1" x14ac:dyDescent="0.2">
      <c r="A584" s="154"/>
      <c r="B584" s="155"/>
      <c r="C584" s="189" t="s">
        <v>694</v>
      </c>
      <c r="D584" s="159"/>
      <c r="E584" s="160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145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189" t="s">
        <v>695</v>
      </c>
      <c r="D585" s="159"/>
      <c r="E585" s="160">
        <v>4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145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ht="22.5" outlineLevel="1" x14ac:dyDescent="0.2">
      <c r="A586" s="170">
        <v>155</v>
      </c>
      <c r="B586" s="171" t="s">
        <v>705</v>
      </c>
      <c r="C586" s="188" t="s">
        <v>706</v>
      </c>
      <c r="D586" s="172" t="s">
        <v>199</v>
      </c>
      <c r="E586" s="173">
        <v>2</v>
      </c>
      <c r="F586" s="174"/>
      <c r="G586" s="175">
        <f>ROUND(E586*F586,2)</f>
        <v>0</v>
      </c>
      <c r="H586" s="174"/>
      <c r="I586" s="175">
        <f>ROUND(E586*H586,2)</f>
        <v>0</v>
      </c>
      <c r="J586" s="174"/>
      <c r="K586" s="175">
        <f>ROUND(E586*J586,2)</f>
        <v>0</v>
      </c>
      <c r="L586" s="175">
        <v>21</v>
      </c>
      <c r="M586" s="175">
        <f>G586*(1+L586/100)</f>
        <v>0</v>
      </c>
      <c r="N586" s="175">
        <v>4.1000000000000002E-2</v>
      </c>
      <c r="O586" s="175">
        <f>ROUND(E586*N586,2)</f>
        <v>0.08</v>
      </c>
      <c r="P586" s="175">
        <v>0</v>
      </c>
      <c r="Q586" s="175">
        <f>ROUND(E586*P586,2)</f>
        <v>0</v>
      </c>
      <c r="R586" s="175"/>
      <c r="S586" s="175" t="s">
        <v>272</v>
      </c>
      <c r="T586" s="176" t="s">
        <v>273</v>
      </c>
      <c r="U586" s="157">
        <v>0</v>
      </c>
      <c r="V586" s="157">
        <f>ROUND(E586*U586,2)</f>
        <v>0</v>
      </c>
      <c r="W586" s="157"/>
      <c r="X586" s="157" t="s">
        <v>191</v>
      </c>
      <c r="Y586" s="147"/>
      <c r="Z586" s="147"/>
      <c r="AA586" s="147"/>
      <c r="AB586" s="147"/>
      <c r="AC586" s="147"/>
      <c r="AD586" s="147"/>
      <c r="AE586" s="147"/>
      <c r="AF586" s="147"/>
      <c r="AG586" s="147" t="s">
        <v>192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ht="22.5" outlineLevel="1" x14ac:dyDescent="0.2">
      <c r="A587" s="154"/>
      <c r="B587" s="155"/>
      <c r="C587" s="189" t="s">
        <v>694</v>
      </c>
      <c r="D587" s="159"/>
      <c r="E587" s="160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145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189" t="s">
        <v>699</v>
      </c>
      <c r="D588" s="159"/>
      <c r="E588" s="160">
        <v>2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145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ht="22.5" outlineLevel="1" x14ac:dyDescent="0.2">
      <c r="A589" s="170">
        <v>156</v>
      </c>
      <c r="B589" s="171" t="s">
        <v>707</v>
      </c>
      <c r="C589" s="188" t="s">
        <v>708</v>
      </c>
      <c r="D589" s="172" t="s">
        <v>199</v>
      </c>
      <c r="E589" s="173">
        <v>7</v>
      </c>
      <c r="F589" s="174"/>
      <c r="G589" s="175">
        <f>ROUND(E589*F589,2)</f>
        <v>0</v>
      </c>
      <c r="H589" s="174"/>
      <c r="I589" s="175">
        <f>ROUND(E589*H589,2)</f>
        <v>0</v>
      </c>
      <c r="J589" s="174"/>
      <c r="K589" s="175">
        <f>ROUND(E589*J589,2)</f>
        <v>0</v>
      </c>
      <c r="L589" s="175">
        <v>21</v>
      </c>
      <c r="M589" s="175">
        <f>G589*(1+L589/100)</f>
        <v>0</v>
      </c>
      <c r="N589" s="175">
        <v>3.5999999999999997E-2</v>
      </c>
      <c r="O589" s="175">
        <f>ROUND(E589*N589,2)</f>
        <v>0.25</v>
      </c>
      <c r="P589" s="175">
        <v>0</v>
      </c>
      <c r="Q589" s="175">
        <f>ROUND(E589*P589,2)</f>
        <v>0</v>
      </c>
      <c r="R589" s="175"/>
      <c r="S589" s="175" t="s">
        <v>272</v>
      </c>
      <c r="T589" s="176" t="s">
        <v>273</v>
      </c>
      <c r="U589" s="157">
        <v>0</v>
      </c>
      <c r="V589" s="157">
        <f>ROUND(E589*U589,2)</f>
        <v>0</v>
      </c>
      <c r="W589" s="157"/>
      <c r="X589" s="157" t="s">
        <v>191</v>
      </c>
      <c r="Y589" s="147"/>
      <c r="Z589" s="147"/>
      <c r="AA589" s="147"/>
      <c r="AB589" s="147"/>
      <c r="AC589" s="147"/>
      <c r="AD589" s="147"/>
      <c r="AE589" s="147"/>
      <c r="AF589" s="147"/>
      <c r="AG589" s="147" t="s">
        <v>192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ht="22.5" outlineLevel="1" x14ac:dyDescent="0.2">
      <c r="A590" s="154"/>
      <c r="B590" s="155"/>
      <c r="C590" s="189" t="s">
        <v>694</v>
      </c>
      <c r="D590" s="159"/>
      <c r="E590" s="160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145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189" t="s">
        <v>696</v>
      </c>
      <c r="D591" s="159"/>
      <c r="E591" s="160">
        <v>7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145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ht="22.5" outlineLevel="1" x14ac:dyDescent="0.2">
      <c r="A592" s="170">
        <v>157</v>
      </c>
      <c r="B592" s="171" t="s">
        <v>709</v>
      </c>
      <c r="C592" s="188" t="s">
        <v>710</v>
      </c>
      <c r="D592" s="172" t="s">
        <v>199</v>
      </c>
      <c r="E592" s="173">
        <v>2</v>
      </c>
      <c r="F592" s="174"/>
      <c r="G592" s="175">
        <f>ROUND(E592*F592,2)</f>
        <v>0</v>
      </c>
      <c r="H592" s="174"/>
      <c r="I592" s="175">
        <f>ROUND(E592*H592,2)</f>
        <v>0</v>
      </c>
      <c r="J592" s="174"/>
      <c r="K592" s="175">
        <f>ROUND(E592*J592,2)</f>
        <v>0</v>
      </c>
      <c r="L592" s="175">
        <v>21</v>
      </c>
      <c r="M592" s="175">
        <f>G592*(1+L592/100)</f>
        <v>0</v>
      </c>
      <c r="N592" s="175">
        <v>1.4E-2</v>
      </c>
      <c r="O592" s="175">
        <f>ROUND(E592*N592,2)</f>
        <v>0.03</v>
      </c>
      <c r="P592" s="175">
        <v>0</v>
      </c>
      <c r="Q592" s="175">
        <f>ROUND(E592*P592,2)</f>
        <v>0</v>
      </c>
      <c r="R592" s="175"/>
      <c r="S592" s="175" t="s">
        <v>272</v>
      </c>
      <c r="T592" s="176" t="s">
        <v>273</v>
      </c>
      <c r="U592" s="157">
        <v>0</v>
      </c>
      <c r="V592" s="157">
        <f>ROUND(E592*U592,2)</f>
        <v>0</v>
      </c>
      <c r="W592" s="157"/>
      <c r="X592" s="157" t="s">
        <v>191</v>
      </c>
      <c r="Y592" s="147"/>
      <c r="Z592" s="147"/>
      <c r="AA592" s="147"/>
      <c r="AB592" s="147"/>
      <c r="AC592" s="147"/>
      <c r="AD592" s="147"/>
      <c r="AE592" s="147"/>
      <c r="AF592" s="147"/>
      <c r="AG592" s="147" t="s">
        <v>192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ht="22.5" outlineLevel="1" x14ac:dyDescent="0.2">
      <c r="A593" s="154"/>
      <c r="B593" s="155"/>
      <c r="C593" s="189" t="s">
        <v>694</v>
      </c>
      <c r="D593" s="159"/>
      <c r="E593" s="160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145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189" t="s">
        <v>702</v>
      </c>
      <c r="D594" s="159"/>
      <c r="E594" s="160">
        <v>2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145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54">
        <v>158</v>
      </c>
      <c r="B595" s="155" t="s">
        <v>711</v>
      </c>
      <c r="C595" s="192" t="s">
        <v>712</v>
      </c>
      <c r="D595" s="156" t="s">
        <v>0</v>
      </c>
      <c r="E595" s="185"/>
      <c r="F595" s="158"/>
      <c r="G595" s="157">
        <f>ROUND(E595*F595,2)</f>
        <v>0</v>
      </c>
      <c r="H595" s="158"/>
      <c r="I595" s="157">
        <f>ROUND(E595*H595,2)</f>
        <v>0</v>
      </c>
      <c r="J595" s="158"/>
      <c r="K595" s="157">
        <f>ROUND(E595*J595,2)</f>
        <v>0</v>
      </c>
      <c r="L595" s="157">
        <v>21</v>
      </c>
      <c r="M595" s="157">
        <f>G595*(1+L595/100)</f>
        <v>0</v>
      </c>
      <c r="N595" s="157">
        <v>0</v>
      </c>
      <c r="O595" s="157">
        <f>ROUND(E595*N595,2)</f>
        <v>0</v>
      </c>
      <c r="P595" s="157">
        <v>0</v>
      </c>
      <c r="Q595" s="157">
        <f>ROUND(E595*P595,2)</f>
        <v>0</v>
      </c>
      <c r="R595" s="157"/>
      <c r="S595" s="157" t="s">
        <v>141</v>
      </c>
      <c r="T595" s="157" t="s">
        <v>141</v>
      </c>
      <c r="U595" s="157">
        <v>0</v>
      </c>
      <c r="V595" s="157">
        <f>ROUND(E595*U595,2)</f>
        <v>0</v>
      </c>
      <c r="W595" s="157"/>
      <c r="X595" s="157" t="s">
        <v>378</v>
      </c>
      <c r="Y595" s="147"/>
      <c r="Z595" s="147"/>
      <c r="AA595" s="147"/>
      <c r="AB595" s="147"/>
      <c r="AC595" s="147"/>
      <c r="AD595" s="147"/>
      <c r="AE595" s="147"/>
      <c r="AF595" s="147"/>
      <c r="AG595" s="147" t="s">
        <v>379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x14ac:dyDescent="0.2">
      <c r="A596" s="164" t="s">
        <v>136</v>
      </c>
      <c r="B596" s="165" t="s">
        <v>98</v>
      </c>
      <c r="C596" s="187" t="s">
        <v>99</v>
      </c>
      <c r="D596" s="166"/>
      <c r="E596" s="167"/>
      <c r="F596" s="168"/>
      <c r="G596" s="168">
        <f>SUMIF(AG597:AG607,"&lt;&gt;NOR",G597:G607)</f>
        <v>0</v>
      </c>
      <c r="H596" s="168"/>
      <c r="I596" s="168">
        <f>SUM(I597:I607)</f>
        <v>0</v>
      </c>
      <c r="J596" s="168"/>
      <c r="K596" s="168">
        <f>SUM(K597:K607)</f>
        <v>0</v>
      </c>
      <c r="L596" s="168"/>
      <c r="M596" s="168">
        <f>SUM(M597:M607)</f>
        <v>0</v>
      </c>
      <c r="N596" s="168"/>
      <c r="O596" s="168">
        <f>SUM(O597:O607)</f>
        <v>0.1</v>
      </c>
      <c r="P596" s="168"/>
      <c r="Q596" s="168">
        <f>SUM(Q597:Q607)</f>
        <v>0</v>
      </c>
      <c r="R596" s="168"/>
      <c r="S596" s="168"/>
      <c r="T596" s="169"/>
      <c r="U596" s="163"/>
      <c r="V596" s="163">
        <f>SUM(V597:V607)</f>
        <v>45.06</v>
      </c>
      <c r="W596" s="163"/>
      <c r="X596" s="163"/>
      <c r="AG596" t="s">
        <v>137</v>
      </c>
    </row>
    <row r="597" spans="1:60" outlineLevel="1" x14ac:dyDescent="0.2">
      <c r="A597" s="170">
        <v>159</v>
      </c>
      <c r="B597" s="171" t="s">
        <v>713</v>
      </c>
      <c r="C597" s="188" t="s">
        <v>714</v>
      </c>
      <c r="D597" s="172" t="s">
        <v>199</v>
      </c>
      <c r="E597" s="173">
        <v>17</v>
      </c>
      <c r="F597" s="174"/>
      <c r="G597" s="175">
        <f>ROUND(E597*F597,2)</f>
        <v>0</v>
      </c>
      <c r="H597" s="174"/>
      <c r="I597" s="175">
        <f>ROUND(E597*H597,2)</f>
        <v>0</v>
      </c>
      <c r="J597" s="174"/>
      <c r="K597" s="175">
        <f>ROUND(E597*J597,2)</f>
        <v>0</v>
      </c>
      <c r="L597" s="175">
        <v>21</v>
      </c>
      <c r="M597" s="175">
        <f>G597*(1+L597/100)</f>
        <v>0</v>
      </c>
      <c r="N597" s="175">
        <v>2.5000000000000001E-3</v>
      </c>
      <c r="O597" s="175">
        <f>ROUND(E597*N597,2)</f>
        <v>0.04</v>
      </c>
      <c r="P597" s="175">
        <v>0</v>
      </c>
      <c r="Q597" s="175">
        <f>ROUND(E597*P597,2)</f>
        <v>0</v>
      </c>
      <c r="R597" s="175"/>
      <c r="S597" s="175" t="s">
        <v>141</v>
      </c>
      <c r="T597" s="176" t="s">
        <v>141</v>
      </c>
      <c r="U597" s="157">
        <v>2.64</v>
      </c>
      <c r="V597" s="157">
        <f>ROUND(E597*U597,2)</f>
        <v>44.88</v>
      </c>
      <c r="W597" s="157"/>
      <c r="X597" s="157" t="s">
        <v>142</v>
      </c>
      <c r="Y597" s="147"/>
      <c r="Z597" s="147"/>
      <c r="AA597" s="147"/>
      <c r="AB597" s="147"/>
      <c r="AC597" s="147"/>
      <c r="AD597" s="147"/>
      <c r="AE597" s="147"/>
      <c r="AF597" s="147"/>
      <c r="AG597" s="147" t="s">
        <v>143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89" t="s">
        <v>715</v>
      </c>
      <c r="D598" s="159"/>
      <c r="E598" s="160">
        <v>17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145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70">
        <v>160</v>
      </c>
      <c r="B599" s="171" t="s">
        <v>716</v>
      </c>
      <c r="C599" s="188" t="s">
        <v>717</v>
      </c>
      <c r="D599" s="172" t="s">
        <v>199</v>
      </c>
      <c r="E599" s="173">
        <v>1</v>
      </c>
      <c r="F599" s="174"/>
      <c r="G599" s="175">
        <f>ROUND(E599*F599,2)</f>
        <v>0</v>
      </c>
      <c r="H599" s="174"/>
      <c r="I599" s="175">
        <f>ROUND(E599*H599,2)</f>
        <v>0</v>
      </c>
      <c r="J599" s="174"/>
      <c r="K599" s="175">
        <f>ROUND(E599*J599,2)</f>
        <v>0</v>
      </c>
      <c r="L599" s="175">
        <v>21</v>
      </c>
      <c r="M599" s="175">
        <f>G599*(1+L599/100)</f>
        <v>0</v>
      </c>
      <c r="N599" s="175">
        <v>4.4600000000000004E-3</v>
      </c>
      <c r="O599" s="175">
        <f>ROUND(E599*N599,2)</f>
        <v>0</v>
      </c>
      <c r="P599" s="175">
        <v>0</v>
      </c>
      <c r="Q599" s="175">
        <f>ROUND(E599*P599,2)</f>
        <v>0</v>
      </c>
      <c r="R599" s="175"/>
      <c r="S599" s="175" t="s">
        <v>141</v>
      </c>
      <c r="T599" s="176" t="s">
        <v>141</v>
      </c>
      <c r="U599" s="157">
        <v>0.17599999999999999</v>
      </c>
      <c r="V599" s="157">
        <f>ROUND(E599*U599,2)</f>
        <v>0.18</v>
      </c>
      <c r="W599" s="157"/>
      <c r="X599" s="157" t="s">
        <v>142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143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258" t="s">
        <v>718</v>
      </c>
      <c r="D600" s="259"/>
      <c r="E600" s="259"/>
      <c r="F600" s="259"/>
      <c r="G600" s="259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180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70">
        <v>161</v>
      </c>
      <c r="B601" s="171" t="s">
        <v>719</v>
      </c>
      <c r="C601" s="188" t="s">
        <v>720</v>
      </c>
      <c r="D601" s="172" t="s">
        <v>721</v>
      </c>
      <c r="E601" s="173">
        <v>54.232799999999997</v>
      </c>
      <c r="F601" s="174"/>
      <c r="G601" s="175">
        <f>ROUND(E601*F601,2)</f>
        <v>0</v>
      </c>
      <c r="H601" s="174"/>
      <c r="I601" s="175">
        <f>ROUND(E601*H601,2)</f>
        <v>0</v>
      </c>
      <c r="J601" s="174"/>
      <c r="K601" s="175">
        <f>ROUND(E601*J601,2)</f>
        <v>0</v>
      </c>
      <c r="L601" s="175">
        <v>21</v>
      </c>
      <c r="M601" s="175">
        <f>G601*(1+L601/100)</f>
        <v>0</v>
      </c>
      <c r="N601" s="175">
        <v>1.06E-3</v>
      </c>
      <c r="O601" s="175">
        <f>ROUND(E601*N601,2)</f>
        <v>0.06</v>
      </c>
      <c r="P601" s="175">
        <v>0</v>
      </c>
      <c r="Q601" s="175">
        <f>ROUND(E601*P601,2)</f>
        <v>0</v>
      </c>
      <c r="R601" s="175"/>
      <c r="S601" s="175" t="s">
        <v>141</v>
      </c>
      <c r="T601" s="176" t="s">
        <v>141</v>
      </c>
      <c r="U601" s="157">
        <v>0</v>
      </c>
      <c r="V601" s="157">
        <f>ROUND(E601*U601,2)</f>
        <v>0</v>
      </c>
      <c r="W601" s="157"/>
      <c r="X601" s="157" t="s">
        <v>186</v>
      </c>
      <c r="Y601" s="147"/>
      <c r="Z601" s="147"/>
      <c r="AA601" s="147"/>
      <c r="AB601" s="147"/>
      <c r="AC601" s="147"/>
      <c r="AD601" s="147"/>
      <c r="AE601" s="147"/>
      <c r="AF601" s="147"/>
      <c r="AG601" s="147" t="s">
        <v>187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258" t="s">
        <v>722</v>
      </c>
      <c r="D602" s="259"/>
      <c r="E602" s="259"/>
      <c r="F602" s="259"/>
      <c r="G602" s="259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180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9" t="s">
        <v>723</v>
      </c>
      <c r="D603" s="159"/>
      <c r="E603" s="160">
        <v>50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145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89" t="s">
        <v>498</v>
      </c>
      <c r="D604" s="159"/>
      <c r="E604" s="160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145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9" t="s">
        <v>724</v>
      </c>
      <c r="D605" s="159"/>
      <c r="E605" s="160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145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89" t="s">
        <v>725</v>
      </c>
      <c r="D606" s="159"/>
      <c r="E606" s="160">
        <v>4.2328000000000001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145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>
        <v>162</v>
      </c>
      <c r="B607" s="155" t="s">
        <v>726</v>
      </c>
      <c r="C607" s="192" t="s">
        <v>727</v>
      </c>
      <c r="D607" s="156" t="s">
        <v>0</v>
      </c>
      <c r="E607" s="185"/>
      <c r="F607" s="158"/>
      <c r="G607" s="157">
        <f>ROUND(E607*F607,2)</f>
        <v>0</v>
      </c>
      <c r="H607" s="158"/>
      <c r="I607" s="157">
        <f>ROUND(E607*H607,2)</f>
        <v>0</v>
      </c>
      <c r="J607" s="158"/>
      <c r="K607" s="157">
        <f>ROUND(E607*J607,2)</f>
        <v>0</v>
      </c>
      <c r="L607" s="157">
        <v>21</v>
      </c>
      <c r="M607" s="157">
        <f>G607*(1+L607/100)</f>
        <v>0</v>
      </c>
      <c r="N607" s="157">
        <v>0</v>
      </c>
      <c r="O607" s="157">
        <f>ROUND(E607*N607,2)</f>
        <v>0</v>
      </c>
      <c r="P607" s="157">
        <v>0</v>
      </c>
      <c r="Q607" s="157">
        <f>ROUND(E607*P607,2)</f>
        <v>0</v>
      </c>
      <c r="R607" s="157"/>
      <c r="S607" s="157" t="s">
        <v>141</v>
      </c>
      <c r="T607" s="157" t="s">
        <v>141</v>
      </c>
      <c r="U607" s="157">
        <v>0</v>
      </c>
      <c r="V607" s="157">
        <f>ROUND(E607*U607,2)</f>
        <v>0</v>
      </c>
      <c r="W607" s="157"/>
      <c r="X607" s="157" t="s">
        <v>378</v>
      </c>
      <c r="Y607" s="147"/>
      <c r="Z607" s="147"/>
      <c r="AA607" s="147"/>
      <c r="AB607" s="147"/>
      <c r="AC607" s="147"/>
      <c r="AD607" s="147"/>
      <c r="AE607" s="147"/>
      <c r="AF607" s="147"/>
      <c r="AG607" s="147" t="s">
        <v>379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x14ac:dyDescent="0.2">
      <c r="A608" s="164" t="s">
        <v>136</v>
      </c>
      <c r="B608" s="165" t="s">
        <v>100</v>
      </c>
      <c r="C608" s="187" t="s">
        <v>101</v>
      </c>
      <c r="D608" s="166"/>
      <c r="E608" s="167"/>
      <c r="F608" s="168"/>
      <c r="G608" s="168">
        <f>SUMIF(AG609:AG631,"&lt;&gt;NOR",G609:G631)</f>
        <v>0</v>
      </c>
      <c r="H608" s="168"/>
      <c r="I608" s="168">
        <f>SUM(I609:I631)</f>
        <v>0</v>
      </c>
      <c r="J608" s="168"/>
      <c r="K608" s="168">
        <f>SUM(K609:K631)</f>
        <v>0</v>
      </c>
      <c r="L608" s="168"/>
      <c r="M608" s="168">
        <f>SUM(M609:M631)</f>
        <v>0</v>
      </c>
      <c r="N608" s="168"/>
      <c r="O608" s="168">
        <f>SUM(O609:O631)</f>
        <v>0.01</v>
      </c>
      <c r="P608" s="168"/>
      <c r="Q608" s="168">
        <f>SUM(Q609:Q631)</f>
        <v>0</v>
      </c>
      <c r="R608" s="168"/>
      <c r="S608" s="168"/>
      <c r="T608" s="169"/>
      <c r="U608" s="163"/>
      <c r="V608" s="163">
        <f>SUM(V609:V631)</f>
        <v>11.500000000000002</v>
      </c>
      <c r="W608" s="163"/>
      <c r="X608" s="163"/>
      <c r="AG608" t="s">
        <v>137</v>
      </c>
    </row>
    <row r="609" spans="1:60" ht="22.5" outlineLevel="1" x14ac:dyDescent="0.2">
      <c r="A609" s="170">
        <v>163</v>
      </c>
      <c r="B609" s="171" t="s">
        <v>728</v>
      </c>
      <c r="C609" s="188" t="s">
        <v>729</v>
      </c>
      <c r="D609" s="172" t="s">
        <v>140</v>
      </c>
      <c r="E609" s="173">
        <v>15.6935</v>
      </c>
      <c r="F609" s="174"/>
      <c r="G609" s="175">
        <f>ROUND(E609*F609,2)</f>
        <v>0</v>
      </c>
      <c r="H609" s="174"/>
      <c r="I609" s="175">
        <f>ROUND(E609*H609,2)</f>
        <v>0</v>
      </c>
      <c r="J609" s="174"/>
      <c r="K609" s="175">
        <f>ROUND(E609*J609,2)</f>
        <v>0</v>
      </c>
      <c r="L609" s="175">
        <v>21</v>
      </c>
      <c r="M609" s="175">
        <f>G609*(1+L609/100)</f>
        <v>0</v>
      </c>
      <c r="N609" s="175">
        <v>1.0000000000000001E-5</v>
      </c>
      <c r="O609" s="175">
        <f>ROUND(E609*N609,2)</f>
        <v>0</v>
      </c>
      <c r="P609" s="175">
        <v>0</v>
      </c>
      <c r="Q609" s="175">
        <f>ROUND(E609*P609,2)</f>
        <v>0</v>
      </c>
      <c r="R609" s="175"/>
      <c r="S609" s="175" t="s">
        <v>141</v>
      </c>
      <c r="T609" s="176" t="s">
        <v>141</v>
      </c>
      <c r="U609" s="157">
        <v>7.0000000000000007E-2</v>
      </c>
      <c r="V609" s="157">
        <f>ROUND(E609*U609,2)</f>
        <v>1.1000000000000001</v>
      </c>
      <c r="W609" s="157"/>
      <c r="X609" s="157" t="s">
        <v>142</v>
      </c>
      <c r="Y609" s="147"/>
      <c r="Z609" s="147"/>
      <c r="AA609" s="147"/>
      <c r="AB609" s="147"/>
      <c r="AC609" s="147"/>
      <c r="AD609" s="147"/>
      <c r="AE609" s="147"/>
      <c r="AF609" s="147"/>
      <c r="AG609" s="147" t="s">
        <v>143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89" t="s">
        <v>730</v>
      </c>
      <c r="D610" s="159"/>
      <c r="E610" s="160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145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89" t="s">
        <v>731</v>
      </c>
      <c r="D611" s="159"/>
      <c r="E611" s="160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145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189" t="s">
        <v>732</v>
      </c>
      <c r="D612" s="159"/>
      <c r="E612" s="160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145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189" t="s">
        <v>733</v>
      </c>
      <c r="D613" s="159"/>
      <c r="E613" s="160">
        <v>4.7628000000000004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145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189" t="s">
        <v>734</v>
      </c>
      <c r="D614" s="159"/>
      <c r="E614" s="160">
        <v>2.09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145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189" t="s">
        <v>735</v>
      </c>
      <c r="D615" s="159"/>
      <c r="E615" s="160">
        <v>3.8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145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54"/>
      <c r="B616" s="155"/>
      <c r="C616" s="189" t="s">
        <v>736</v>
      </c>
      <c r="D616" s="159"/>
      <c r="E616" s="160">
        <v>1.8049999999999999</v>
      </c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7"/>
      <c r="Z616" s="147"/>
      <c r="AA616" s="147"/>
      <c r="AB616" s="147"/>
      <c r="AC616" s="147"/>
      <c r="AD616" s="147"/>
      <c r="AE616" s="147"/>
      <c r="AF616" s="147"/>
      <c r="AG616" s="147" t="s">
        <v>145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89" t="s">
        <v>737</v>
      </c>
      <c r="D617" s="159"/>
      <c r="E617" s="160">
        <v>2.8677000000000001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145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89" t="s">
        <v>738</v>
      </c>
      <c r="D618" s="159"/>
      <c r="E618" s="160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145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89" t="s">
        <v>739</v>
      </c>
      <c r="D619" s="159"/>
      <c r="E619" s="160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7"/>
      <c r="Z619" s="147"/>
      <c r="AA619" s="147"/>
      <c r="AB619" s="147"/>
      <c r="AC619" s="147"/>
      <c r="AD619" s="147"/>
      <c r="AE619" s="147"/>
      <c r="AF619" s="147"/>
      <c r="AG619" s="147" t="s">
        <v>145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189" t="s">
        <v>740</v>
      </c>
      <c r="D620" s="159"/>
      <c r="E620" s="160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145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189" t="s">
        <v>741</v>
      </c>
      <c r="D621" s="159"/>
      <c r="E621" s="160">
        <v>0.36799999999999999</v>
      </c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7"/>
      <c r="Z621" s="147"/>
      <c r="AA621" s="147"/>
      <c r="AB621" s="147"/>
      <c r="AC621" s="147"/>
      <c r="AD621" s="147"/>
      <c r="AE621" s="147"/>
      <c r="AF621" s="147"/>
      <c r="AG621" s="147" t="s">
        <v>145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70">
        <v>164</v>
      </c>
      <c r="B622" s="171" t="s">
        <v>742</v>
      </c>
      <c r="C622" s="188" t="s">
        <v>743</v>
      </c>
      <c r="D622" s="172" t="s">
        <v>140</v>
      </c>
      <c r="E622" s="173">
        <v>16.478179999999998</v>
      </c>
      <c r="F622" s="174"/>
      <c r="G622" s="175">
        <f>ROUND(E622*F622,2)</f>
        <v>0</v>
      </c>
      <c r="H622" s="174"/>
      <c r="I622" s="175">
        <f>ROUND(E622*H622,2)</f>
        <v>0</v>
      </c>
      <c r="J622" s="174"/>
      <c r="K622" s="175">
        <f>ROUND(E622*J622,2)</f>
        <v>0</v>
      </c>
      <c r="L622" s="175">
        <v>21</v>
      </c>
      <c r="M622" s="175">
        <f>G622*(1+L622/100)</f>
        <v>0</v>
      </c>
      <c r="N622" s="175">
        <v>3.2000000000000003E-4</v>
      </c>
      <c r="O622" s="175">
        <f>ROUND(E622*N622,2)</f>
        <v>0.01</v>
      </c>
      <c r="P622" s="175">
        <v>0</v>
      </c>
      <c r="Q622" s="175">
        <f>ROUND(E622*P622,2)</f>
        <v>0</v>
      </c>
      <c r="R622" s="175"/>
      <c r="S622" s="175" t="s">
        <v>141</v>
      </c>
      <c r="T622" s="176" t="s">
        <v>141</v>
      </c>
      <c r="U622" s="157">
        <v>0.28999999999999998</v>
      </c>
      <c r="V622" s="157">
        <f>ROUND(E622*U622,2)</f>
        <v>4.78</v>
      </c>
      <c r="W622" s="157"/>
      <c r="X622" s="157" t="s">
        <v>142</v>
      </c>
      <c r="Y622" s="147"/>
      <c r="Z622" s="147"/>
      <c r="AA622" s="147"/>
      <c r="AB622" s="147"/>
      <c r="AC622" s="147"/>
      <c r="AD622" s="147"/>
      <c r="AE622" s="147"/>
      <c r="AF622" s="147"/>
      <c r="AG622" s="147" t="s">
        <v>143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54"/>
      <c r="B623" s="155"/>
      <c r="C623" s="258" t="s">
        <v>744</v>
      </c>
      <c r="D623" s="259"/>
      <c r="E623" s="259"/>
      <c r="F623" s="259"/>
      <c r="G623" s="259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7"/>
      <c r="Z623" s="147"/>
      <c r="AA623" s="147"/>
      <c r="AB623" s="147"/>
      <c r="AC623" s="147"/>
      <c r="AD623" s="147"/>
      <c r="AE623" s="147"/>
      <c r="AF623" s="147"/>
      <c r="AG623" s="147" t="s">
        <v>180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256" t="s">
        <v>745</v>
      </c>
      <c r="D624" s="257"/>
      <c r="E624" s="257"/>
      <c r="F624" s="257"/>
      <c r="G624" s="2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180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9" t="s">
        <v>746</v>
      </c>
      <c r="D625" s="159"/>
      <c r="E625" s="160">
        <v>16.478179999999998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145</v>
      </c>
      <c r="AH625" s="147">
        <v>5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70">
        <v>165</v>
      </c>
      <c r="B626" s="171" t="s">
        <v>747</v>
      </c>
      <c r="C626" s="188" t="s">
        <v>748</v>
      </c>
      <c r="D626" s="172" t="s">
        <v>140</v>
      </c>
      <c r="E626" s="173">
        <v>16.478179999999998</v>
      </c>
      <c r="F626" s="174"/>
      <c r="G626" s="175">
        <f>ROUND(E626*F626,2)</f>
        <v>0</v>
      </c>
      <c r="H626" s="174"/>
      <c r="I626" s="175">
        <f>ROUND(E626*H626,2)</f>
        <v>0</v>
      </c>
      <c r="J626" s="174"/>
      <c r="K626" s="175">
        <f>ROUND(E626*J626,2)</f>
        <v>0</v>
      </c>
      <c r="L626" s="175">
        <v>21</v>
      </c>
      <c r="M626" s="175">
        <f>G626*(1+L626/100)</f>
        <v>0</v>
      </c>
      <c r="N626" s="175">
        <v>8.0000000000000007E-5</v>
      </c>
      <c r="O626" s="175">
        <f>ROUND(E626*N626,2)</f>
        <v>0</v>
      </c>
      <c r="P626" s="175">
        <v>0</v>
      </c>
      <c r="Q626" s="175">
        <f>ROUND(E626*P626,2)</f>
        <v>0</v>
      </c>
      <c r="R626" s="175"/>
      <c r="S626" s="175" t="s">
        <v>141</v>
      </c>
      <c r="T626" s="176" t="s">
        <v>141</v>
      </c>
      <c r="U626" s="157">
        <v>0.16</v>
      </c>
      <c r="V626" s="157">
        <f>ROUND(E626*U626,2)</f>
        <v>2.64</v>
      </c>
      <c r="W626" s="157"/>
      <c r="X626" s="157" t="s">
        <v>142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143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189" t="s">
        <v>749</v>
      </c>
      <c r="D627" s="159"/>
      <c r="E627" s="160">
        <v>16.478179999999998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145</v>
      </c>
      <c r="AH627" s="147">
        <v>5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70">
        <v>166</v>
      </c>
      <c r="B628" s="171" t="s">
        <v>750</v>
      </c>
      <c r="C628" s="188" t="s">
        <v>751</v>
      </c>
      <c r="D628" s="172" t="s">
        <v>140</v>
      </c>
      <c r="E628" s="173">
        <v>15.6935</v>
      </c>
      <c r="F628" s="174"/>
      <c r="G628" s="175">
        <f>ROUND(E628*F628,2)</f>
        <v>0</v>
      </c>
      <c r="H628" s="174"/>
      <c r="I628" s="175">
        <f>ROUND(E628*H628,2)</f>
        <v>0</v>
      </c>
      <c r="J628" s="174"/>
      <c r="K628" s="175">
        <f>ROUND(E628*J628,2)</f>
        <v>0</v>
      </c>
      <c r="L628" s="175">
        <v>21</v>
      </c>
      <c r="M628" s="175">
        <f>G628*(1+L628/100)</f>
        <v>0</v>
      </c>
      <c r="N628" s="175">
        <v>6.9999999999999994E-5</v>
      </c>
      <c r="O628" s="175">
        <f>ROUND(E628*N628,2)</f>
        <v>0</v>
      </c>
      <c r="P628" s="175">
        <v>0</v>
      </c>
      <c r="Q628" s="175">
        <f>ROUND(E628*P628,2)</f>
        <v>0</v>
      </c>
      <c r="R628" s="175"/>
      <c r="S628" s="175" t="s">
        <v>141</v>
      </c>
      <c r="T628" s="176" t="s">
        <v>141</v>
      </c>
      <c r="U628" s="157">
        <v>0.14000000000000001</v>
      </c>
      <c r="V628" s="157">
        <f>ROUND(E628*U628,2)</f>
        <v>2.2000000000000002</v>
      </c>
      <c r="W628" s="157"/>
      <c r="X628" s="157" t="s">
        <v>142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143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9" t="s">
        <v>752</v>
      </c>
      <c r="D629" s="159"/>
      <c r="E629" s="160">
        <v>15.6935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145</v>
      </c>
      <c r="AH629" s="147">
        <v>5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70">
        <v>167</v>
      </c>
      <c r="B630" s="171" t="s">
        <v>753</v>
      </c>
      <c r="C630" s="188" t="s">
        <v>754</v>
      </c>
      <c r="D630" s="172" t="s">
        <v>140</v>
      </c>
      <c r="E630" s="173">
        <v>15.6935</v>
      </c>
      <c r="F630" s="174"/>
      <c r="G630" s="175">
        <f>ROUND(E630*F630,2)</f>
        <v>0</v>
      </c>
      <c r="H630" s="174"/>
      <c r="I630" s="175">
        <f>ROUND(E630*H630,2)</f>
        <v>0</v>
      </c>
      <c r="J630" s="174"/>
      <c r="K630" s="175">
        <f>ROUND(E630*J630,2)</f>
        <v>0</v>
      </c>
      <c r="L630" s="175">
        <v>21</v>
      </c>
      <c r="M630" s="175">
        <f>G630*(1+L630/100)</f>
        <v>0</v>
      </c>
      <c r="N630" s="175">
        <v>1.0000000000000001E-5</v>
      </c>
      <c r="O630" s="175">
        <f>ROUND(E630*N630,2)</f>
        <v>0</v>
      </c>
      <c r="P630" s="175">
        <v>0</v>
      </c>
      <c r="Q630" s="175">
        <f>ROUND(E630*P630,2)</f>
        <v>0</v>
      </c>
      <c r="R630" s="175"/>
      <c r="S630" s="175" t="s">
        <v>141</v>
      </c>
      <c r="T630" s="176" t="s">
        <v>141</v>
      </c>
      <c r="U630" s="157">
        <v>0.05</v>
      </c>
      <c r="V630" s="157">
        <f>ROUND(E630*U630,2)</f>
        <v>0.78</v>
      </c>
      <c r="W630" s="157"/>
      <c r="X630" s="157" t="s">
        <v>142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143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9" t="s">
        <v>752</v>
      </c>
      <c r="D631" s="159"/>
      <c r="E631" s="160">
        <v>15.6935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145</v>
      </c>
      <c r="AH631" s="147">
        <v>5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x14ac:dyDescent="0.2">
      <c r="A632" s="164" t="s">
        <v>136</v>
      </c>
      <c r="B632" s="165" t="s">
        <v>102</v>
      </c>
      <c r="C632" s="187" t="s">
        <v>103</v>
      </c>
      <c r="D632" s="166"/>
      <c r="E632" s="167"/>
      <c r="F632" s="168"/>
      <c r="G632" s="168">
        <f>SUMIF(AG633:AG643,"&lt;&gt;NOR",G633:G643)</f>
        <v>0</v>
      </c>
      <c r="H632" s="168"/>
      <c r="I632" s="168">
        <f>SUM(I633:I643)</f>
        <v>0</v>
      </c>
      <c r="J632" s="168"/>
      <c r="K632" s="168">
        <f>SUM(K633:K643)</f>
        <v>0</v>
      </c>
      <c r="L632" s="168"/>
      <c r="M632" s="168">
        <f>SUM(M633:M643)</f>
        <v>0</v>
      </c>
      <c r="N632" s="168"/>
      <c r="O632" s="168">
        <f>SUM(O633:O643)</f>
        <v>0.06</v>
      </c>
      <c r="P632" s="168"/>
      <c r="Q632" s="168">
        <f>SUM(Q633:Q643)</f>
        <v>0</v>
      </c>
      <c r="R632" s="168"/>
      <c r="S632" s="168"/>
      <c r="T632" s="169"/>
      <c r="U632" s="163"/>
      <c r="V632" s="163">
        <f>SUM(V633:V643)</f>
        <v>28.28</v>
      </c>
      <c r="W632" s="163"/>
      <c r="X632" s="163"/>
      <c r="AG632" t="s">
        <v>137</v>
      </c>
    </row>
    <row r="633" spans="1:60" outlineLevel="1" x14ac:dyDescent="0.2">
      <c r="A633" s="170">
        <v>168</v>
      </c>
      <c r="B633" s="171" t="s">
        <v>755</v>
      </c>
      <c r="C633" s="188" t="s">
        <v>756</v>
      </c>
      <c r="D633" s="172" t="s">
        <v>140</v>
      </c>
      <c r="E633" s="173">
        <v>66.001999999999995</v>
      </c>
      <c r="F633" s="174"/>
      <c r="G633" s="175">
        <f>ROUND(E633*F633,2)</f>
        <v>0</v>
      </c>
      <c r="H633" s="174"/>
      <c r="I633" s="175">
        <f>ROUND(E633*H633,2)</f>
        <v>0</v>
      </c>
      <c r="J633" s="174"/>
      <c r="K633" s="175">
        <f>ROUND(E633*J633,2)</f>
        <v>0</v>
      </c>
      <c r="L633" s="175">
        <v>21</v>
      </c>
      <c r="M633" s="175">
        <f>G633*(1+L633/100)</f>
        <v>0</v>
      </c>
      <c r="N633" s="175">
        <v>0</v>
      </c>
      <c r="O633" s="175">
        <f>ROUND(E633*N633,2)</f>
        <v>0</v>
      </c>
      <c r="P633" s="175">
        <v>0</v>
      </c>
      <c r="Q633" s="175">
        <f>ROUND(E633*P633,2)</f>
        <v>0</v>
      </c>
      <c r="R633" s="175"/>
      <c r="S633" s="175" t="s">
        <v>141</v>
      </c>
      <c r="T633" s="176" t="s">
        <v>141</v>
      </c>
      <c r="U633" s="157">
        <v>4.3220000000000001E-2</v>
      </c>
      <c r="V633" s="157">
        <f>ROUND(E633*U633,2)</f>
        <v>2.85</v>
      </c>
      <c r="W633" s="157"/>
      <c r="X633" s="157" t="s">
        <v>142</v>
      </c>
      <c r="Y633" s="147"/>
      <c r="Z633" s="147"/>
      <c r="AA633" s="147"/>
      <c r="AB633" s="147"/>
      <c r="AC633" s="147"/>
      <c r="AD633" s="147"/>
      <c r="AE633" s="147"/>
      <c r="AF633" s="147"/>
      <c r="AG633" s="147" t="s">
        <v>143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189" t="s">
        <v>311</v>
      </c>
      <c r="D634" s="159"/>
      <c r="E634" s="160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145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189" t="s">
        <v>236</v>
      </c>
      <c r="D635" s="159"/>
      <c r="E635" s="160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145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89" t="s">
        <v>239</v>
      </c>
      <c r="D636" s="159"/>
      <c r="E636" s="160">
        <v>32.186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145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54"/>
      <c r="B637" s="155"/>
      <c r="C637" s="189" t="s">
        <v>240</v>
      </c>
      <c r="D637" s="159"/>
      <c r="E637" s="160">
        <v>37.654000000000003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145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9" t="s">
        <v>757</v>
      </c>
      <c r="D638" s="159"/>
      <c r="E638" s="160">
        <v>-3.8380000000000001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145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ht="22.5" outlineLevel="1" x14ac:dyDescent="0.2">
      <c r="A639" s="170">
        <v>169</v>
      </c>
      <c r="B639" s="171" t="s">
        <v>758</v>
      </c>
      <c r="C639" s="188" t="s">
        <v>759</v>
      </c>
      <c r="D639" s="172" t="s">
        <v>140</v>
      </c>
      <c r="E639" s="173">
        <v>189.24072000000001</v>
      </c>
      <c r="F639" s="174"/>
      <c r="G639" s="175">
        <f>ROUND(E639*F639,2)</f>
        <v>0</v>
      </c>
      <c r="H639" s="174"/>
      <c r="I639" s="175">
        <f>ROUND(E639*H639,2)</f>
        <v>0</v>
      </c>
      <c r="J639" s="174"/>
      <c r="K639" s="175">
        <f>ROUND(E639*J639,2)</f>
        <v>0</v>
      </c>
      <c r="L639" s="175">
        <v>21</v>
      </c>
      <c r="M639" s="175">
        <f>G639*(1+L639/100)</f>
        <v>0</v>
      </c>
      <c r="N639" s="175">
        <v>3.2000000000000003E-4</v>
      </c>
      <c r="O639" s="175">
        <f>ROUND(E639*N639,2)</f>
        <v>0.06</v>
      </c>
      <c r="P639" s="175">
        <v>0</v>
      </c>
      <c r="Q639" s="175">
        <f>ROUND(E639*P639,2)</f>
        <v>0</v>
      </c>
      <c r="R639" s="175"/>
      <c r="S639" s="175" t="s">
        <v>141</v>
      </c>
      <c r="T639" s="176" t="s">
        <v>141</v>
      </c>
      <c r="U639" s="157">
        <v>0.13439999999999999</v>
      </c>
      <c r="V639" s="157">
        <f>ROUND(E639*U639,2)</f>
        <v>25.43</v>
      </c>
      <c r="W639" s="157"/>
      <c r="X639" s="157" t="s">
        <v>142</v>
      </c>
      <c r="Y639" s="147"/>
      <c r="Z639" s="147"/>
      <c r="AA639" s="147"/>
      <c r="AB639" s="147"/>
      <c r="AC639" s="147"/>
      <c r="AD639" s="147"/>
      <c r="AE639" s="147"/>
      <c r="AF639" s="147"/>
      <c r="AG639" s="147" t="s">
        <v>143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9" t="s">
        <v>236</v>
      </c>
      <c r="D640" s="159"/>
      <c r="E640" s="160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145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9" t="s">
        <v>760</v>
      </c>
      <c r="D641" s="159"/>
      <c r="E641" s="160">
        <v>122.4288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145</v>
      </c>
      <c r="AH641" s="147">
        <v>5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9" t="s">
        <v>420</v>
      </c>
      <c r="D642" s="159"/>
      <c r="E642" s="160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145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9" t="s">
        <v>196</v>
      </c>
      <c r="D643" s="159"/>
      <c r="E643" s="160">
        <v>66.811920000000001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145</v>
      </c>
      <c r="AH643" s="147">
        <v>5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x14ac:dyDescent="0.2">
      <c r="A644" s="164" t="s">
        <v>136</v>
      </c>
      <c r="B644" s="165" t="s">
        <v>104</v>
      </c>
      <c r="C644" s="187" t="s">
        <v>105</v>
      </c>
      <c r="D644" s="166"/>
      <c r="E644" s="167"/>
      <c r="F644" s="168"/>
      <c r="G644" s="168">
        <f>SUMIF(AG645:AG720,"&lt;&gt;NOR",G645:G720)</f>
        <v>0</v>
      </c>
      <c r="H644" s="168"/>
      <c r="I644" s="168">
        <f>SUM(I645:I720)</f>
        <v>0</v>
      </c>
      <c r="J644" s="168"/>
      <c r="K644" s="168">
        <f>SUM(K645:K720)</f>
        <v>0</v>
      </c>
      <c r="L644" s="168"/>
      <c r="M644" s="168">
        <f>SUM(M645:M720)</f>
        <v>0</v>
      </c>
      <c r="N644" s="168"/>
      <c r="O644" s="168">
        <f>SUM(O645:O720)</f>
        <v>0.42000000000000004</v>
      </c>
      <c r="P644" s="168"/>
      <c r="Q644" s="168">
        <f>SUM(Q645:Q720)</f>
        <v>0</v>
      </c>
      <c r="R644" s="168"/>
      <c r="S644" s="168"/>
      <c r="T644" s="169"/>
      <c r="U644" s="163"/>
      <c r="V644" s="163">
        <f>SUM(V645:V720)</f>
        <v>257.33000000000004</v>
      </c>
      <c r="W644" s="163"/>
      <c r="X644" s="163"/>
      <c r="AG644" t="s">
        <v>137</v>
      </c>
    </row>
    <row r="645" spans="1:60" ht="22.5" outlineLevel="1" x14ac:dyDescent="0.2">
      <c r="A645" s="170">
        <v>170</v>
      </c>
      <c r="B645" s="171" t="s">
        <v>761</v>
      </c>
      <c r="C645" s="188" t="s">
        <v>762</v>
      </c>
      <c r="D645" s="172" t="s">
        <v>199</v>
      </c>
      <c r="E645" s="173">
        <v>12</v>
      </c>
      <c r="F645" s="174"/>
      <c r="G645" s="175">
        <f>ROUND(E645*F645,2)</f>
        <v>0</v>
      </c>
      <c r="H645" s="174"/>
      <c r="I645" s="175">
        <f>ROUND(E645*H645,2)</f>
        <v>0</v>
      </c>
      <c r="J645" s="174"/>
      <c r="K645" s="175">
        <f>ROUND(E645*J645,2)</f>
        <v>0</v>
      </c>
      <c r="L645" s="175">
        <v>21</v>
      </c>
      <c r="M645" s="175">
        <f>G645*(1+L645/100)</f>
        <v>0</v>
      </c>
      <c r="N645" s="175">
        <v>0</v>
      </c>
      <c r="O645" s="175">
        <f>ROUND(E645*N645,2)</f>
        <v>0</v>
      </c>
      <c r="P645" s="175">
        <v>0</v>
      </c>
      <c r="Q645" s="175">
        <f>ROUND(E645*P645,2)</f>
        <v>0</v>
      </c>
      <c r="R645" s="175"/>
      <c r="S645" s="175" t="s">
        <v>141</v>
      </c>
      <c r="T645" s="176" t="s">
        <v>141</v>
      </c>
      <c r="U645" s="157">
        <v>0.18</v>
      </c>
      <c r="V645" s="157">
        <f>ROUND(E645*U645,2)</f>
        <v>2.16</v>
      </c>
      <c r="W645" s="157"/>
      <c r="X645" s="157" t="s">
        <v>142</v>
      </c>
      <c r="Y645" s="147"/>
      <c r="Z645" s="147"/>
      <c r="AA645" s="147"/>
      <c r="AB645" s="147"/>
      <c r="AC645" s="147"/>
      <c r="AD645" s="147"/>
      <c r="AE645" s="147"/>
      <c r="AF645" s="147"/>
      <c r="AG645" s="147" t="s">
        <v>143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9" t="s">
        <v>144</v>
      </c>
      <c r="D646" s="159"/>
      <c r="E646" s="160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145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189" t="s">
        <v>763</v>
      </c>
      <c r="D647" s="159"/>
      <c r="E647" s="160">
        <v>12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7"/>
      <c r="Z647" s="147"/>
      <c r="AA647" s="147"/>
      <c r="AB647" s="147"/>
      <c r="AC647" s="147"/>
      <c r="AD647" s="147"/>
      <c r="AE647" s="147"/>
      <c r="AF647" s="147"/>
      <c r="AG647" s="147" t="s">
        <v>145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ht="22.5" outlineLevel="1" x14ac:dyDescent="0.2">
      <c r="A648" s="170">
        <v>171</v>
      </c>
      <c r="B648" s="171" t="s">
        <v>764</v>
      </c>
      <c r="C648" s="188" t="s">
        <v>765</v>
      </c>
      <c r="D648" s="172" t="s">
        <v>153</v>
      </c>
      <c r="E648" s="173">
        <v>50.4</v>
      </c>
      <c r="F648" s="174"/>
      <c r="G648" s="175">
        <f>ROUND(E648*F648,2)</f>
        <v>0</v>
      </c>
      <c r="H648" s="174"/>
      <c r="I648" s="175">
        <f>ROUND(E648*H648,2)</f>
        <v>0</v>
      </c>
      <c r="J648" s="174"/>
      <c r="K648" s="175">
        <f>ROUND(E648*J648,2)</f>
        <v>0</v>
      </c>
      <c r="L648" s="175">
        <v>21</v>
      </c>
      <c r="M648" s="175">
        <f>G648*(1+L648/100)</f>
        <v>0</v>
      </c>
      <c r="N648" s="175">
        <v>1.0499999999999999E-3</v>
      </c>
      <c r="O648" s="175">
        <f>ROUND(E648*N648,2)</f>
        <v>0.05</v>
      </c>
      <c r="P648" s="175">
        <v>0</v>
      </c>
      <c r="Q648" s="175">
        <f>ROUND(E648*P648,2)</f>
        <v>0</v>
      </c>
      <c r="R648" s="175"/>
      <c r="S648" s="175" t="s">
        <v>141</v>
      </c>
      <c r="T648" s="176" t="s">
        <v>141</v>
      </c>
      <c r="U648" s="157">
        <v>0.18</v>
      </c>
      <c r="V648" s="157">
        <f>ROUND(E648*U648,2)</f>
        <v>9.07</v>
      </c>
      <c r="W648" s="157"/>
      <c r="X648" s="157" t="s">
        <v>142</v>
      </c>
      <c r="Y648" s="147"/>
      <c r="Z648" s="147"/>
      <c r="AA648" s="147"/>
      <c r="AB648" s="147"/>
      <c r="AC648" s="147"/>
      <c r="AD648" s="147"/>
      <c r="AE648" s="147"/>
      <c r="AF648" s="147"/>
      <c r="AG648" s="147" t="s">
        <v>143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258" t="s">
        <v>766</v>
      </c>
      <c r="D649" s="259"/>
      <c r="E649" s="259"/>
      <c r="F649" s="259"/>
      <c r="G649" s="259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180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9" t="s">
        <v>144</v>
      </c>
      <c r="D650" s="159"/>
      <c r="E650" s="160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145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9" t="s">
        <v>767</v>
      </c>
      <c r="D651" s="159"/>
      <c r="E651" s="160">
        <v>42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145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91" t="s">
        <v>768</v>
      </c>
      <c r="D652" s="161"/>
      <c r="E652" s="162">
        <v>8.4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7"/>
      <c r="Z652" s="147"/>
      <c r="AA652" s="147"/>
      <c r="AB652" s="147"/>
      <c r="AC652" s="147"/>
      <c r="AD652" s="147"/>
      <c r="AE652" s="147"/>
      <c r="AF652" s="147"/>
      <c r="AG652" s="147" t="s">
        <v>145</v>
      </c>
      <c r="AH652" s="147">
        <v>4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ht="22.5" outlineLevel="1" x14ac:dyDescent="0.2">
      <c r="A653" s="170">
        <v>172</v>
      </c>
      <c r="B653" s="171" t="s">
        <v>769</v>
      </c>
      <c r="C653" s="188" t="s">
        <v>770</v>
      </c>
      <c r="D653" s="172" t="s">
        <v>153</v>
      </c>
      <c r="E653" s="173">
        <v>99.3</v>
      </c>
      <c r="F653" s="174"/>
      <c r="G653" s="175">
        <f>ROUND(E653*F653,2)</f>
        <v>0</v>
      </c>
      <c r="H653" s="174"/>
      <c r="I653" s="175">
        <f>ROUND(E653*H653,2)</f>
        <v>0</v>
      </c>
      <c r="J653" s="174"/>
      <c r="K653" s="175">
        <f>ROUND(E653*J653,2)</f>
        <v>0</v>
      </c>
      <c r="L653" s="175">
        <v>21</v>
      </c>
      <c r="M653" s="175">
        <f>G653*(1+L653/100)</f>
        <v>0</v>
      </c>
      <c r="N653" s="175">
        <v>0</v>
      </c>
      <c r="O653" s="175">
        <f>ROUND(E653*N653,2)</f>
        <v>0</v>
      </c>
      <c r="P653" s="175">
        <v>0</v>
      </c>
      <c r="Q653" s="175">
        <f>ROUND(E653*P653,2)</f>
        <v>0</v>
      </c>
      <c r="R653" s="175"/>
      <c r="S653" s="175" t="s">
        <v>141</v>
      </c>
      <c r="T653" s="176" t="s">
        <v>141</v>
      </c>
      <c r="U653" s="157">
        <v>0.5</v>
      </c>
      <c r="V653" s="157">
        <f>ROUND(E653*U653,2)</f>
        <v>49.65</v>
      </c>
      <c r="W653" s="157"/>
      <c r="X653" s="157" t="s">
        <v>142</v>
      </c>
      <c r="Y653" s="147"/>
      <c r="Z653" s="147"/>
      <c r="AA653" s="147"/>
      <c r="AB653" s="147"/>
      <c r="AC653" s="147"/>
      <c r="AD653" s="147"/>
      <c r="AE653" s="147"/>
      <c r="AF653" s="147"/>
      <c r="AG653" s="147" t="s">
        <v>143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258" t="s">
        <v>771</v>
      </c>
      <c r="D654" s="259"/>
      <c r="E654" s="259"/>
      <c r="F654" s="259"/>
      <c r="G654" s="259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180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189" t="s">
        <v>144</v>
      </c>
      <c r="D655" s="159"/>
      <c r="E655" s="160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7"/>
      <c r="Z655" s="147"/>
      <c r="AA655" s="147"/>
      <c r="AB655" s="147"/>
      <c r="AC655" s="147"/>
      <c r="AD655" s="147"/>
      <c r="AE655" s="147"/>
      <c r="AF655" s="147"/>
      <c r="AG655" s="147" t="s">
        <v>145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9" t="s">
        <v>772</v>
      </c>
      <c r="D656" s="159"/>
      <c r="E656" s="160">
        <v>28.9</v>
      </c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145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9" t="s">
        <v>773</v>
      </c>
      <c r="D657" s="159"/>
      <c r="E657" s="160">
        <v>17.100000000000001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145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89" t="s">
        <v>774</v>
      </c>
      <c r="D658" s="159"/>
      <c r="E658" s="160">
        <v>53.3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7"/>
      <c r="Z658" s="147"/>
      <c r="AA658" s="147"/>
      <c r="AB658" s="147"/>
      <c r="AC658" s="147"/>
      <c r="AD658" s="147"/>
      <c r="AE658" s="147"/>
      <c r="AF658" s="147"/>
      <c r="AG658" s="147" t="s">
        <v>145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ht="22.5" outlineLevel="1" x14ac:dyDescent="0.2">
      <c r="A659" s="170">
        <v>173</v>
      </c>
      <c r="B659" s="171" t="s">
        <v>769</v>
      </c>
      <c r="C659" s="188" t="s">
        <v>770</v>
      </c>
      <c r="D659" s="172" t="s">
        <v>153</v>
      </c>
      <c r="E659" s="173">
        <v>203.1</v>
      </c>
      <c r="F659" s="174"/>
      <c r="G659" s="175">
        <f>ROUND(E659*F659,2)</f>
        <v>0</v>
      </c>
      <c r="H659" s="174"/>
      <c r="I659" s="175">
        <f>ROUND(E659*H659,2)</f>
        <v>0</v>
      </c>
      <c r="J659" s="174"/>
      <c r="K659" s="175">
        <f>ROUND(E659*J659,2)</f>
        <v>0</v>
      </c>
      <c r="L659" s="175">
        <v>21</v>
      </c>
      <c r="M659" s="175">
        <f>G659*(1+L659/100)</f>
        <v>0</v>
      </c>
      <c r="N659" s="175">
        <v>0</v>
      </c>
      <c r="O659" s="175">
        <f>ROUND(E659*N659,2)</f>
        <v>0</v>
      </c>
      <c r="P659" s="175">
        <v>0</v>
      </c>
      <c r="Q659" s="175">
        <f>ROUND(E659*P659,2)</f>
        <v>0</v>
      </c>
      <c r="R659" s="175"/>
      <c r="S659" s="175" t="s">
        <v>141</v>
      </c>
      <c r="T659" s="176" t="s">
        <v>141</v>
      </c>
      <c r="U659" s="157">
        <v>0.5</v>
      </c>
      <c r="V659" s="157">
        <f>ROUND(E659*U659,2)</f>
        <v>101.55</v>
      </c>
      <c r="W659" s="157"/>
      <c r="X659" s="157" t="s">
        <v>142</v>
      </c>
      <c r="Y659" s="147"/>
      <c r="Z659" s="147"/>
      <c r="AA659" s="147"/>
      <c r="AB659" s="147"/>
      <c r="AC659" s="147"/>
      <c r="AD659" s="147"/>
      <c r="AE659" s="147"/>
      <c r="AF659" s="147"/>
      <c r="AG659" s="147" t="s">
        <v>143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258" t="s">
        <v>775</v>
      </c>
      <c r="D660" s="259"/>
      <c r="E660" s="259"/>
      <c r="F660" s="259"/>
      <c r="G660" s="259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7"/>
      <c r="Z660" s="147"/>
      <c r="AA660" s="147"/>
      <c r="AB660" s="147"/>
      <c r="AC660" s="147"/>
      <c r="AD660" s="147"/>
      <c r="AE660" s="147"/>
      <c r="AF660" s="147"/>
      <c r="AG660" s="147" t="s">
        <v>180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9" t="s">
        <v>144</v>
      </c>
      <c r="D661" s="159"/>
      <c r="E661" s="160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145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9" t="s">
        <v>776</v>
      </c>
      <c r="D662" s="159"/>
      <c r="E662" s="160">
        <v>91.8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145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89" t="s">
        <v>777</v>
      </c>
      <c r="D663" s="159"/>
      <c r="E663" s="160">
        <v>91.3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145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189" t="s">
        <v>778</v>
      </c>
      <c r="D664" s="159"/>
      <c r="E664" s="160">
        <v>20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145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ht="22.5" outlineLevel="1" x14ac:dyDescent="0.2">
      <c r="A665" s="170">
        <v>174</v>
      </c>
      <c r="B665" s="171" t="s">
        <v>779</v>
      </c>
      <c r="C665" s="188" t="s">
        <v>780</v>
      </c>
      <c r="D665" s="172" t="s">
        <v>199</v>
      </c>
      <c r="E665" s="173">
        <v>13</v>
      </c>
      <c r="F665" s="174"/>
      <c r="G665" s="175">
        <f>ROUND(E665*F665,2)</f>
        <v>0</v>
      </c>
      <c r="H665" s="174"/>
      <c r="I665" s="175">
        <f>ROUND(E665*H665,2)</f>
        <v>0</v>
      </c>
      <c r="J665" s="174"/>
      <c r="K665" s="175">
        <f>ROUND(E665*J665,2)</f>
        <v>0</v>
      </c>
      <c r="L665" s="175">
        <v>21</v>
      </c>
      <c r="M665" s="175">
        <f>G665*(1+L665/100)</f>
        <v>0</v>
      </c>
      <c r="N665" s="175">
        <v>2.7999999999999998E-4</v>
      </c>
      <c r="O665" s="175">
        <f>ROUND(E665*N665,2)</f>
        <v>0</v>
      </c>
      <c r="P665" s="175">
        <v>0</v>
      </c>
      <c r="Q665" s="175">
        <f>ROUND(E665*P665,2)</f>
        <v>0</v>
      </c>
      <c r="R665" s="175"/>
      <c r="S665" s="175" t="s">
        <v>141</v>
      </c>
      <c r="T665" s="176" t="s">
        <v>141</v>
      </c>
      <c r="U665" s="157">
        <v>0.24</v>
      </c>
      <c r="V665" s="157">
        <f>ROUND(E665*U665,2)</f>
        <v>3.12</v>
      </c>
      <c r="W665" s="157"/>
      <c r="X665" s="157" t="s">
        <v>142</v>
      </c>
      <c r="Y665" s="147"/>
      <c r="Z665" s="147"/>
      <c r="AA665" s="147"/>
      <c r="AB665" s="147"/>
      <c r="AC665" s="147"/>
      <c r="AD665" s="147"/>
      <c r="AE665" s="147"/>
      <c r="AF665" s="147"/>
      <c r="AG665" s="147" t="s">
        <v>143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9" t="s">
        <v>144</v>
      </c>
      <c r="D666" s="159"/>
      <c r="E666" s="160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145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89" t="s">
        <v>781</v>
      </c>
      <c r="D667" s="159"/>
      <c r="E667" s="160">
        <v>13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7"/>
      <c r="Z667" s="147"/>
      <c r="AA667" s="147"/>
      <c r="AB667" s="147"/>
      <c r="AC667" s="147"/>
      <c r="AD667" s="147"/>
      <c r="AE667" s="147"/>
      <c r="AF667" s="147"/>
      <c r="AG667" s="147" t="s">
        <v>145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ht="22.5" outlineLevel="1" x14ac:dyDescent="0.2">
      <c r="A668" s="170">
        <v>175</v>
      </c>
      <c r="B668" s="171" t="s">
        <v>782</v>
      </c>
      <c r="C668" s="188" t="s">
        <v>783</v>
      </c>
      <c r="D668" s="172" t="s">
        <v>199</v>
      </c>
      <c r="E668" s="173">
        <v>47</v>
      </c>
      <c r="F668" s="174"/>
      <c r="G668" s="175">
        <f>ROUND(E668*F668,2)</f>
        <v>0</v>
      </c>
      <c r="H668" s="174"/>
      <c r="I668" s="175">
        <f>ROUND(E668*H668,2)</f>
        <v>0</v>
      </c>
      <c r="J668" s="174"/>
      <c r="K668" s="175">
        <f>ROUND(E668*J668,2)</f>
        <v>0</v>
      </c>
      <c r="L668" s="175">
        <v>21</v>
      </c>
      <c r="M668" s="175">
        <f>G668*(1+L668/100)</f>
        <v>0</v>
      </c>
      <c r="N668" s="175">
        <v>1.1E-4</v>
      </c>
      <c r="O668" s="175">
        <f>ROUND(E668*N668,2)</f>
        <v>0.01</v>
      </c>
      <c r="P668" s="175">
        <v>0</v>
      </c>
      <c r="Q668" s="175">
        <f>ROUND(E668*P668,2)</f>
        <v>0</v>
      </c>
      <c r="R668" s="175"/>
      <c r="S668" s="175" t="s">
        <v>141</v>
      </c>
      <c r="T668" s="176" t="s">
        <v>141</v>
      </c>
      <c r="U668" s="157">
        <v>0.24</v>
      </c>
      <c r="V668" s="157">
        <f>ROUND(E668*U668,2)</f>
        <v>11.28</v>
      </c>
      <c r="W668" s="157"/>
      <c r="X668" s="157" t="s">
        <v>142</v>
      </c>
      <c r="Y668" s="147"/>
      <c r="Z668" s="147"/>
      <c r="AA668" s="147"/>
      <c r="AB668" s="147"/>
      <c r="AC668" s="147"/>
      <c r="AD668" s="147"/>
      <c r="AE668" s="147"/>
      <c r="AF668" s="147"/>
      <c r="AG668" s="147" t="s">
        <v>143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189" t="s">
        <v>144</v>
      </c>
      <c r="D669" s="159"/>
      <c r="E669" s="160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7"/>
      <c r="Z669" s="147"/>
      <c r="AA669" s="147"/>
      <c r="AB669" s="147"/>
      <c r="AC669" s="147"/>
      <c r="AD669" s="147"/>
      <c r="AE669" s="147"/>
      <c r="AF669" s="147"/>
      <c r="AG669" s="147" t="s">
        <v>145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189" t="s">
        <v>784</v>
      </c>
      <c r="D670" s="159"/>
      <c r="E670" s="160">
        <v>47</v>
      </c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7"/>
      <c r="Z670" s="147"/>
      <c r="AA670" s="147"/>
      <c r="AB670" s="147"/>
      <c r="AC670" s="147"/>
      <c r="AD670" s="147"/>
      <c r="AE670" s="147"/>
      <c r="AF670" s="147"/>
      <c r="AG670" s="147" t="s">
        <v>145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ht="22.5" outlineLevel="1" x14ac:dyDescent="0.2">
      <c r="A671" s="170">
        <v>176</v>
      </c>
      <c r="B671" s="171" t="s">
        <v>785</v>
      </c>
      <c r="C671" s="188" t="s">
        <v>786</v>
      </c>
      <c r="D671" s="172" t="s">
        <v>199</v>
      </c>
      <c r="E671" s="173">
        <v>12</v>
      </c>
      <c r="F671" s="174"/>
      <c r="G671" s="175">
        <f>ROUND(E671*F671,2)</f>
        <v>0</v>
      </c>
      <c r="H671" s="174"/>
      <c r="I671" s="175">
        <f>ROUND(E671*H671,2)</f>
        <v>0</v>
      </c>
      <c r="J671" s="174"/>
      <c r="K671" s="175">
        <f>ROUND(E671*J671,2)</f>
        <v>0</v>
      </c>
      <c r="L671" s="175">
        <v>21</v>
      </c>
      <c r="M671" s="175">
        <f>G671*(1+L671/100)</f>
        <v>0</v>
      </c>
      <c r="N671" s="175">
        <v>2.0000000000000001E-4</v>
      </c>
      <c r="O671" s="175">
        <f>ROUND(E671*N671,2)</f>
        <v>0</v>
      </c>
      <c r="P671" s="175">
        <v>0</v>
      </c>
      <c r="Q671" s="175">
        <f>ROUND(E671*P671,2)</f>
        <v>0</v>
      </c>
      <c r="R671" s="175"/>
      <c r="S671" s="175" t="s">
        <v>141</v>
      </c>
      <c r="T671" s="176" t="s">
        <v>141</v>
      </c>
      <c r="U671" s="157">
        <v>0.24</v>
      </c>
      <c r="V671" s="157">
        <f>ROUND(E671*U671,2)</f>
        <v>2.88</v>
      </c>
      <c r="W671" s="157"/>
      <c r="X671" s="157" t="s">
        <v>142</v>
      </c>
      <c r="Y671" s="147"/>
      <c r="Z671" s="147"/>
      <c r="AA671" s="147"/>
      <c r="AB671" s="147"/>
      <c r="AC671" s="147"/>
      <c r="AD671" s="147"/>
      <c r="AE671" s="147"/>
      <c r="AF671" s="147"/>
      <c r="AG671" s="147" t="s">
        <v>143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189" t="s">
        <v>144</v>
      </c>
      <c r="D672" s="159"/>
      <c r="E672" s="160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7"/>
      <c r="Z672" s="147"/>
      <c r="AA672" s="147"/>
      <c r="AB672" s="147"/>
      <c r="AC672" s="147"/>
      <c r="AD672" s="147"/>
      <c r="AE672" s="147"/>
      <c r="AF672" s="147"/>
      <c r="AG672" s="147" t="s">
        <v>145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189" t="s">
        <v>763</v>
      </c>
      <c r="D673" s="159"/>
      <c r="E673" s="160">
        <v>12</v>
      </c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145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ht="22.5" outlineLevel="1" x14ac:dyDescent="0.2">
      <c r="A674" s="170">
        <v>177</v>
      </c>
      <c r="B674" s="171" t="s">
        <v>787</v>
      </c>
      <c r="C674" s="188" t="s">
        <v>788</v>
      </c>
      <c r="D674" s="172" t="s">
        <v>199</v>
      </c>
      <c r="E674" s="173">
        <v>19</v>
      </c>
      <c r="F674" s="174"/>
      <c r="G674" s="175">
        <f>ROUND(E674*F674,2)</f>
        <v>0</v>
      </c>
      <c r="H674" s="174"/>
      <c r="I674" s="175">
        <f>ROUND(E674*H674,2)</f>
        <v>0</v>
      </c>
      <c r="J674" s="174"/>
      <c r="K674" s="175">
        <f>ROUND(E674*J674,2)</f>
        <v>0</v>
      </c>
      <c r="L674" s="175">
        <v>21</v>
      </c>
      <c r="M674" s="175">
        <f>G674*(1+L674/100)</f>
        <v>0</v>
      </c>
      <c r="N674" s="175">
        <v>2.9999999999999997E-4</v>
      </c>
      <c r="O674" s="175">
        <f>ROUND(E674*N674,2)</f>
        <v>0.01</v>
      </c>
      <c r="P674" s="175">
        <v>0</v>
      </c>
      <c r="Q674" s="175">
        <f>ROUND(E674*P674,2)</f>
        <v>0</v>
      </c>
      <c r="R674" s="175"/>
      <c r="S674" s="175" t="s">
        <v>141</v>
      </c>
      <c r="T674" s="176" t="s">
        <v>141</v>
      </c>
      <c r="U674" s="157">
        <v>0.35</v>
      </c>
      <c r="V674" s="157">
        <f>ROUND(E674*U674,2)</f>
        <v>6.65</v>
      </c>
      <c r="W674" s="157"/>
      <c r="X674" s="157" t="s">
        <v>142</v>
      </c>
      <c r="Y674" s="147"/>
      <c r="Z674" s="147"/>
      <c r="AA674" s="147"/>
      <c r="AB674" s="147"/>
      <c r="AC674" s="147"/>
      <c r="AD674" s="147"/>
      <c r="AE674" s="147"/>
      <c r="AF674" s="147"/>
      <c r="AG674" s="147" t="s">
        <v>143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9" t="s">
        <v>144</v>
      </c>
      <c r="D675" s="159"/>
      <c r="E675" s="160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145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9" t="s">
        <v>789</v>
      </c>
      <c r="D676" s="159"/>
      <c r="E676" s="160">
        <v>19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145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ht="22.5" outlineLevel="1" x14ac:dyDescent="0.2">
      <c r="A677" s="170">
        <v>178</v>
      </c>
      <c r="B677" s="171" t="s">
        <v>790</v>
      </c>
      <c r="C677" s="188" t="s">
        <v>791</v>
      </c>
      <c r="D677" s="172" t="s">
        <v>199</v>
      </c>
      <c r="E677" s="173">
        <v>11</v>
      </c>
      <c r="F677" s="174"/>
      <c r="G677" s="175">
        <f>ROUND(E677*F677,2)</f>
        <v>0</v>
      </c>
      <c r="H677" s="174"/>
      <c r="I677" s="175">
        <f>ROUND(E677*H677,2)</f>
        <v>0</v>
      </c>
      <c r="J677" s="174"/>
      <c r="K677" s="175">
        <f>ROUND(E677*J677,2)</f>
        <v>0</v>
      </c>
      <c r="L677" s="175">
        <v>21</v>
      </c>
      <c r="M677" s="175">
        <f>G677*(1+L677/100)</f>
        <v>0</v>
      </c>
      <c r="N677" s="175">
        <v>3.8999999999999999E-4</v>
      </c>
      <c r="O677" s="175">
        <f>ROUND(E677*N677,2)</f>
        <v>0</v>
      </c>
      <c r="P677" s="175">
        <v>0</v>
      </c>
      <c r="Q677" s="175">
        <f>ROUND(E677*P677,2)</f>
        <v>0</v>
      </c>
      <c r="R677" s="175"/>
      <c r="S677" s="175" t="s">
        <v>141</v>
      </c>
      <c r="T677" s="176" t="s">
        <v>141</v>
      </c>
      <c r="U677" s="157">
        <v>0.35</v>
      </c>
      <c r="V677" s="157">
        <f>ROUND(E677*U677,2)</f>
        <v>3.85</v>
      </c>
      <c r="W677" s="157"/>
      <c r="X677" s="157" t="s">
        <v>142</v>
      </c>
      <c r="Y677" s="147"/>
      <c r="Z677" s="147"/>
      <c r="AA677" s="147"/>
      <c r="AB677" s="147"/>
      <c r="AC677" s="147"/>
      <c r="AD677" s="147"/>
      <c r="AE677" s="147"/>
      <c r="AF677" s="147"/>
      <c r="AG677" s="147" t="s">
        <v>143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9" t="s">
        <v>144</v>
      </c>
      <c r="D678" s="159"/>
      <c r="E678" s="160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145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9" t="s">
        <v>792</v>
      </c>
      <c r="D679" s="159"/>
      <c r="E679" s="160">
        <v>11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145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ht="22.5" outlineLevel="1" x14ac:dyDescent="0.2">
      <c r="A680" s="170">
        <v>179</v>
      </c>
      <c r="B680" s="171" t="s">
        <v>793</v>
      </c>
      <c r="C680" s="188" t="s">
        <v>794</v>
      </c>
      <c r="D680" s="172" t="s">
        <v>199</v>
      </c>
      <c r="E680" s="173">
        <v>2</v>
      </c>
      <c r="F680" s="174"/>
      <c r="G680" s="175">
        <f>ROUND(E680*F680,2)</f>
        <v>0</v>
      </c>
      <c r="H680" s="174"/>
      <c r="I680" s="175">
        <f>ROUND(E680*H680,2)</f>
        <v>0</v>
      </c>
      <c r="J680" s="174"/>
      <c r="K680" s="175">
        <f>ROUND(E680*J680,2)</f>
        <v>0</v>
      </c>
      <c r="L680" s="175">
        <v>21</v>
      </c>
      <c r="M680" s="175">
        <f>G680*(1+L680/100)</f>
        <v>0</v>
      </c>
      <c r="N680" s="175">
        <v>8.2699999999999996E-3</v>
      </c>
      <c r="O680" s="175">
        <f>ROUND(E680*N680,2)</f>
        <v>0.02</v>
      </c>
      <c r="P680" s="175">
        <v>0</v>
      </c>
      <c r="Q680" s="175">
        <f>ROUND(E680*P680,2)</f>
        <v>0</v>
      </c>
      <c r="R680" s="175"/>
      <c r="S680" s="175" t="s">
        <v>141</v>
      </c>
      <c r="T680" s="176" t="s">
        <v>141</v>
      </c>
      <c r="U680" s="157">
        <v>0.28999999999999998</v>
      </c>
      <c r="V680" s="157">
        <f>ROUND(E680*U680,2)</f>
        <v>0.57999999999999996</v>
      </c>
      <c r="W680" s="157"/>
      <c r="X680" s="157" t="s">
        <v>142</v>
      </c>
      <c r="Y680" s="147"/>
      <c r="Z680" s="147"/>
      <c r="AA680" s="147"/>
      <c r="AB680" s="147"/>
      <c r="AC680" s="147"/>
      <c r="AD680" s="147"/>
      <c r="AE680" s="147"/>
      <c r="AF680" s="147"/>
      <c r="AG680" s="147" t="s">
        <v>143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189" t="s">
        <v>144</v>
      </c>
      <c r="D681" s="159"/>
      <c r="E681" s="160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145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189" t="s">
        <v>795</v>
      </c>
      <c r="D682" s="159"/>
      <c r="E682" s="160">
        <v>2</v>
      </c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145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ht="22.5" outlineLevel="1" x14ac:dyDescent="0.2">
      <c r="A683" s="170">
        <v>180</v>
      </c>
      <c r="B683" s="171" t="s">
        <v>796</v>
      </c>
      <c r="C683" s="188" t="s">
        <v>797</v>
      </c>
      <c r="D683" s="172" t="s">
        <v>199</v>
      </c>
      <c r="E683" s="173">
        <v>14</v>
      </c>
      <c r="F683" s="174"/>
      <c r="G683" s="175">
        <f>ROUND(E683*F683,2)</f>
        <v>0</v>
      </c>
      <c r="H683" s="174"/>
      <c r="I683" s="175">
        <f>ROUND(E683*H683,2)</f>
        <v>0</v>
      </c>
      <c r="J683" s="174"/>
      <c r="K683" s="175">
        <f>ROUND(E683*J683,2)</f>
        <v>0</v>
      </c>
      <c r="L683" s="175">
        <v>21</v>
      </c>
      <c r="M683" s="175">
        <f>G683*(1+L683/100)</f>
        <v>0</v>
      </c>
      <c r="N683" s="175">
        <v>7.77E-3</v>
      </c>
      <c r="O683" s="175">
        <f>ROUND(E683*N683,2)</f>
        <v>0.11</v>
      </c>
      <c r="P683" s="175">
        <v>0</v>
      </c>
      <c r="Q683" s="175">
        <f>ROUND(E683*P683,2)</f>
        <v>0</v>
      </c>
      <c r="R683" s="175"/>
      <c r="S683" s="175" t="s">
        <v>141</v>
      </c>
      <c r="T683" s="176" t="s">
        <v>141</v>
      </c>
      <c r="U683" s="157">
        <v>1.45</v>
      </c>
      <c r="V683" s="157">
        <f>ROUND(E683*U683,2)</f>
        <v>20.3</v>
      </c>
      <c r="W683" s="157"/>
      <c r="X683" s="157" t="s">
        <v>142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143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189" t="s">
        <v>144</v>
      </c>
      <c r="D684" s="159"/>
      <c r="E684" s="160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145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189" t="s">
        <v>798</v>
      </c>
      <c r="D685" s="159"/>
      <c r="E685" s="160">
        <v>14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145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ht="22.5" outlineLevel="1" x14ac:dyDescent="0.2">
      <c r="A686" s="170">
        <v>181</v>
      </c>
      <c r="B686" s="171" t="s">
        <v>799</v>
      </c>
      <c r="C686" s="188" t="s">
        <v>800</v>
      </c>
      <c r="D686" s="172" t="s">
        <v>199</v>
      </c>
      <c r="E686" s="173">
        <v>12</v>
      </c>
      <c r="F686" s="174"/>
      <c r="G686" s="175">
        <f>ROUND(E686*F686,2)</f>
        <v>0</v>
      </c>
      <c r="H686" s="174"/>
      <c r="I686" s="175">
        <f>ROUND(E686*H686,2)</f>
        <v>0</v>
      </c>
      <c r="J686" s="174"/>
      <c r="K686" s="175">
        <f>ROUND(E686*J686,2)</f>
        <v>0</v>
      </c>
      <c r="L686" s="175">
        <v>21</v>
      </c>
      <c r="M686" s="175">
        <f>G686*(1+L686/100)</f>
        <v>0</v>
      </c>
      <c r="N686" s="175">
        <v>3.64E-3</v>
      </c>
      <c r="O686" s="175">
        <f>ROUND(E686*N686,2)</f>
        <v>0.04</v>
      </c>
      <c r="P686" s="175">
        <v>0</v>
      </c>
      <c r="Q686" s="175">
        <f>ROUND(E686*P686,2)</f>
        <v>0</v>
      </c>
      <c r="R686" s="175"/>
      <c r="S686" s="175" t="s">
        <v>141</v>
      </c>
      <c r="T686" s="176" t="s">
        <v>141</v>
      </c>
      <c r="U686" s="157">
        <v>0.87</v>
      </c>
      <c r="V686" s="157">
        <f>ROUND(E686*U686,2)</f>
        <v>10.44</v>
      </c>
      <c r="W686" s="157"/>
      <c r="X686" s="157" t="s">
        <v>142</v>
      </c>
      <c r="Y686" s="147"/>
      <c r="Z686" s="147"/>
      <c r="AA686" s="147"/>
      <c r="AB686" s="147"/>
      <c r="AC686" s="147"/>
      <c r="AD686" s="147"/>
      <c r="AE686" s="147"/>
      <c r="AF686" s="147"/>
      <c r="AG686" s="147" t="s">
        <v>143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189" t="s">
        <v>144</v>
      </c>
      <c r="D687" s="159"/>
      <c r="E687" s="160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7"/>
      <c r="Z687" s="147"/>
      <c r="AA687" s="147"/>
      <c r="AB687" s="147"/>
      <c r="AC687" s="147"/>
      <c r="AD687" s="147"/>
      <c r="AE687" s="147"/>
      <c r="AF687" s="147"/>
      <c r="AG687" s="147" t="s">
        <v>145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189" t="s">
        <v>763</v>
      </c>
      <c r="D688" s="159"/>
      <c r="E688" s="160">
        <v>12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145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ht="22.5" outlineLevel="1" x14ac:dyDescent="0.2">
      <c r="A689" s="170">
        <v>182</v>
      </c>
      <c r="B689" s="171" t="s">
        <v>801</v>
      </c>
      <c r="C689" s="188" t="s">
        <v>802</v>
      </c>
      <c r="D689" s="172" t="s">
        <v>199</v>
      </c>
      <c r="E689" s="173">
        <v>12</v>
      </c>
      <c r="F689" s="174"/>
      <c r="G689" s="175">
        <f>ROUND(E689*F689,2)</f>
        <v>0</v>
      </c>
      <c r="H689" s="174"/>
      <c r="I689" s="175">
        <f>ROUND(E689*H689,2)</f>
        <v>0</v>
      </c>
      <c r="J689" s="174"/>
      <c r="K689" s="175">
        <f>ROUND(E689*J689,2)</f>
        <v>0</v>
      </c>
      <c r="L689" s="175">
        <v>21</v>
      </c>
      <c r="M689" s="175">
        <f>G689*(1+L689/100)</f>
        <v>0</v>
      </c>
      <c r="N689" s="175">
        <v>0</v>
      </c>
      <c r="O689" s="175">
        <f>ROUND(E689*N689,2)</f>
        <v>0</v>
      </c>
      <c r="P689" s="175">
        <v>0</v>
      </c>
      <c r="Q689" s="175">
        <f>ROUND(E689*P689,2)</f>
        <v>0</v>
      </c>
      <c r="R689" s="175"/>
      <c r="S689" s="175" t="s">
        <v>141</v>
      </c>
      <c r="T689" s="176" t="s">
        <v>141</v>
      </c>
      <c r="U689" s="157">
        <v>0.11</v>
      </c>
      <c r="V689" s="157">
        <f>ROUND(E689*U689,2)</f>
        <v>1.32</v>
      </c>
      <c r="W689" s="157"/>
      <c r="X689" s="157" t="s">
        <v>142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143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189" t="s">
        <v>144</v>
      </c>
      <c r="D690" s="159"/>
      <c r="E690" s="160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145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54"/>
      <c r="B691" s="155"/>
      <c r="C691" s="189" t="s">
        <v>763</v>
      </c>
      <c r="D691" s="159"/>
      <c r="E691" s="160">
        <v>12</v>
      </c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7"/>
      <c r="Z691" s="147"/>
      <c r="AA691" s="147"/>
      <c r="AB691" s="147"/>
      <c r="AC691" s="147"/>
      <c r="AD691" s="147"/>
      <c r="AE691" s="147"/>
      <c r="AF691" s="147"/>
      <c r="AG691" s="147" t="s">
        <v>145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70">
        <v>183</v>
      </c>
      <c r="B692" s="171" t="s">
        <v>803</v>
      </c>
      <c r="C692" s="188" t="s">
        <v>804</v>
      </c>
      <c r="D692" s="172" t="s">
        <v>199</v>
      </c>
      <c r="E692" s="173">
        <v>12</v>
      </c>
      <c r="F692" s="174"/>
      <c r="G692" s="175">
        <f>ROUND(E692*F692,2)</f>
        <v>0</v>
      </c>
      <c r="H692" s="174"/>
      <c r="I692" s="175">
        <f>ROUND(E692*H692,2)</f>
        <v>0</v>
      </c>
      <c r="J692" s="174"/>
      <c r="K692" s="175">
        <f>ROUND(E692*J692,2)</f>
        <v>0</v>
      </c>
      <c r="L692" s="175">
        <v>21</v>
      </c>
      <c r="M692" s="175">
        <f>G692*(1+L692/100)</f>
        <v>0</v>
      </c>
      <c r="N692" s="175">
        <v>0</v>
      </c>
      <c r="O692" s="175">
        <f>ROUND(E692*N692,2)</f>
        <v>0</v>
      </c>
      <c r="P692" s="175">
        <v>0</v>
      </c>
      <c r="Q692" s="175">
        <f>ROUND(E692*P692,2)</f>
        <v>0</v>
      </c>
      <c r="R692" s="175"/>
      <c r="S692" s="175" t="s">
        <v>141</v>
      </c>
      <c r="T692" s="176" t="s">
        <v>141</v>
      </c>
      <c r="U692" s="157">
        <v>0.14000000000000001</v>
      </c>
      <c r="V692" s="157">
        <f>ROUND(E692*U692,2)</f>
        <v>1.68</v>
      </c>
      <c r="W692" s="157"/>
      <c r="X692" s="157" t="s">
        <v>142</v>
      </c>
      <c r="Y692" s="147"/>
      <c r="Z692" s="147"/>
      <c r="AA692" s="147"/>
      <c r="AB692" s="147"/>
      <c r="AC692" s="147"/>
      <c r="AD692" s="147"/>
      <c r="AE692" s="147"/>
      <c r="AF692" s="147"/>
      <c r="AG692" s="147" t="s">
        <v>143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/>
      <c r="B693" s="155"/>
      <c r="C693" s="189" t="s">
        <v>144</v>
      </c>
      <c r="D693" s="159"/>
      <c r="E693" s="160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7"/>
      <c r="Z693" s="147"/>
      <c r="AA693" s="147"/>
      <c r="AB693" s="147"/>
      <c r="AC693" s="147"/>
      <c r="AD693" s="147"/>
      <c r="AE693" s="147"/>
      <c r="AF693" s="147"/>
      <c r="AG693" s="147" t="s">
        <v>145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189" t="s">
        <v>763</v>
      </c>
      <c r="D694" s="159"/>
      <c r="E694" s="160">
        <v>12</v>
      </c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7"/>
      <c r="Z694" s="147"/>
      <c r="AA694" s="147"/>
      <c r="AB694" s="147"/>
      <c r="AC694" s="147"/>
      <c r="AD694" s="147"/>
      <c r="AE694" s="147"/>
      <c r="AF694" s="147"/>
      <c r="AG694" s="147" t="s">
        <v>145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70">
        <v>184</v>
      </c>
      <c r="B695" s="171" t="s">
        <v>805</v>
      </c>
      <c r="C695" s="188" t="s">
        <v>806</v>
      </c>
      <c r="D695" s="172" t="s">
        <v>199</v>
      </c>
      <c r="E695" s="173">
        <v>6</v>
      </c>
      <c r="F695" s="174"/>
      <c r="G695" s="175">
        <f>ROUND(E695*F695,2)</f>
        <v>0</v>
      </c>
      <c r="H695" s="174"/>
      <c r="I695" s="175">
        <f>ROUND(E695*H695,2)</f>
        <v>0</v>
      </c>
      <c r="J695" s="174"/>
      <c r="K695" s="175">
        <f>ROUND(E695*J695,2)</f>
        <v>0</v>
      </c>
      <c r="L695" s="175">
        <v>21</v>
      </c>
      <c r="M695" s="175">
        <f>G695*(1+L695/100)</f>
        <v>0</v>
      </c>
      <c r="N695" s="175">
        <v>0</v>
      </c>
      <c r="O695" s="175">
        <f>ROUND(E695*N695,2)</f>
        <v>0</v>
      </c>
      <c r="P695" s="175">
        <v>0</v>
      </c>
      <c r="Q695" s="175">
        <f>ROUND(E695*P695,2)</f>
        <v>0</v>
      </c>
      <c r="R695" s="175"/>
      <c r="S695" s="175" t="s">
        <v>141</v>
      </c>
      <c r="T695" s="176" t="s">
        <v>141</v>
      </c>
      <c r="U695" s="157">
        <v>0.8</v>
      </c>
      <c r="V695" s="157">
        <f>ROUND(E695*U695,2)</f>
        <v>4.8</v>
      </c>
      <c r="W695" s="157"/>
      <c r="X695" s="157" t="s">
        <v>142</v>
      </c>
      <c r="Y695" s="147"/>
      <c r="Z695" s="147"/>
      <c r="AA695" s="147"/>
      <c r="AB695" s="147"/>
      <c r="AC695" s="147"/>
      <c r="AD695" s="147"/>
      <c r="AE695" s="147"/>
      <c r="AF695" s="147"/>
      <c r="AG695" s="147" t="s">
        <v>143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54"/>
      <c r="B696" s="155"/>
      <c r="C696" s="189" t="s">
        <v>144</v>
      </c>
      <c r="D696" s="159"/>
      <c r="E696" s="160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7"/>
      <c r="Z696" s="147"/>
      <c r="AA696" s="147"/>
      <c r="AB696" s="147"/>
      <c r="AC696" s="147"/>
      <c r="AD696" s="147"/>
      <c r="AE696" s="147"/>
      <c r="AF696" s="147"/>
      <c r="AG696" s="147" t="s">
        <v>145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189" t="s">
        <v>807</v>
      </c>
      <c r="D697" s="159"/>
      <c r="E697" s="160">
        <v>6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7"/>
      <c r="Z697" s="147"/>
      <c r="AA697" s="147"/>
      <c r="AB697" s="147"/>
      <c r="AC697" s="147"/>
      <c r="AD697" s="147"/>
      <c r="AE697" s="147"/>
      <c r="AF697" s="147"/>
      <c r="AG697" s="147" t="s">
        <v>145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70">
        <v>185</v>
      </c>
      <c r="B698" s="171" t="s">
        <v>805</v>
      </c>
      <c r="C698" s="188" t="s">
        <v>806</v>
      </c>
      <c r="D698" s="172" t="s">
        <v>199</v>
      </c>
      <c r="E698" s="173">
        <v>5</v>
      </c>
      <c r="F698" s="174"/>
      <c r="G698" s="175">
        <f>ROUND(E698*F698,2)</f>
        <v>0</v>
      </c>
      <c r="H698" s="174"/>
      <c r="I698" s="175">
        <f>ROUND(E698*H698,2)</f>
        <v>0</v>
      </c>
      <c r="J698" s="174"/>
      <c r="K698" s="175">
        <f>ROUND(E698*J698,2)</f>
        <v>0</v>
      </c>
      <c r="L698" s="175">
        <v>21</v>
      </c>
      <c r="M698" s="175">
        <f>G698*(1+L698/100)</f>
        <v>0</v>
      </c>
      <c r="N698" s="175">
        <v>0</v>
      </c>
      <c r="O698" s="175">
        <f>ROUND(E698*N698,2)</f>
        <v>0</v>
      </c>
      <c r="P698" s="175">
        <v>0</v>
      </c>
      <c r="Q698" s="175">
        <f>ROUND(E698*P698,2)</f>
        <v>0</v>
      </c>
      <c r="R698" s="175"/>
      <c r="S698" s="175" t="s">
        <v>141</v>
      </c>
      <c r="T698" s="176" t="s">
        <v>141</v>
      </c>
      <c r="U698" s="157">
        <v>0.8</v>
      </c>
      <c r="V698" s="157">
        <f>ROUND(E698*U698,2)</f>
        <v>4</v>
      </c>
      <c r="W698" s="157"/>
      <c r="X698" s="157" t="s">
        <v>142</v>
      </c>
      <c r="Y698" s="147"/>
      <c r="Z698" s="147"/>
      <c r="AA698" s="147"/>
      <c r="AB698" s="147"/>
      <c r="AC698" s="147"/>
      <c r="AD698" s="147"/>
      <c r="AE698" s="147"/>
      <c r="AF698" s="147"/>
      <c r="AG698" s="147" t="s">
        <v>143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89" t="s">
        <v>144</v>
      </c>
      <c r="D699" s="159"/>
      <c r="E699" s="160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145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54"/>
      <c r="B700" s="155"/>
      <c r="C700" s="189" t="s">
        <v>66</v>
      </c>
      <c r="D700" s="159"/>
      <c r="E700" s="160">
        <v>5</v>
      </c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145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70">
        <v>186</v>
      </c>
      <c r="B701" s="171" t="s">
        <v>808</v>
      </c>
      <c r="C701" s="188" t="s">
        <v>809</v>
      </c>
      <c r="D701" s="172" t="s">
        <v>199</v>
      </c>
      <c r="E701" s="173">
        <v>5</v>
      </c>
      <c r="F701" s="174"/>
      <c r="G701" s="175">
        <f>ROUND(E701*F701,2)</f>
        <v>0</v>
      </c>
      <c r="H701" s="174"/>
      <c r="I701" s="175">
        <f>ROUND(E701*H701,2)</f>
        <v>0</v>
      </c>
      <c r="J701" s="174"/>
      <c r="K701" s="175">
        <f>ROUND(E701*J701,2)</f>
        <v>0</v>
      </c>
      <c r="L701" s="175">
        <v>21</v>
      </c>
      <c r="M701" s="175">
        <f>G701*(1+L701/100)</f>
        <v>0</v>
      </c>
      <c r="N701" s="175">
        <v>1.66E-3</v>
      </c>
      <c r="O701" s="175">
        <f>ROUND(E701*N701,2)</f>
        <v>0.01</v>
      </c>
      <c r="P701" s="175">
        <v>0</v>
      </c>
      <c r="Q701" s="175">
        <f>ROUND(E701*P701,2)</f>
        <v>0</v>
      </c>
      <c r="R701" s="175"/>
      <c r="S701" s="175" t="s">
        <v>272</v>
      </c>
      <c r="T701" s="176" t="s">
        <v>273</v>
      </c>
      <c r="U701" s="157">
        <v>0</v>
      </c>
      <c r="V701" s="157">
        <f>ROUND(E701*U701,2)</f>
        <v>0</v>
      </c>
      <c r="W701" s="157"/>
      <c r="X701" s="157" t="s">
        <v>142</v>
      </c>
      <c r="Y701" s="147"/>
      <c r="Z701" s="147"/>
      <c r="AA701" s="147"/>
      <c r="AB701" s="147"/>
      <c r="AC701" s="147"/>
      <c r="AD701" s="147"/>
      <c r="AE701" s="147"/>
      <c r="AF701" s="147"/>
      <c r="AG701" s="147" t="s">
        <v>143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189" t="s">
        <v>144</v>
      </c>
      <c r="D702" s="159"/>
      <c r="E702" s="160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47"/>
      <c r="Z702" s="147"/>
      <c r="AA702" s="147"/>
      <c r="AB702" s="147"/>
      <c r="AC702" s="147"/>
      <c r="AD702" s="147"/>
      <c r="AE702" s="147"/>
      <c r="AF702" s="147"/>
      <c r="AG702" s="147" t="s">
        <v>145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54"/>
      <c r="B703" s="155"/>
      <c r="C703" s="189" t="s">
        <v>66</v>
      </c>
      <c r="D703" s="159"/>
      <c r="E703" s="160">
        <v>5</v>
      </c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7"/>
      <c r="Z703" s="147"/>
      <c r="AA703" s="147"/>
      <c r="AB703" s="147"/>
      <c r="AC703" s="147"/>
      <c r="AD703" s="147"/>
      <c r="AE703" s="147"/>
      <c r="AF703" s="147"/>
      <c r="AG703" s="147" t="s">
        <v>145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70">
        <v>187</v>
      </c>
      <c r="B704" s="171" t="s">
        <v>810</v>
      </c>
      <c r="C704" s="188" t="s">
        <v>811</v>
      </c>
      <c r="D704" s="172" t="s">
        <v>812</v>
      </c>
      <c r="E704" s="173">
        <v>24</v>
      </c>
      <c r="F704" s="174"/>
      <c r="G704" s="175">
        <f>ROUND(E704*F704,2)</f>
        <v>0</v>
      </c>
      <c r="H704" s="174"/>
      <c r="I704" s="175">
        <f>ROUND(E704*H704,2)</f>
        <v>0</v>
      </c>
      <c r="J704" s="174"/>
      <c r="K704" s="175">
        <f>ROUND(E704*J704,2)</f>
        <v>0</v>
      </c>
      <c r="L704" s="175">
        <v>21</v>
      </c>
      <c r="M704" s="175">
        <f>G704*(1+L704/100)</f>
        <v>0</v>
      </c>
      <c r="N704" s="175">
        <v>0</v>
      </c>
      <c r="O704" s="175">
        <f>ROUND(E704*N704,2)</f>
        <v>0</v>
      </c>
      <c r="P704" s="175">
        <v>0</v>
      </c>
      <c r="Q704" s="175">
        <f>ROUND(E704*P704,2)</f>
        <v>0</v>
      </c>
      <c r="R704" s="175" t="s">
        <v>813</v>
      </c>
      <c r="S704" s="175" t="s">
        <v>141</v>
      </c>
      <c r="T704" s="176" t="s">
        <v>141</v>
      </c>
      <c r="U704" s="157">
        <v>1</v>
      </c>
      <c r="V704" s="157">
        <f>ROUND(E704*U704,2)</f>
        <v>24</v>
      </c>
      <c r="W704" s="157"/>
      <c r="X704" s="157" t="s">
        <v>814</v>
      </c>
      <c r="Y704" s="147"/>
      <c r="Z704" s="147"/>
      <c r="AA704" s="147"/>
      <c r="AB704" s="147"/>
      <c r="AC704" s="147"/>
      <c r="AD704" s="147"/>
      <c r="AE704" s="147"/>
      <c r="AF704" s="147"/>
      <c r="AG704" s="147" t="s">
        <v>815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258" t="s">
        <v>816</v>
      </c>
      <c r="D705" s="259"/>
      <c r="E705" s="259"/>
      <c r="F705" s="259"/>
      <c r="G705" s="259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180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189" t="s">
        <v>817</v>
      </c>
      <c r="D706" s="159"/>
      <c r="E706" s="160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7"/>
      <c r="Z706" s="147"/>
      <c r="AA706" s="147"/>
      <c r="AB706" s="147"/>
      <c r="AC706" s="147"/>
      <c r="AD706" s="147"/>
      <c r="AE706" s="147"/>
      <c r="AF706" s="147"/>
      <c r="AG706" s="147" t="s">
        <v>145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189" t="s">
        <v>818</v>
      </c>
      <c r="D707" s="159"/>
      <c r="E707" s="160">
        <v>24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145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70">
        <v>188</v>
      </c>
      <c r="B708" s="171" t="s">
        <v>819</v>
      </c>
      <c r="C708" s="188" t="s">
        <v>820</v>
      </c>
      <c r="D708" s="172" t="s">
        <v>199</v>
      </c>
      <c r="E708" s="173">
        <v>170</v>
      </c>
      <c r="F708" s="174"/>
      <c r="G708" s="175">
        <f>ROUND(E708*F708,2)</f>
        <v>0</v>
      </c>
      <c r="H708" s="174"/>
      <c r="I708" s="175">
        <f>ROUND(E708*H708,2)</f>
        <v>0</v>
      </c>
      <c r="J708" s="174"/>
      <c r="K708" s="175">
        <f>ROUND(E708*J708,2)</f>
        <v>0</v>
      </c>
      <c r="L708" s="175">
        <v>21</v>
      </c>
      <c r="M708" s="175">
        <f>G708*(1+L708/100)</f>
        <v>0</v>
      </c>
      <c r="N708" s="175">
        <v>2.0000000000000002E-5</v>
      </c>
      <c r="O708" s="175">
        <f>ROUND(E708*N708,2)</f>
        <v>0</v>
      </c>
      <c r="P708" s="175">
        <v>0</v>
      </c>
      <c r="Q708" s="175">
        <f>ROUND(E708*P708,2)</f>
        <v>0</v>
      </c>
      <c r="R708" s="175"/>
      <c r="S708" s="175" t="s">
        <v>272</v>
      </c>
      <c r="T708" s="176" t="s">
        <v>273</v>
      </c>
      <c r="U708" s="157">
        <v>0</v>
      </c>
      <c r="V708" s="157">
        <f>ROUND(E708*U708,2)</f>
        <v>0</v>
      </c>
      <c r="W708" s="157"/>
      <c r="X708" s="157" t="s">
        <v>191</v>
      </c>
      <c r="Y708" s="147"/>
      <c r="Z708" s="147"/>
      <c r="AA708" s="147"/>
      <c r="AB708" s="147"/>
      <c r="AC708" s="147"/>
      <c r="AD708" s="147"/>
      <c r="AE708" s="147"/>
      <c r="AF708" s="147"/>
      <c r="AG708" s="147" t="s">
        <v>192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89" t="s">
        <v>821</v>
      </c>
      <c r="D709" s="159"/>
      <c r="E709" s="160">
        <v>170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145</v>
      </c>
      <c r="AH709" s="147">
        <v>5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70">
        <v>189</v>
      </c>
      <c r="B710" s="171" t="s">
        <v>822</v>
      </c>
      <c r="C710" s="188" t="s">
        <v>823</v>
      </c>
      <c r="D710" s="172" t="s">
        <v>199</v>
      </c>
      <c r="E710" s="173">
        <v>5</v>
      </c>
      <c r="F710" s="174"/>
      <c r="G710" s="175">
        <f>ROUND(E710*F710,2)</f>
        <v>0</v>
      </c>
      <c r="H710" s="174"/>
      <c r="I710" s="175">
        <f>ROUND(E710*H710,2)</f>
        <v>0</v>
      </c>
      <c r="J710" s="174"/>
      <c r="K710" s="175">
        <f>ROUND(E710*J710,2)</f>
        <v>0</v>
      </c>
      <c r="L710" s="175">
        <v>21</v>
      </c>
      <c r="M710" s="175">
        <f>G710*(1+L710/100)</f>
        <v>0</v>
      </c>
      <c r="N710" s="175">
        <v>4.2100000000000002E-3</v>
      </c>
      <c r="O710" s="175">
        <f>ROUND(E710*N710,2)</f>
        <v>0.02</v>
      </c>
      <c r="P710" s="175">
        <v>0</v>
      </c>
      <c r="Q710" s="175">
        <f>ROUND(E710*P710,2)</f>
        <v>0</v>
      </c>
      <c r="R710" s="175"/>
      <c r="S710" s="175" t="s">
        <v>272</v>
      </c>
      <c r="T710" s="176" t="s">
        <v>273</v>
      </c>
      <c r="U710" s="157">
        <v>0</v>
      </c>
      <c r="V710" s="157">
        <f>ROUND(E710*U710,2)</f>
        <v>0</v>
      </c>
      <c r="W710" s="157"/>
      <c r="X710" s="157" t="s">
        <v>191</v>
      </c>
      <c r="Y710" s="147"/>
      <c r="Z710" s="147"/>
      <c r="AA710" s="147"/>
      <c r="AB710" s="147"/>
      <c r="AC710" s="147"/>
      <c r="AD710" s="147"/>
      <c r="AE710" s="147"/>
      <c r="AF710" s="147"/>
      <c r="AG710" s="147" t="s">
        <v>192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189" t="s">
        <v>824</v>
      </c>
      <c r="D711" s="159"/>
      <c r="E711" s="160">
        <v>5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145</v>
      </c>
      <c r="AH711" s="147">
        <v>5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77">
        <v>190</v>
      </c>
      <c r="B712" s="178" t="s">
        <v>825</v>
      </c>
      <c r="C712" s="190" t="s">
        <v>826</v>
      </c>
      <c r="D712" s="179" t="s">
        <v>199</v>
      </c>
      <c r="E712" s="180">
        <v>170</v>
      </c>
      <c r="F712" s="181"/>
      <c r="G712" s="182">
        <f>ROUND(E712*F712,2)</f>
        <v>0</v>
      </c>
      <c r="H712" s="181"/>
      <c r="I712" s="182">
        <f>ROUND(E712*H712,2)</f>
        <v>0</v>
      </c>
      <c r="J712" s="181"/>
      <c r="K712" s="182">
        <f>ROUND(E712*J712,2)</f>
        <v>0</v>
      </c>
      <c r="L712" s="182">
        <v>21</v>
      </c>
      <c r="M712" s="182">
        <f>G712*(1+L712/100)</f>
        <v>0</v>
      </c>
      <c r="N712" s="182">
        <v>1.4999999999999999E-4</v>
      </c>
      <c r="O712" s="182">
        <f>ROUND(E712*N712,2)</f>
        <v>0.03</v>
      </c>
      <c r="P712" s="182">
        <v>0</v>
      </c>
      <c r="Q712" s="182">
        <f>ROUND(E712*P712,2)</f>
        <v>0</v>
      </c>
      <c r="R712" s="182" t="s">
        <v>190</v>
      </c>
      <c r="S712" s="182" t="s">
        <v>141</v>
      </c>
      <c r="T712" s="183" t="s">
        <v>141</v>
      </c>
      <c r="U712" s="157">
        <v>0</v>
      </c>
      <c r="V712" s="157">
        <f>ROUND(E712*U712,2)</f>
        <v>0</v>
      </c>
      <c r="W712" s="157"/>
      <c r="X712" s="157" t="s">
        <v>191</v>
      </c>
      <c r="Y712" s="147"/>
      <c r="Z712" s="147"/>
      <c r="AA712" s="147"/>
      <c r="AB712" s="147"/>
      <c r="AC712" s="147"/>
      <c r="AD712" s="147"/>
      <c r="AE712" s="147"/>
      <c r="AF712" s="147"/>
      <c r="AG712" s="147" t="s">
        <v>192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70">
        <v>191</v>
      </c>
      <c r="B713" s="171" t="s">
        <v>827</v>
      </c>
      <c r="C713" s="188" t="s">
        <v>828</v>
      </c>
      <c r="D713" s="172" t="s">
        <v>153</v>
      </c>
      <c r="E713" s="173">
        <v>362.88</v>
      </c>
      <c r="F713" s="174"/>
      <c r="G713" s="175">
        <f>ROUND(E713*F713,2)</f>
        <v>0</v>
      </c>
      <c r="H713" s="174"/>
      <c r="I713" s="175">
        <f>ROUND(E713*H713,2)</f>
        <v>0</v>
      </c>
      <c r="J713" s="174"/>
      <c r="K713" s="175">
        <f>ROUND(E713*J713,2)</f>
        <v>0</v>
      </c>
      <c r="L713" s="175">
        <v>21</v>
      </c>
      <c r="M713" s="175">
        <f>G713*(1+L713/100)</f>
        <v>0</v>
      </c>
      <c r="N713" s="175">
        <v>1.2999999999999999E-4</v>
      </c>
      <c r="O713" s="175">
        <f>ROUND(E713*N713,2)</f>
        <v>0.05</v>
      </c>
      <c r="P713" s="175">
        <v>0</v>
      </c>
      <c r="Q713" s="175">
        <f>ROUND(E713*P713,2)</f>
        <v>0</v>
      </c>
      <c r="R713" s="175" t="s">
        <v>190</v>
      </c>
      <c r="S713" s="175" t="s">
        <v>141</v>
      </c>
      <c r="T713" s="176" t="s">
        <v>141</v>
      </c>
      <c r="U713" s="157">
        <v>0</v>
      </c>
      <c r="V713" s="157">
        <f>ROUND(E713*U713,2)</f>
        <v>0</v>
      </c>
      <c r="W713" s="157"/>
      <c r="X713" s="157" t="s">
        <v>191</v>
      </c>
      <c r="Y713" s="147"/>
      <c r="Z713" s="147"/>
      <c r="AA713" s="147"/>
      <c r="AB713" s="147"/>
      <c r="AC713" s="147"/>
      <c r="AD713" s="147"/>
      <c r="AE713" s="147"/>
      <c r="AF713" s="147"/>
      <c r="AG713" s="147" t="s">
        <v>192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189" t="s">
        <v>829</v>
      </c>
      <c r="D714" s="159"/>
      <c r="E714" s="160">
        <v>99.3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145</v>
      </c>
      <c r="AH714" s="147">
        <v>5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189" t="s">
        <v>830</v>
      </c>
      <c r="D715" s="159"/>
      <c r="E715" s="160">
        <v>203.1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145</v>
      </c>
      <c r="AH715" s="147">
        <v>5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191" t="s">
        <v>768</v>
      </c>
      <c r="D716" s="161"/>
      <c r="E716" s="162">
        <v>60.48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145</v>
      </c>
      <c r="AH716" s="147">
        <v>4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70">
        <v>192</v>
      </c>
      <c r="B717" s="171" t="s">
        <v>831</v>
      </c>
      <c r="C717" s="188" t="s">
        <v>832</v>
      </c>
      <c r="D717" s="172" t="s">
        <v>199</v>
      </c>
      <c r="E717" s="173">
        <v>268</v>
      </c>
      <c r="F717" s="174"/>
      <c r="G717" s="175">
        <f>ROUND(E717*F717,2)</f>
        <v>0</v>
      </c>
      <c r="H717" s="174"/>
      <c r="I717" s="175">
        <f>ROUND(E717*H717,2)</f>
        <v>0</v>
      </c>
      <c r="J717" s="174"/>
      <c r="K717" s="175">
        <f>ROUND(E717*J717,2)</f>
        <v>0</v>
      </c>
      <c r="L717" s="175">
        <v>21</v>
      </c>
      <c r="M717" s="175">
        <f>G717*(1+L717/100)</f>
        <v>0</v>
      </c>
      <c r="N717" s="175">
        <v>1.4999999999999999E-4</v>
      </c>
      <c r="O717" s="175">
        <f>ROUND(E717*N717,2)</f>
        <v>0.04</v>
      </c>
      <c r="P717" s="175">
        <v>0</v>
      </c>
      <c r="Q717" s="175">
        <f>ROUND(E717*P717,2)</f>
        <v>0</v>
      </c>
      <c r="R717" s="175"/>
      <c r="S717" s="175" t="s">
        <v>272</v>
      </c>
      <c r="T717" s="176" t="s">
        <v>273</v>
      </c>
      <c r="U717" s="157">
        <v>0</v>
      </c>
      <c r="V717" s="157">
        <f>ROUND(E717*U717,2)</f>
        <v>0</v>
      </c>
      <c r="W717" s="157"/>
      <c r="X717" s="157" t="s">
        <v>191</v>
      </c>
      <c r="Y717" s="147"/>
      <c r="Z717" s="147"/>
      <c r="AA717" s="147"/>
      <c r="AB717" s="147"/>
      <c r="AC717" s="147"/>
      <c r="AD717" s="147"/>
      <c r="AE717" s="147"/>
      <c r="AF717" s="147"/>
      <c r="AG717" s="147" t="s">
        <v>192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">
      <c r="A718" s="154"/>
      <c r="B718" s="155"/>
      <c r="C718" s="189" t="s">
        <v>833</v>
      </c>
      <c r="D718" s="159"/>
      <c r="E718" s="160">
        <v>268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145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ht="22.5" outlineLevel="1" x14ac:dyDescent="0.2">
      <c r="A719" s="170">
        <v>193</v>
      </c>
      <c r="B719" s="171" t="s">
        <v>834</v>
      </c>
      <c r="C719" s="188" t="s">
        <v>835</v>
      </c>
      <c r="D719" s="172" t="s">
        <v>199</v>
      </c>
      <c r="E719" s="173">
        <v>6</v>
      </c>
      <c r="F719" s="174"/>
      <c r="G719" s="175">
        <f>ROUND(E719*F719,2)</f>
        <v>0</v>
      </c>
      <c r="H719" s="174"/>
      <c r="I719" s="175">
        <f>ROUND(E719*H719,2)</f>
        <v>0</v>
      </c>
      <c r="J719" s="174"/>
      <c r="K719" s="175">
        <f>ROUND(E719*J719,2)</f>
        <v>0</v>
      </c>
      <c r="L719" s="175">
        <v>21</v>
      </c>
      <c r="M719" s="175">
        <f>G719*(1+L719/100)</f>
        <v>0</v>
      </c>
      <c r="N719" s="175">
        <v>4.5100000000000001E-3</v>
      </c>
      <c r="O719" s="175">
        <f>ROUND(E719*N719,2)</f>
        <v>0.03</v>
      </c>
      <c r="P719" s="175">
        <v>0</v>
      </c>
      <c r="Q719" s="175">
        <f>ROUND(E719*P719,2)</f>
        <v>0</v>
      </c>
      <c r="R719" s="175"/>
      <c r="S719" s="175" t="s">
        <v>272</v>
      </c>
      <c r="T719" s="176" t="s">
        <v>273</v>
      </c>
      <c r="U719" s="157">
        <v>0</v>
      </c>
      <c r="V719" s="157">
        <f>ROUND(E719*U719,2)</f>
        <v>0</v>
      </c>
      <c r="W719" s="157"/>
      <c r="X719" s="157" t="s">
        <v>191</v>
      </c>
      <c r="Y719" s="147"/>
      <c r="Z719" s="147"/>
      <c r="AA719" s="147"/>
      <c r="AB719" s="147"/>
      <c r="AC719" s="147"/>
      <c r="AD719" s="147"/>
      <c r="AE719" s="147"/>
      <c r="AF719" s="147"/>
      <c r="AG719" s="147" t="s">
        <v>192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">
      <c r="A720" s="154"/>
      <c r="B720" s="155"/>
      <c r="C720" s="189" t="s">
        <v>836</v>
      </c>
      <c r="D720" s="159"/>
      <c r="E720" s="160">
        <v>6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47"/>
      <c r="Z720" s="147"/>
      <c r="AA720" s="147"/>
      <c r="AB720" s="147"/>
      <c r="AC720" s="147"/>
      <c r="AD720" s="147"/>
      <c r="AE720" s="147"/>
      <c r="AF720" s="147"/>
      <c r="AG720" s="147" t="s">
        <v>145</v>
      </c>
      <c r="AH720" s="147">
        <v>5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x14ac:dyDescent="0.2">
      <c r="A721" s="164" t="s">
        <v>136</v>
      </c>
      <c r="B721" s="165" t="s">
        <v>106</v>
      </c>
      <c r="C721" s="187" t="s">
        <v>107</v>
      </c>
      <c r="D721" s="166"/>
      <c r="E721" s="167"/>
      <c r="F721" s="168"/>
      <c r="G721" s="168">
        <f>SUMIF(AG722:AG742,"&lt;&gt;NOR",G722:G742)</f>
        <v>0</v>
      </c>
      <c r="H721" s="168"/>
      <c r="I721" s="168">
        <f>SUM(I722:I742)</f>
        <v>0</v>
      </c>
      <c r="J721" s="168"/>
      <c r="K721" s="168">
        <f>SUM(K722:K742)</f>
        <v>0</v>
      </c>
      <c r="L721" s="168"/>
      <c r="M721" s="168">
        <f>SUM(M722:M742)</f>
        <v>0</v>
      </c>
      <c r="N721" s="168"/>
      <c r="O721" s="168">
        <f>SUM(O722:O742)</f>
        <v>0</v>
      </c>
      <c r="P721" s="168"/>
      <c r="Q721" s="168">
        <f>SUM(Q722:Q742)</f>
        <v>0</v>
      </c>
      <c r="R721" s="168"/>
      <c r="S721" s="168"/>
      <c r="T721" s="169"/>
      <c r="U721" s="163"/>
      <c r="V721" s="163">
        <f>SUM(V722:V742)</f>
        <v>96.06</v>
      </c>
      <c r="W721" s="163"/>
      <c r="X721" s="163"/>
      <c r="AG721" t="s">
        <v>137</v>
      </c>
    </row>
    <row r="722" spans="1:60" outlineLevel="1" x14ac:dyDescent="0.2">
      <c r="A722" s="170">
        <v>194</v>
      </c>
      <c r="B722" s="171" t="s">
        <v>837</v>
      </c>
      <c r="C722" s="188" t="s">
        <v>838</v>
      </c>
      <c r="D722" s="172" t="s">
        <v>377</v>
      </c>
      <c r="E722" s="173">
        <v>19.206669999999999</v>
      </c>
      <c r="F722" s="174"/>
      <c r="G722" s="175">
        <f>ROUND(E722*F722,2)</f>
        <v>0</v>
      </c>
      <c r="H722" s="174"/>
      <c r="I722" s="175">
        <f>ROUND(E722*H722,2)</f>
        <v>0</v>
      </c>
      <c r="J722" s="174"/>
      <c r="K722" s="175">
        <f>ROUND(E722*J722,2)</f>
        <v>0</v>
      </c>
      <c r="L722" s="175">
        <v>21</v>
      </c>
      <c r="M722" s="175">
        <f>G722*(1+L722/100)</f>
        <v>0</v>
      </c>
      <c r="N722" s="175">
        <v>0</v>
      </c>
      <c r="O722" s="175">
        <f>ROUND(E722*N722,2)</f>
        <v>0</v>
      </c>
      <c r="P722" s="175">
        <v>0</v>
      </c>
      <c r="Q722" s="175">
        <f>ROUND(E722*P722,2)</f>
        <v>0</v>
      </c>
      <c r="R722" s="175"/>
      <c r="S722" s="175" t="s">
        <v>141</v>
      </c>
      <c r="T722" s="176" t="s">
        <v>141</v>
      </c>
      <c r="U722" s="157">
        <v>0.93</v>
      </c>
      <c r="V722" s="157">
        <f>ROUND(E722*U722,2)</f>
        <v>17.86</v>
      </c>
      <c r="W722" s="157"/>
      <c r="X722" s="157" t="s">
        <v>142</v>
      </c>
      <c r="Y722" s="147"/>
      <c r="Z722" s="147"/>
      <c r="AA722" s="147"/>
      <c r="AB722" s="147"/>
      <c r="AC722" s="147"/>
      <c r="AD722" s="147"/>
      <c r="AE722" s="147"/>
      <c r="AF722" s="147"/>
      <c r="AG722" s="147" t="s">
        <v>143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189" t="s">
        <v>839</v>
      </c>
      <c r="D723" s="159"/>
      <c r="E723" s="160">
        <v>19.206669999999999</v>
      </c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47"/>
      <c r="Z723" s="147"/>
      <c r="AA723" s="147"/>
      <c r="AB723" s="147"/>
      <c r="AC723" s="147"/>
      <c r="AD723" s="147"/>
      <c r="AE723" s="147"/>
      <c r="AF723" s="147"/>
      <c r="AG723" s="147" t="s">
        <v>145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70">
        <v>195</v>
      </c>
      <c r="B724" s="171" t="s">
        <v>840</v>
      </c>
      <c r="C724" s="188" t="s">
        <v>841</v>
      </c>
      <c r="D724" s="172" t="s">
        <v>377</v>
      </c>
      <c r="E724" s="173">
        <v>9.6033299999999997</v>
      </c>
      <c r="F724" s="174"/>
      <c r="G724" s="175">
        <f>ROUND(E724*F724,2)</f>
        <v>0</v>
      </c>
      <c r="H724" s="174"/>
      <c r="I724" s="175">
        <f>ROUND(E724*H724,2)</f>
        <v>0</v>
      </c>
      <c r="J724" s="174"/>
      <c r="K724" s="175">
        <f>ROUND(E724*J724,2)</f>
        <v>0</v>
      </c>
      <c r="L724" s="175">
        <v>21</v>
      </c>
      <c r="M724" s="175">
        <f>G724*(1+L724/100)</f>
        <v>0</v>
      </c>
      <c r="N724" s="175">
        <v>0</v>
      </c>
      <c r="O724" s="175">
        <f>ROUND(E724*N724,2)</f>
        <v>0</v>
      </c>
      <c r="P724" s="175">
        <v>0</v>
      </c>
      <c r="Q724" s="175">
        <f>ROUND(E724*P724,2)</f>
        <v>0</v>
      </c>
      <c r="R724" s="175"/>
      <c r="S724" s="175" t="s">
        <v>141</v>
      </c>
      <c r="T724" s="176" t="s">
        <v>141</v>
      </c>
      <c r="U724" s="157">
        <v>0.65</v>
      </c>
      <c r="V724" s="157">
        <f>ROUND(E724*U724,2)</f>
        <v>6.24</v>
      </c>
      <c r="W724" s="157"/>
      <c r="X724" s="157" t="s">
        <v>142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143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189" t="s">
        <v>842</v>
      </c>
      <c r="D725" s="159"/>
      <c r="E725" s="160">
        <v>9.6033299999999997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7"/>
      <c r="Z725" s="147"/>
      <c r="AA725" s="147"/>
      <c r="AB725" s="147"/>
      <c r="AC725" s="147"/>
      <c r="AD725" s="147"/>
      <c r="AE725" s="147"/>
      <c r="AF725" s="147"/>
      <c r="AG725" s="147" t="s">
        <v>145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70">
        <v>196</v>
      </c>
      <c r="B726" s="171" t="s">
        <v>843</v>
      </c>
      <c r="C726" s="188" t="s">
        <v>844</v>
      </c>
      <c r="D726" s="172" t="s">
        <v>377</v>
      </c>
      <c r="E726" s="173">
        <v>28.806000000000001</v>
      </c>
      <c r="F726" s="174"/>
      <c r="G726" s="175">
        <f>ROUND(E726*F726,2)</f>
        <v>0</v>
      </c>
      <c r="H726" s="174"/>
      <c r="I726" s="175">
        <f>ROUND(E726*H726,2)</f>
        <v>0</v>
      </c>
      <c r="J726" s="174"/>
      <c r="K726" s="175">
        <f>ROUND(E726*J726,2)</f>
        <v>0</v>
      </c>
      <c r="L726" s="175">
        <v>21</v>
      </c>
      <c r="M726" s="175">
        <f>G726*(1+L726/100)</f>
        <v>0</v>
      </c>
      <c r="N726" s="175">
        <v>0</v>
      </c>
      <c r="O726" s="175">
        <f>ROUND(E726*N726,2)</f>
        <v>0</v>
      </c>
      <c r="P726" s="175">
        <v>0</v>
      </c>
      <c r="Q726" s="175">
        <f>ROUND(E726*P726,2)</f>
        <v>0</v>
      </c>
      <c r="R726" s="175"/>
      <c r="S726" s="175" t="s">
        <v>141</v>
      </c>
      <c r="T726" s="176" t="s">
        <v>141</v>
      </c>
      <c r="U726" s="157">
        <v>0.49</v>
      </c>
      <c r="V726" s="157">
        <f>ROUND(E726*U726,2)</f>
        <v>14.11</v>
      </c>
      <c r="W726" s="157"/>
      <c r="X726" s="157" t="s">
        <v>142</v>
      </c>
      <c r="Y726" s="147"/>
      <c r="Z726" s="147"/>
      <c r="AA726" s="147"/>
      <c r="AB726" s="147"/>
      <c r="AC726" s="147"/>
      <c r="AD726" s="147"/>
      <c r="AE726" s="147"/>
      <c r="AF726" s="147"/>
      <c r="AG726" s="147" t="s">
        <v>143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54"/>
      <c r="B727" s="155"/>
      <c r="C727" s="258" t="s">
        <v>845</v>
      </c>
      <c r="D727" s="259"/>
      <c r="E727" s="259"/>
      <c r="F727" s="259"/>
      <c r="G727" s="259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47"/>
      <c r="Z727" s="147"/>
      <c r="AA727" s="147"/>
      <c r="AB727" s="147"/>
      <c r="AC727" s="147"/>
      <c r="AD727" s="147"/>
      <c r="AE727" s="147"/>
      <c r="AF727" s="147"/>
      <c r="AG727" s="147" t="s">
        <v>180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54"/>
      <c r="B728" s="155"/>
      <c r="C728" s="189" t="s">
        <v>846</v>
      </c>
      <c r="D728" s="159"/>
      <c r="E728" s="160">
        <v>31.75</v>
      </c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7"/>
      <c r="Z728" s="147"/>
      <c r="AA728" s="147"/>
      <c r="AB728" s="147"/>
      <c r="AC728" s="147"/>
      <c r="AD728" s="147"/>
      <c r="AE728" s="147"/>
      <c r="AF728" s="147"/>
      <c r="AG728" s="147" t="s">
        <v>145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54"/>
      <c r="B729" s="155"/>
      <c r="C729" s="189" t="s">
        <v>847</v>
      </c>
      <c r="D729" s="159"/>
      <c r="E729" s="160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7"/>
      <c r="Z729" s="147"/>
      <c r="AA729" s="147"/>
      <c r="AB729" s="147"/>
      <c r="AC729" s="147"/>
      <c r="AD729" s="147"/>
      <c r="AE729" s="147"/>
      <c r="AF729" s="147"/>
      <c r="AG729" s="147" t="s">
        <v>145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">
      <c r="A730" s="154"/>
      <c r="B730" s="155"/>
      <c r="C730" s="189" t="s">
        <v>848</v>
      </c>
      <c r="D730" s="159"/>
      <c r="E730" s="160">
        <v>-0.77500000000000002</v>
      </c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7"/>
      <c r="Z730" s="147"/>
      <c r="AA730" s="147"/>
      <c r="AB730" s="147"/>
      <c r="AC730" s="147"/>
      <c r="AD730" s="147"/>
      <c r="AE730" s="147"/>
      <c r="AF730" s="147"/>
      <c r="AG730" s="147" t="s">
        <v>145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54"/>
      <c r="B731" s="155"/>
      <c r="C731" s="189" t="s">
        <v>849</v>
      </c>
      <c r="D731" s="159"/>
      <c r="E731" s="160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7"/>
      <c r="Z731" s="147"/>
      <c r="AA731" s="147"/>
      <c r="AB731" s="147"/>
      <c r="AC731" s="147"/>
      <c r="AD731" s="147"/>
      <c r="AE731" s="147"/>
      <c r="AF731" s="147"/>
      <c r="AG731" s="147" t="s">
        <v>145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189" t="s">
        <v>850</v>
      </c>
      <c r="D732" s="159"/>
      <c r="E732" s="160">
        <v>-2.169</v>
      </c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7"/>
      <c r="Z732" s="147"/>
      <c r="AA732" s="147"/>
      <c r="AB732" s="147"/>
      <c r="AC732" s="147"/>
      <c r="AD732" s="147"/>
      <c r="AE732" s="147"/>
      <c r="AF732" s="147"/>
      <c r="AG732" s="147" t="s">
        <v>145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70">
        <v>197</v>
      </c>
      <c r="B733" s="171" t="s">
        <v>851</v>
      </c>
      <c r="C733" s="188" t="s">
        <v>852</v>
      </c>
      <c r="D733" s="172" t="s">
        <v>377</v>
      </c>
      <c r="E733" s="173">
        <v>547.39</v>
      </c>
      <c r="F733" s="174"/>
      <c r="G733" s="175">
        <f>ROUND(E733*F733,2)</f>
        <v>0</v>
      </c>
      <c r="H733" s="174"/>
      <c r="I733" s="175">
        <f>ROUND(E733*H733,2)</f>
        <v>0</v>
      </c>
      <c r="J733" s="174"/>
      <c r="K733" s="175">
        <f>ROUND(E733*J733,2)</f>
        <v>0</v>
      </c>
      <c r="L733" s="175">
        <v>21</v>
      </c>
      <c r="M733" s="175">
        <f>G733*(1+L733/100)</f>
        <v>0</v>
      </c>
      <c r="N733" s="175">
        <v>0</v>
      </c>
      <c r="O733" s="175">
        <f>ROUND(E733*N733,2)</f>
        <v>0</v>
      </c>
      <c r="P733" s="175">
        <v>0</v>
      </c>
      <c r="Q733" s="175">
        <f>ROUND(E733*P733,2)</f>
        <v>0</v>
      </c>
      <c r="R733" s="175"/>
      <c r="S733" s="175" t="s">
        <v>141</v>
      </c>
      <c r="T733" s="176" t="s">
        <v>141</v>
      </c>
      <c r="U733" s="157">
        <v>0</v>
      </c>
      <c r="V733" s="157">
        <f>ROUND(E733*U733,2)</f>
        <v>0</v>
      </c>
      <c r="W733" s="157"/>
      <c r="X733" s="157" t="s">
        <v>142</v>
      </c>
      <c r="Y733" s="147"/>
      <c r="Z733" s="147"/>
      <c r="AA733" s="147"/>
      <c r="AB733" s="147"/>
      <c r="AC733" s="147"/>
      <c r="AD733" s="147"/>
      <c r="AE733" s="147"/>
      <c r="AF733" s="147"/>
      <c r="AG733" s="147" t="s">
        <v>143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189" t="s">
        <v>853</v>
      </c>
      <c r="D734" s="159"/>
      <c r="E734" s="160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7"/>
      <c r="Z734" s="147"/>
      <c r="AA734" s="147"/>
      <c r="AB734" s="147"/>
      <c r="AC734" s="147"/>
      <c r="AD734" s="147"/>
      <c r="AE734" s="147"/>
      <c r="AF734" s="147"/>
      <c r="AG734" s="147" t="s">
        <v>145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189" t="s">
        <v>854</v>
      </c>
      <c r="D735" s="159"/>
      <c r="E735" s="160">
        <v>547.39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145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70">
        <v>198</v>
      </c>
      <c r="B736" s="171" t="s">
        <v>855</v>
      </c>
      <c r="C736" s="188" t="s">
        <v>856</v>
      </c>
      <c r="D736" s="172" t="s">
        <v>377</v>
      </c>
      <c r="E736" s="173">
        <v>254</v>
      </c>
      <c r="F736" s="174"/>
      <c r="G736" s="175">
        <f>ROUND(E736*F736,2)</f>
        <v>0</v>
      </c>
      <c r="H736" s="174"/>
      <c r="I736" s="175">
        <f>ROUND(E736*H736,2)</f>
        <v>0</v>
      </c>
      <c r="J736" s="174"/>
      <c r="K736" s="175">
        <f>ROUND(E736*J736,2)</f>
        <v>0</v>
      </c>
      <c r="L736" s="175">
        <v>21</v>
      </c>
      <c r="M736" s="175">
        <f>G736*(1+L736/100)</f>
        <v>0</v>
      </c>
      <c r="N736" s="175">
        <v>0</v>
      </c>
      <c r="O736" s="175">
        <f>ROUND(E736*N736,2)</f>
        <v>0</v>
      </c>
      <c r="P736" s="175">
        <v>0</v>
      </c>
      <c r="Q736" s="175">
        <f>ROUND(E736*P736,2)</f>
        <v>0</v>
      </c>
      <c r="R736" s="175"/>
      <c r="S736" s="175" t="s">
        <v>141</v>
      </c>
      <c r="T736" s="176" t="s">
        <v>141</v>
      </c>
      <c r="U736" s="157">
        <v>0.11</v>
      </c>
      <c r="V736" s="157">
        <f>ROUND(E736*U736,2)</f>
        <v>27.94</v>
      </c>
      <c r="W736" s="157"/>
      <c r="X736" s="157" t="s">
        <v>142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143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54"/>
      <c r="B737" s="155"/>
      <c r="C737" s="189" t="s">
        <v>857</v>
      </c>
      <c r="D737" s="159"/>
      <c r="E737" s="160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7"/>
      <c r="Z737" s="147"/>
      <c r="AA737" s="147"/>
      <c r="AB737" s="147"/>
      <c r="AC737" s="147"/>
      <c r="AD737" s="147"/>
      <c r="AE737" s="147"/>
      <c r="AF737" s="147"/>
      <c r="AG737" s="147" t="s">
        <v>145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89" t="s">
        <v>858</v>
      </c>
      <c r="D738" s="159"/>
      <c r="E738" s="160">
        <v>254</v>
      </c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7"/>
      <c r="Z738" s="147"/>
      <c r="AA738" s="147"/>
      <c r="AB738" s="147"/>
      <c r="AC738" s="147"/>
      <c r="AD738" s="147"/>
      <c r="AE738" s="147"/>
      <c r="AF738" s="147"/>
      <c r="AG738" s="147" t="s">
        <v>145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70">
        <v>199</v>
      </c>
      <c r="B739" s="171" t="s">
        <v>859</v>
      </c>
      <c r="C739" s="188" t="s">
        <v>860</v>
      </c>
      <c r="D739" s="172" t="s">
        <v>377</v>
      </c>
      <c r="E739" s="173">
        <v>23.41</v>
      </c>
      <c r="F739" s="174"/>
      <c r="G739" s="175">
        <f>ROUND(E739*F739,2)</f>
        <v>0</v>
      </c>
      <c r="H739" s="174"/>
      <c r="I739" s="175">
        <f>ROUND(E739*H739,2)</f>
        <v>0</v>
      </c>
      <c r="J739" s="174"/>
      <c r="K739" s="175">
        <f>ROUND(E739*J739,2)</f>
        <v>0</v>
      </c>
      <c r="L739" s="175">
        <v>21</v>
      </c>
      <c r="M739" s="175">
        <f>G739*(1+L739/100)</f>
        <v>0</v>
      </c>
      <c r="N739" s="175">
        <v>0</v>
      </c>
      <c r="O739" s="175">
        <f>ROUND(E739*N739,2)</f>
        <v>0</v>
      </c>
      <c r="P739" s="175">
        <v>0</v>
      </c>
      <c r="Q739" s="175">
        <f>ROUND(E739*P739,2)</f>
        <v>0</v>
      </c>
      <c r="R739" s="175"/>
      <c r="S739" s="175" t="s">
        <v>141</v>
      </c>
      <c r="T739" s="176" t="s">
        <v>141</v>
      </c>
      <c r="U739" s="157">
        <v>0</v>
      </c>
      <c r="V739" s="157">
        <f>ROUND(E739*U739,2)</f>
        <v>0</v>
      </c>
      <c r="W739" s="157"/>
      <c r="X739" s="157" t="s">
        <v>142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143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154"/>
      <c r="B740" s="155"/>
      <c r="C740" s="189" t="s">
        <v>861</v>
      </c>
      <c r="D740" s="159"/>
      <c r="E740" s="160">
        <v>23.41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7"/>
      <c r="Z740" s="147"/>
      <c r="AA740" s="147"/>
      <c r="AB740" s="147"/>
      <c r="AC740" s="147"/>
      <c r="AD740" s="147"/>
      <c r="AE740" s="147"/>
      <c r="AF740" s="147"/>
      <c r="AG740" s="147" t="s">
        <v>145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">
      <c r="A741" s="177">
        <v>200</v>
      </c>
      <c r="B741" s="178" t="s">
        <v>862</v>
      </c>
      <c r="C741" s="190" t="s">
        <v>863</v>
      </c>
      <c r="D741" s="179" t="s">
        <v>377</v>
      </c>
      <c r="E741" s="180">
        <v>5.4</v>
      </c>
      <c r="F741" s="181"/>
      <c r="G741" s="182">
        <f>ROUND(E741*F741,2)</f>
        <v>0</v>
      </c>
      <c r="H741" s="181"/>
      <c r="I741" s="182">
        <f>ROUND(E741*H741,2)</f>
        <v>0</v>
      </c>
      <c r="J741" s="181"/>
      <c r="K741" s="182">
        <f>ROUND(E741*J741,2)</f>
        <v>0</v>
      </c>
      <c r="L741" s="182">
        <v>21</v>
      </c>
      <c r="M741" s="182">
        <f>G741*(1+L741/100)</f>
        <v>0</v>
      </c>
      <c r="N741" s="182">
        <v>0</v>
      </c>
      <c r="O741" s="182">
        <f>ROUND(E741*N741,2)</f>
        <v>0</v>
      </c>
      <c r="P741" s="182">
        <v>0</v>
      </c>
      <c r="Q741" s="182">
        <f>ROUND(E741*P741,2)</f>
        <v>0</v>
      </c>
      <c r="R741" s="182"/>
      <c r="S741" s="182" t="s">
        <v>141</v>
      </c>
      <c r="T741" s="183" t="s">
        <v>141</v>
      </c>
      <c r="U741" s="157">
        <v>0</v>
      </c>
      <c r="V741" s="157">
        <f>ROUND(E741*U741,2)</f>
        <v>0</v>
      </c>
      <c r="W741" s="157"/>
      <c r="X741" s="157" t="s">
        <v>142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143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77">
        <v>201</v>
      </c>
      <c r="B742" s="178" t="s">
        <v>864</v>
      </c>
      <c r="C742" s="190" t="s">
        <v>865</v>
      </c>
      <c r="D742" s="179" t="s">
        <v>377</v>
      </c>
      <c r="E742" s="180">
        <v>31.7484</v>
      </c>
      <c r="F742" s="181"/>
      <c r="G742" s="182">
        <f>ROUND(E742*F742,2)</f>
        <v>0</v>
      </c>
      <c r="H742" s="181"/>
      <c r="I742" s="182">
        <f>ROUND(E742*H742,2)</f>
        <v>0</v>
      </c>
      <c r="J742" s="181"/>
      <c r="K742" s="182">
        <f>ROUND(E742*J742,2)</f>
        <v>0</v>
      </c>
      <c r="L742" s="182">
        <v>21</v>
      </c>
      <c r="M742" s="182">
        <f>G742*(1+L742/100)</f>
        <v>0</v>
      </c>
      <c r="N742" s="182">
        <v>0</v>
      </c>
      <c r="O742" s="182">
        <f>ROUND(E742*N742,2)</f>
        <v>0</v>
      </c>
      <c r="P742" s="182">
        <v>0</v>
      </c>
      <c r="Q742" s="182">
        <f>ROUND(E742*P742,2)</f>
        <v>0</v>
      </c>
      <c r="R742" s="182"/>
      <c r="S742" s="182" t="s">
        <v>141</v>
      </c>
      <c r="T742" s="183" t="s">
        <v>141</v>
      </c>
      <c r="U742" s="157">
        <v>0.94199999999999995</v>
      </c>
      <c r="V742" s="157">
        <f>ROUND(E742*U742,2)</f>
        <v>29.91</v>
      </c>
      <c r="W742" s="157"/>
      <c r="X742" s="157" t="s">
        <v>866</v>
      </c>
      <c r="Y742" s="147"/>
      <c r="Z742" s="147"/>
      <c r="AA742" s="147"/>
      <c r="AB742" s="147"/>
      <c r="AC742" s="147"/>
      <c r="AD742" s="147"/>
      <c r="AE742" s="147"/>
      <c r="AF742" s="147"/>
      <c r="AG742" s="147" t="s">
        <v>867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x14ac:dyDescent="0.2">
      <c r="A743" s="164" t="s">
        <v>136</v>
      </c>
      <c r="B743" s="165" t="s">
        <v>109</v>
      </c>
      <c r="C743" s="187" t="s">
        <v>29</v>
      </c>
      <c r="D743" s="166"/>
      <c r="E743" s="167"/>
      <c r="F743" s="168"/>
      <c r="G743" s="168">
        <f>SUMIF(AG744:AG778,"&lt;&gt;NOR",G744:G778)</f>
        <v>0</v>
      </c>
      <c r="H743" s="168"/>
      <c r="I743" s="168">
        <f>SUM(I744:I778)</f>
        <v>0</v>
      </c>
      <c r="J743" s="168"/>
      <c r="K743" s="168">
        <f>SUM(K744:K778)</f>
        <v>0</v>
      </c>
      <c r="L743" s="168"/>
      <c r="M743" s="168">
        <f>SUM(M744:M778)</f>
        <v>0</v>
      </c>
      <c r="N743" s="168"/>
      <c r="O743" s="168">
        <f>SUM(O744:O778)</f>
        <v>0</v>
      </c>
      <c r="P743" s="168"/>
      <c r="Q743" s="168">
        <f>SUM(Q744:Q778)</f>
        <v>0</v>
      </c>
      <c r="R743" s="168"/>
      <c r="S743" s="168"/>
      <c r="T743" s="169"/>
      <c r="U743" s="163"/>
      <c r="V743" s="163">
        <f>SUM(V744:V778)</f>
        <v>44.22</v>
      </c>
      <c r="W743" s="163"/>
      <c r="X743" s="163"/>
      <c r="AG743" t="s">
        <v>137</v>
      </c>
    </row>
    <row r="744" spans="1:60" outlineLevel="1" x14ac:dyDescent="0.2">
      <c r="A744" s="170">
        <v>202</v>
      </c>
      <c r="B744" s="171" t="s">
        <v>868</v>
      </c>
      <c r="C744" s="188" t="s">
        <v>869</v>
      </c>
      <c r="D744" s="172" t="s">
        <v>199</v>
      </c>
      <c r="E744" s="173">
        <v>2</v>
      </c>
      <c r="F744" s="174"/>
      <c r="G744" s="175">
        <f>ROUND(E744*F744,2)</f>
        <v>0</v>
      </c>
      <c r="H744" s="174"/>
      <c r="I744" s="175">
        <f>ROUND(E744*H744,2)</f>
        <v>0</v>
      </c>
      <c r="J744" s="174"/>
      <c r="K744" s="175">
        <f>ROUND(E744*J744,2)</f>
        <v>0</v>
      </c>
      <c r="L744" s="175">
        <v>21</v>
      </c>
      <c r="M744" s="175">
        <f>G744*(1+L744/100)</f>
        <v>0</v>
      </c>
      <c r="N744" s="175">
        <v>0</v>
      </c>
      <c r="O744" s="175">
        <f>ROUND(E744*N744,2)</f>
        <v>0</v>
      </c>
      <c r="P744" s="175">
        <v>0</v>
      </c>
      <c r="Q744" s="175">
        <f>ROUND(E744*P744,2)</f>
        <v>0</v>
      </c>
      <c r="R744" s="175"/>
      <c r="S744" s="175" t="s">
        <v>141</v>
      </c>
      <c r="T744" s="176" t="s">
        <v>141</v>
      </c>
      <c r="U744" s="157">
        <v>14.739000000000001</v>
      </c>
      <c r="V744" s="157">
        <f>ROUND(E744*U744,2)</f>
        <v>29.48</v>
      </c>
      <c r="W744" s="157"/>
      <c r="X744" s="157" t="s">
        <v>142</v>
      </c>
      <c r="Y744" s="147"/>
      <c r="Z744" s="147"/>
      <c r="AA744" s="147"/>
      <c r="AB744" s="147"/>
      <c r="AC744" s="147"/>
      <c r="AD744" s="147"/>
      <c r="AE744" s="147"/>
      <c r="AF744" s="147"/>
      <c r="AG744" s="147" t="s">
        <v>143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54"/>
      <c r="B745" s="155"/>
      <c r="C745" s="258" t="s">
        <v>870</v>
      </c>
      <c r="D745" s="259"/>
      <c r="E745" s="259"/>
      <c r="F745" s="259"/>
      <c r="G745" s="259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47"/>
      <c r="Z745" s="147"/>
      <c r="AA745" s="147"/>
      <c r="AB745" s="147"/>
      <c r="AC745" s="147"/>
      <c r="AD745" s="147"/>
      <c r="AE745" s="147"/>
      <c r="AF745" s="147"/>
      <c r="AG745" s="147" t="s">
        <v>180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70">
        <v>203</v>
      </c>
      <c r="B746" s="171" t="s">
        <v>871</v>
      </c>
      <c r="C746" s="188" t="s">
        <v>872</v>
      </c>
      <c r="D746" s="172" t="s">
        <v>450</v>
      </c>
      <c r="E746" s="173">
        <v>1</v>
      </c>
      <c r="F746" s="174"/>
      <c r="G746" s="175">
        <f>ROUND(E746*F746,2)</f>
        <v>0</v>
      </c>
      <c r="H746" s="174"/>
      <c r="I746" s="175">
        <f>ROUND(E746*H746,2)</f>
        <v>0</v>
      </c>
      <c r="J746" s="174"/>
      <c r="K746" s="175">
        <f>ROUND(E746*J746,2)</f>
        <v>0</v>
      </c>
      <c r="L746" s="175">
        <v>21</v>
      </c>
      <c r="M746" s="175">
        <f>G746*(1+L746/100)</f>
        <v>0</v>
      </c>
      <c r="N746" s="175">
        <v>0</v>
      </c>
      <c r="O746" s="175">
        <f>ROUND(E746*N746,2)</f>
        <v>0</v>
      </c>
      <c r="P746" s="175">
        <v>0</v>
      </c>
      <c r="Q746" s="175">
        <f>ROUND(E746*P746,2)</f>
        <v>0</v>
      </c>
      <c r="R746" s="175"/>
      <c r="S746" s="175" t="s">
        <v>141</v>
      </c>
      <c r="T746" s="176" t="s">
        <v>273</v>
      </c>
      <c r="U746" s="157">
        <v>0</v>
      </c>
      <c r="V746" s="157">
        <f>ROUND(E746*U746,2)</f>
        <v>0</v>
      </c>
      <c r="W746" s="157"/>
      <c r="X746" s="157" t="s">
        <v>873</v>
      </c>
      <c r="Y746" s="147"/>
      <c r="Z746" s="147"/>
      <c r="AA746" s="147"/>
      <c r="AB746" s="147"/>
      <c r="AC746" s="147"/>
      <c r="AD746" s="147"/>
      <c r="AE746" s="147"/>
      <c r="AF746" s="147"/>
      <c r="AG746" s="147" t="s">
        <v>874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2.5" outlineLevel="1" x14ac:dyDescent="0.2">
      <c r="A747" s="154"/>
      <c r="B747" s="155"/>
      <c r="C747" s="258" t="s">
        <v>875</v>
      </c>
      <c r="D747" s="259"/>
      <c r="E747" s="259"/>
      <c r="F747" s="259"/>
      <c r="G747" s="259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7"/>
      <c r="Z747" s="147"/>
      <c r="AA747" s="147"/>
      <c r="AB747" s="147"/>
      <c r="AC747" s="147"/>
      <c r="AD747" s="147"/>
      <c r="AE747" s="147"/>
      <c r="AF747" s="147"/>
      <c r="AG747" s="147" t="s">
        <v>180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84" t="str">
        <f>C747</f>
        <v>Zaměření a vytýčení stávajících inženýrských sítí v místě stavby z hlediska jejich ochrany při provádění stavby.</v>
      </c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70">
        <v>204</v>
      </c>
      <c r="B748" s="171" t="s">
        <v>876</v>
      </c>
      <c r="C748" s="188" t="s">
        <v>877</v>
      </c>
      <c r="D748" s="172" t="s">
        <v>450</v>
      </c>
      <c r="E748" s="173">
        <v>1</v>
      </c>
      <c r="F748" s="174"/>
      <c r="G748" s="175">
        <f>ROUND(E748*F748,2)</f>
        <v>0</v>
      </c>
      <c r="H748" s="174"/>
      <c r="I748" s="175">
        <f>ROUND(E748*H748,2)</f>
        <v>0</v>
      </c>
      <c r="J748" s="174"/>
      <c r="K748" s="175">
        <f>ROUND(E748*J748,2)</f>
        <v>0</v>
      </c>
      <c r="L748" s="175">
        <v>21</v>
      </c>
      <c r="M748" s="175">
        <f>G748*(1+L748/100)</f>
        <v>0</v>
      </c>
      <c r="N748" s="175">
        <v>0</v>
      </c>
      <c r="O748" s="175">
        <f>ROUND(E748*N748,2)</f>
        <v>0</v>
      </c>
      <c r="P748" s="175">
        <v>0</v>
      </c>
      <c r="Q748" s="175">
        <f>ROUND(E748*P748,2)</f>
        <v>0</v>
      </c>
      <c r="R748" s="175"/>
      <c r="S748" s="175" t="s">
        <v>141</v>
      </c>
      <c r="T748" s="176" t="s">
        <v>273</v>
      </c>
      <c r="U748" s="157">
        <v>0</v>
      </c>
      <c r="V748" s="157">
        <f>ROUND(E748*U748,2)</f>
        <v>0</v>
      </c>
      <c r="W748" s="157"/>
      <c r="X748" s="157" t="s">
        <v>873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878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33.75" outlineLevel="1" x14ac:dyDescent="0.2">
      <c r="A749" s="154"/>
      <c r="B749" s="155"/>
      <c r="C749" s="258" t="s">
        <v>879</v>
      </c>
      <c r="D749" s="259"/>
      <c r="E749" s="259"/>
      <c r="F749" s="259"/>
      <c r="G749" s="259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7"/>
      <c r="Z749" s="147"/>
      <c r="AA749" s="147"/>
      <c r="AB749" s="147"/>
      <c r="AC749" s="147"/>
      <c r="AD749" s="147"/>
      <c r="AE749" s="147"/>
      <c r="AF749" s="147"/>
      <c r="AG749" s="147" t="s">
        <v>180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84" t="str">
        <f>C749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749" s="147"/>
      <c r="BC749" s="147"/>
      <c r="BD749" s="147"/>
      <c r="BE749" s="147"/>
      <c r="BF749" s="147"/>
      <c r="BG749" s="147"/>
      <c r="BH749" s="147"/>
    </row>
    <row r="750" spans="1:60" ht="101.25" outlineLevel="1" x14ac:dyDescent="0.2">
      <c r="A750" s="154"/>
      <c r="B750" s="155"/>
      <c r="C750" s="256" t="s">
        <v>880</v>
      </c>
      <c r="D750" s="257"/>
      <c r="E750" s="257"/>
      <c r="F750" s="257"/>
      <c r="G750" s="2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7"/>
      <c r="Z750" s="147"/>
      <c r="AA750" s="147"/>
      <c r="AB750" s="147"/>
      <c r="AC750" s="147"/>
      <c r="AD750" s="147"/>
      <c r="AE750" s="147"/>
      <c r="AF750" s="147"/>
      <c r="AG750" s="147" t="s">
        <v>180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84" t="str">
        <f>C750</f>
        <v>Vybudování zpevněných ploch pro skladování materiálu, doprava a osazení kontejnerů pro skladování. Sejmutí ornice, hrubá úprava terénu a zpevnění ploch pro objekty soc.zařízení staveniště a kanceláří stavby, provizor.komunikace. Doprava a osazení mobilních buněk soc.zařízení ( umývárny,toalety, šatny). Doprava a osazení dočasného oplocení staveniště, informačních tabulí. Doprava a osazení kanceláří stavby a technického dozoru. Zřízení vnitrostaveništního rozvodu energie od připojení na hlavní přívod na staveništi vč. rozvaděčů pro připojení přenosných zásuvkových skříní, obecné osvětlení staveniště. Zřízení základů a opěrných konstrukcí pro stavební stroje. Zřízení přípojky el.energie ,vody, kanalizace náhradní zdroj el.energie. Opatření na ochranu sousedních pozemků. Zřízení ochrany vstupů.</v>
      </c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70">
        <v>205</v>
      </c>
      <c r="B751" s="171" t="s">
        <v>881</v>
      </c>
      <c r="C751" s="188" t="s">
        <v>882</v>
      </c>
      <c r="D751" s="172" t="s">
        <v>450</v>
      </c>
      <c r="E751" s="173">
        <v>1</v>
      </c>
      <c r="F751" s="174"/>
      <c r="G751" s="175">
        <f>ROUND(E751*F751,2)</f>
        <v>0</v>
      </c>
      <c r="H751" s="174"/>
      <c r="I751" s="175">
        <f>ROUND(E751*H751,2)</f>
        <v>0</v>
      </c>
      <c r="J751" s="174"/>
      <c r="K751" s="175">
        <f>ROUND(E751*J751,2)</f>
        <v>0</v>
      </c>
      <c r="L751" s="175">
        <v>21</v>
      </c>
      <c r="M751" s="175">
        <f>G751*(1+L751/100)</f>
        <v>0</v>
      </c>
      <c r="N751" s="175">
        <v>0</v>
      </c>
      <c r="O751" s="175">
        <f>ROUND(E751*N751,2)</f>
        <v>0</v>
      </c>
      <c r="P751" s="175">
        <v>0</v>
      </c>
      <c r="Q751" s="175">
        <f>ROUND(E751*P751,2)</f>
        <v>0</v>
      </c>
      <c r="R751" s="175"/>
      <c r="S751" s="175" t="s">
        <v>141</v>
      </c>
      <c r="T751" s="176" t="s">
        <v>273</v>
      </c>
      <c r="U751" s="157">
        <v>0</v>
      </c>
      <c r="V751" s="157">
        <f>ROUND(E751*U751,2)</f>
        <v>0</v>
      </c>
      <c r="W751" s="157"/>
      <c r="X751" s="157" t="s">
        <v>873</v>
      </c>
      <c r="Y751" s="147"/>
      <c r="Z751" s="147"/>
      <c r="AA751" s="147"/>
      <c r="AB751" s="147"/>
      <c r="AC751" s="147"/>
      <c r="AD751" s="147"/>
      <c r="AE751" s="147"/>
      <c r="AF751" s="147"/>
      <c r="AG751" s="147" t="s">
        <v>878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45" outlineLevel="1" x14ac:dyDescent="0.2">
      <c r="A752" s="154"/>
      <c r="B752" s="155"/>
      <c r="C752" s="258" t="s">
        <v>883</v>
      </c>
      <c r="D752" s="259"/>
      <c r="E752" s="259"/>
      <c r="F752" s="259"/>
      <c r="G752" s="259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47"/>
      <c r="Z752" s="147"/>
      <c r="AA752" s="147"/>
      <c r="AB752" s="147"/>
      <c r="AC752" s="147"/>
      <c r="AD752" s="147"/>
      <c r="AE752" s="147"/>
      <c r="AF752" s="147"/>
      <c r="AG752" s="147" t="s">
        <v>180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84" t="str">
        <f>C752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752" s="147"/>
      <c r="BC752" s="147"/>
      <c r="BD752" s="147"/>
      <c r="BE752" s="147"/>
      <c r="BF752" s="147"/>
      <c r="BG752" s="147"/>
      <c r="BH752" s="147"/>
    </row>
    <row r="753" spans="1:60" ht="90" outlineLevel="1" x14ac:dyDescent="0.2">
      <c r="A753" s="154"/>
      <c r="B753" s="155"/>
      <c r="C753" s="256" t="s">
        <v>884</v>
      </c>
      <c r="D753" s="257"/>
      <c r="E753" s="257"/>
      <c r="F753" s="257"/>
      <c r="G753" s="2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7"/>
      <c r="Z753" s="147"/>
      <c r="AA753" s="147"/>
      <c r="AB753" s="147"/>
      <c r="AC753" s="147"/>
      <c r="AD753" s="147"/>
      <c r="AE753" s="147"/>
      <c r="AF753" s="147"/>
      <c r="AG753" s="147" t="s">
        <v>180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84" t="str">
        <f>C753</f>
        <v>Zřízení trvalé, dočasné deponie a mezideponie, příjezdy a přístupy na staveniště, úpravy staveniště z hlediska bezpečnosti a ochrany zdraví třetích osob, vč. nutných úprav pro osoby s omezenou schopností pohybu a orientace, uspořádání a bezpečnost staveniště z hlediska ochrany veřejných zájmů, dodržení podmínek pro provádění staveb z hlediska BOZP, dodržování podmínek pro ochranu životního prostředí při výstavbě, dodržení podmínek - možnosti nakládání s odpady, splnění zvláštních požadavků na provádění stavby, které vyžadují bezpečnostní opatření. Provozní náklady na energie,náklady na vybavení objektů, náklady na údržbu objektu, náklady na úklid ploch využívaných pro objekt. Náklady spojené s pravidelným úklidem kolem stavby.</v>
      </c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70">
        <v>206</v>
      </c>
      <c r="B754" s="171" t="s">
        <v>885</v>
      </c>
      <c r="C754" s="188" t="s">
        <v>886</v>
      </c>
      <c r="D754" s="172" t="s">
        <v>450</v>
      </c>
      <c r="E754" s="173">
        <v>1</v>
      </c>
      <c r="F754" s="174"/>
      <c r="G754" s="175">
        <f>ROUND(E754*F754,2)</f>
        <v>0</v>
      </c>
      <c r="H754" s="174"/>
      <c r="I754" s="175">
        <f>ROUND(E754*H754,2)</f>
        <v>0</v>
      </c>
      <c r="J754" s="174"/>
      <c r="K754" s="175">
        <f>ROUND(E754*J754,2)</f>
        <v>0</v>
      </c>
      <c r="L754" s="175">
        <v>21</v>
      </c>
      <c r="M754" s="175">
        <f>G754*(1+L754/100)</f>
        <v>0</v>
      </c>
      <c r="N754" s="175">
        <v>0</v>
      </c>
      <c r="O754" s="175">
        <f>ROUND(E754*N754,2)</f>
        <v>0</v>
      </c>
      <c r="P754" s="175">
        <v>0</v>
      </c>
      <c r="Q754" s="175">
        <f>ROUND(E754*P754,2)</f>
        <v>0</v>
      </c>
      <c r="R754" s="175"/>
      <c r="S754" s="175" t="s">
        <v>141</v>
      </c>
      <c r="T754" s="176" t="s">
        <v>273</v>
      </c>
      <c r="U754" s="157">
        <v>0</v>
      </c>
      <c r="V754" s="157">
        <f>ROUND(E754*U754,2)</f>
        <v>0</v>
      </c>
      <c r="W754" s="157"/>
      <c r="X754" s="157" t="s">
        <v>873</v>
      </c>
      <c r="Y754" s="147"/>
      <c r="Z754" s="147"/>
      <c r="AA754" s="147"/>
      <c r="AB754" s="147"/>
      <c r="AC754" s="147"/>
      <c r="AD754" s="147"/>
      <c r="AE754" s="147"/>
      <c r="AF754" s="147"/>
      <c r="AG754" s="147" t="s">
        <v>878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33.75" outlineLevel="1" x14ac:dyDescent="0.2">
      <c r="A755" s="154"/>
      <c r="B755" s="155"/>
      <c r="C755" s="258" t="s">
        <v>887</v>
      </c>
      <c r="D755" s="259"/>
      <c r="E755" s="259"/>
      <c r="F755" s="259"/>
      <c r="G755" s="259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7"/>
      <c r="Z755" s="147"/>
      <c r="AA755" s="147"/>
      <c r="AB755" s="147"/>
      <c r="AC755" s="147"/>
      <c r="AD755" s="147"/>
      <c r="AE755" s="147"/>
      <c r="AF755" s="147"/>
      <c r="AG755" s="147" t="s">
        <v>180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84" t="str">
        <f>C755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755" s="147"/>
      <c r="BC755" s="147"/>
      <c r="BD755" s="147"/>
      <c r="BE755" s="147"/>
      <c r="BF755" s="147"/>
      <c r="BG755" s="147"/>
      <c r="BH755" s="147"/>
    </row>
    <row r="756" spans="1:60" ht="22.5" outlineLevel="1" x14ac:dyDescent="0.2">
      <c r="A756" s="154"/>
      <c r="B756" s="155"/>
      <c r="C756" s="256" t="s">
        <v>888</v>
      </c>
      <c r="D756" s="257"/>
      <c r="E756" s="257"/>
      <c r="F756" s="257"/>
      <c r="G756" s="2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7"/>
      <c r="Z756" s="147"/>
      <c r="AA756" s="147"/>
      <c r="AB756" s="147"/>
      <c r="AC756" s="147"/>
      <c r="AD756" s="147"/>
      <c r="AE756" s="147"/>
      <c r="AF756" s="147"/>
      <c r="AG756" s="147" t="s">
        <v>180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84" t="str">
        <f>C756</f>
        <v>Náklady zhotovitele spojené s kompletní likvidací zařízení staveniště vč. uvedení všech dotčených ploch a zařízení do bezvadného stavu.</v>
      </c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70">
        <v>207</v>
      </c>
      <c r="B757" s="171" t="s">
        <v>889</v>
      </c>
      <c r="C757" s="188" t="s">
        <v>890</v>
      </c>
      <c r="D757" s="172" t="s">
        <v>450</v>
      </c>
      <c r="E757" s="173">
        <v>1</v>
      </c>
      <c r="F757" s="174"/>
      <c r="G757" s="175">
        <f>ROUND(E757*F757,2)</f>
        <v>0</v>
      </c>
      <c r="H757" s="174"/>
      <c r="I757" s="175">
        <f>ROUND(E757*H757,2)</f>
        <v>0</v>
      </c>
      <c r="J757" s="174"/>
      <c r="K757" s="175">
        <f>ROUND(E757*J757,2)</f>
        <v>0</v>
      </c>
      <c r="L757" s="175">
        <v>21</v>
      </c>
      <c r="M757" s="175">
        <f>G757*(1+L757/100)</f>
        <v>0</v>
      </c>
      <c r="N757" s="175">
        <v>0</v>
      </c>
      <c r="O757" s="175">
        <f>ROUND(E757*N757,2)</f>
        <v>0</v>
      </c>
      <c r="P757" s="175">
        <v>0</v>
      </c>
      <c r="Q757" s="175">
        <f>ROUND(E757*P757,2)</f>
        <v>0</v>
      </c>
      <c r="R757" s="175"/>
      <c r="S757" s="175" t="s">
        <v>141</v>
      </c>
      <c r="T757" s="176" t="s">
        <v>273</v>
      </c>
      <c r="U757" s="157">
        <v>0</v>
      </c>
      <c r="V757" s="157">
        <f>ROUND(E757*U757,2)</f>
        <v>0</v>
      </c>
      <c r="W757" s="157"/>
      <c r="X757" s="157" t="s">
        <v>873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878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258" t="s">
        <v>891</v>
      </c>
      <c r="D758" s="259"/>
      <c r="E758" s="259"/>
      <c r="F758" s="259"/>
      <c r="G758" s="259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47"/>
      <c r="Z758" s="147"/>
      <c r="AA758" s="147"/>
      <c r="AB758" s="147"/>
      <c r="AC758" s="147"/>
      <c r="AD758" s="147"/>
      <c r="AE758" s="147"/>
      <c r="AF758" s="147"/>
      <c r="AG758" s="147" t="s">
        <v>180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2.5" outlineLevel="1" x14ac:dyDescent="0.2">
      <c r="A759" s="154"/>
      <c r="B759" s="155"/>
      <c r="C759" s="256" t="s">
        <v>892</v>
      </c>
      <c r="D759" s="257"/>
      <c r="E759" s="257"/>
      <c r="F759" s="257"/>
      <c r="G759" s="2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7"/>
      <c r="Z759" s="147"/>
      <c r="AA759" s="147"/>
      <c r="AB759" s="147"/>
      <c r="AC759" s="147"/>
      <c r="AD759" s="147"/>
      <c r="AE759" s="147"/>
      <c r="AF759" s="147"/>
      <c r="AG759" s="147" t="s">
        <v>180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84" t="str">
        <f>C759</f>
        <v>Náklady zhotovitele související se zajištěním a provedením kompletního díla dle PD a souvisejících dokladů.</v>
      </c>
      <c r="BB759" s="147"/>
      <c r="BC759" s="147"/>
      <c r="BD759" s="147"/>
      <c r="BE759" s="147"/>
      <c r="BF759" s="147"/>
      <c r="BG759" s="147"/>
      <c r="BH759" s="147"/>
    </row>
    <row r="760" spans="1:60" ht="22.5" outlineLevel="1" x14ac:dyDescent="0.2">
      <c r="A760" s="154"/>
      <c r="B760" s="155"/>
      <c r="C760" s="256" t="s">
        <v>893</v>
      </c>
      <c r="D760" s="257"/>
      <c r="E760" s="257"/>
      <c r="F760" s="257"/>
      <c r="G760" s="2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7"/>
      <c r="Z760" s="147"/>
      <c r="AA760" s="147"/>
      <c r="AB760" s="147"/>
      <c r="AC760" s="147"/>
      <c r="AD760" s="147"/>
      <c r="AE760" s="147"/>
      <c r="AF760" s="147"/>
      <c r="AG760" s="147" t="s">
        <v>180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84" t="str">
        <f>C760</f>
        <v>Koordinovat práce poddodavatelů na základě projektu, provádění věcné a cenové kontroly vč. přejímky a zajištění plnění dílčích termínů dodávek.</v>
      </c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70">
        <v>208</v>
      </c>
      <c r="B761" s="171" t="s">
        <v>894</v>
      </c>
      <c r="C761" s="188" t="s">
        <v>895</v>
      </c>
      <c r="D761" s="172" t="s">
        <v>450</v>
      </c>
      <c r="E761" s="173">
        <v>1</v>
      </c>
      <c r="F761" s="174"/>
      <c r="G761" s="175">
        <f>ROUND(E761*F761,2)</f>
        <v>0</v>
      </c>
      <c r="H761" s="174"/>
      <c r="I761" s="175">
        <f>ROUND(E761*H761,2)</f>
        <v>0</v>
      </c>
      <c r="J761" s="174"/>
      <c r="K761" s="175">
        <f>ROUND(E761*J761,2)</f>
        <v>0</v>
      </c>
      <c r="L761" s="175">
        <v>21</v>
      </c>
      <c r="M761" s="175">
        <f>G761*(1+L761/100)</f>
        <v>0</v>
      </c>
      <c r="N761" s="175">
        <v>0</v>
      </c>
      <c r="O761" s="175">
        <f>ROUND(E761*N761,2)</f>
        <v>0</v>
      </c>
      <c r="P761" s="175">
        <v>0</v>
      </c>
      <c r="Q761" s="175">
        <f>ROUND(E761*P761,2)</f>
        <v>0</v>
      </c>
      <c r="R761" s="175"/>
      <c r="S761" s="175" t="s">
        <v>272</v>
      </c>
      <c r="T761" s="176" t="s">
        <v>273</v>
      </c>
      <c r="U761" s="157">
        <v>0</v>
      </c>
      <c r="V761" s="157">
        <f>ROUND(E761*U761,2)</f>
        <v>0</v>
      </c>
      <c r="W761" s="157"/>
      <c r="X761" s="157" t="s">
        <v>873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878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258" t="s">
        <v>896</v>
      </c>
      <c r="D762" s="259"/>
      <c r="E762" s="259"/>
      <c r="F762" s="259"/>
      <c r="G762" s="259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47"/>
      <c r="Z762" s="147"/>
      <c r="AA762" s="147"/>
      <c r="AB762" s="147"/>
      <c r="AC762" s="147"/>
      <c r="AD762" s="147"/>
      <c r="AE762" s="147"/>
      <c r="AF762" s="147"/>
      <c r="AG762" s="147" t="s">
        <v>180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154"/>
      <c r="B763" s="155"/>
      <c r="C763" s="256" t="s">
        <v>897</v>
      </c>
      <c r="D763" s="257"/>
      <c r="E763" s="257"/>
      <c r="F763" s="257"/>
      <c r="G763" s="2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47"/>
      <c r="Z763" s="147"/>
      <c r="AA763" s="147"/>
      <c r="AB763" s="147"/>
      <c r="AC763" s="147"/>
      <c r="AD763" s="147"/>
      <c r="AE763" s="147"/>
      <c r="AF763" s="147"/>
      <c r="AG763" s="147" t="s">
        <v>180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154"/>
      <c r="B764" s="155"/>
      <c r="C764" s="256" t="s">
        <v>898</v>
      </c>
      <c r="D764" s="257"/>
      <c r="E764" s="257"/>
      <c r="F764" s="257"/>
      <c r="G764" s="2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47"/>
      <c r="Z764" s="147"/>
      <c r="AA764" s="147"/>
      <c r="AB764" s="147"/>
      <c r="AC764" s="147"/>
      <c r="AD764" s="147"/>
      <c r="AE764" s="147"/>
      <c r="AF764" s="147"/>
      <c r="AG764" s="147" t="s">
        <v>180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/>
      <c r="B765" s="155"/>
      <c r="C765" s="256" t="s">
        <v>899</v>
      </c>
      <c r="D765" s="257"/>
      <c r="E765" s="257"/>
      <c r="F765" s="257"/>
      <c r="G765" s="2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7"/>
      <c r="Z765" s="147"/>
      <c r="AA765" s="147"/>
      <c r="AB765" s="147"/>
      <c r="AC765" s="147"/>
      <c r="AD765" s="147"/>
      <c r="AE765" s="147"/>
      <c r="AF765" s="147"/>
      <c r="AG765" s="147" t="s">
        <v>180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">
      <c r="A766" s="170">
        <v>209</v>
      </c>
      <c r="B766" s="171" t="s">
        <v>900</v>
      </c>
      <c r="C766" s="188" t="s">
        <v>901</v>
      </c>
      <c r="D766" s="172" t="s">
        <v>450</v>
      </c>
      <c r="E766" s="173">
        <v>1</v>
      </c>
      <c r="F766" s="174"/>
      <c r="G766" s="175">
        <f>ROUND(E766*F766,2)</f>
        <v>0</v>
      </c>
      <c r="H766" s="174"/>
      <c r="I766" s="175">
        <f>ROUND(E766*H766,2)</f>
        <v>0</v>
      </c>
      <c r="J766" s="174"/>
      <c r="K766" s="175">
        <f>ROUND(E766*J766,2)</f>
        <v>0</v>
      </c>
      <c r="L766" s="175">
        <v>21</v>
      </c>
      <c r="M766" s="175">
        <f>G766*(1+L766/100)</f>
        <v>0</v>
      </c>
      <c r="N766" s="175">
        <v>0</v>
      </c>
      <c r="O766" s="175">
        <f>ROUND(E766*N766,2)</f>
        <v>0</v>
      </c>
      <c r="P766" s="175">
        <v>0</v>
      </c>
      <c r="Q766" s="175">
        <f>ROUND(E766*P766,2)</f>
        <v>0</v>
      </c>
      <c r="R766" s="175"/>
      <c r="S766" s="175" t="s">
        <v>141</v>
      </c>
      <c r="T766" s="176" t="s">
        <v>273</v>
      </c>
      <c r="U766" s="157">
        <v>0</v>
      </c>
      <c r="V766" s="157">
        <f>ROUND(E766*U766,2)</f>
        <v>0</v>
      </c>
      <c r="W766" s="157"/>
      <c r="X766" s="157" t="s">
        <v>873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874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22.5" outlineLevel="1" x14ac:dyDescent="0.2">
      <c r="A767" s="154"/>
      <c r="B767" s="155"/>
      <c r="C767" s="258" t="s">
        <v>902</v>
      </c>
      <c r="D767" s="259"/>
      <c r="E767" s="259"/>
      <c r="F767" s="259"/>
      <c r="G767" s="259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7"/>
      <c r="Z767" s="147"/>
      <c r="AA767" s="147"/>
      <c r="AB767" s="147"/>
      <c r="AC767" s="147"/>
      <c r="AD767" s="147"/>
      <c r="AE767" s="147"/>
      <c r="AF767" s="147"/>
      <c r="AG767" s="147" t="s">
        <v>180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84" t="str">
        <f>C767</f>
        <v>Náklady zhotovitele, související s prováděním zkoušek a revizí předepsaných technickými normami nebo objednatelem a které jsou pro provedení díla nezbytné.</v>
      </c>
      <c r="BB767" s="147"/>
      <c r="BC767" s="147"/>
      <c r="BD767" s="147"/>
      <c r="BE767" s="147"/>
      <c r="BF767" s="147"/>
      <c r="BG767" s="147"/>
      <c r="BH767" s="147"/>
    </row>
    <row r="768" spans="1:60" ht="22.5" outlineLevel="1" x14ac:dyDescent="0.2">
      <c r="A768" s="177">
        <v>210</v>
      </c>
      <c r="B768" s="178" t="s">
        <v>903</v>
      </c>
      <c r="C768" s="190" t="s">
        <v>904</v>
      </c>
      <c r="D768" s="179" t="s">
        <v>450</v>
      </c>
      <c r="E768" s="180">
        <v>1</v>
      </c>
      <c r="F768" s="181"/>
      <c r="G768" s="182">
        <f>ROUND(E768*F768,2)</f>
        <v>0</v>
      </c>
      <c r="H768" s="181"/>
      <c r="I768" s="182">
        <f>ROUND(E768*H768,2)</f>
        <v>0</v>
      </c>
      <c r="J768" s="181"/>
      <c r="K768" s="182">
        <f>ROUND(E768*J768,2)</f>
        <v>0</v>
      </c>
      <c r="L768" s="182">
        <v>21</v>
      </c>
      <c r="M768" s="182">
        <f>G768*(1+L768/100)</f>
        <v>0</v>
      </c>
      <c r="N768" s="182">
        <v>0</v>
      </c>
      <c r="O768" s="182">
        <f>ROUND(E768*N768,2)</f>
        <v>0</v>
      </c>
      <c r="P768" s="182">
        <v>0</v>
      </c>
      <c r="Q768" s="182">
        <f>ROUND(E768*P768,2)</f>
        <v>0</v>
      </c>
      <c r="R768" s="182"/>
      <c r="S768" s="182" t="s">
        <v>141</v>
      </c>
      <c r="T768" s="183" t="s">
        <v>273</v>
      </c>
      <c r="U768" s="157">
        <v>0</v>
      </c>
      <c r="V768" s="157">
        <f>ROUND(E768*U768,2)</f>
        <v>0</v>
      </c>
      <c r="W768" s="157"/>
      <c r="X768" s="157" t="s">
        <v>873</v>
      </c>
      <c r="Y768" s="147"/>
      <c r="Z768" s="147"/>
      <c r="AA768" s="147"/>
      <c r="AB768" s="147"/>
      <c r="AC768" s="147"/>
      <c r="AD768" s="147"/>
      <c r="AE768" s="147"/>
      <c r="AF768" s="147"/>
      <c r="AG768" s="147" t="s">
        <v>874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70">
        <v>211</v>
      </c>
      <c r="B769" s="171" t="s">
        <v>905</v>
      </c>
      <c r="C769" s="188" t="s">
        <v>906</v>
      </c>
      <c r="D769" s="172" t="s">
        <v>450</v>
      </c>
      <c r="E769" s="173">
        <v>1</v>
      </c>
      <c r="F769" s="174"/>
      <c r="G769" s="175">
        <f>ROUND(E769*F769,2)</f>
        <v>0</v>
      </c>
      <c r="H769" s="174"/>
      <c r="I769" s="175">
        <f>ROUND(E769*H769,2)</f>
        <v>0</v>
      </c>
      <c r="J769" s="174"/>
      <c r="K769" s="175">
        <f>ROUND(E769*J769,2)</f>
        <v>0</v>
      </c>
      <c r="L769" s="175">
        <v>21</v>
      </c>
      <c r="M769" s="175">
        <f>G769*(1+L769/100)</f>
        <v>0</v>
      </c>
      <c r="N769" s="175">
        <v>0</v>
      </c>
      <c r="O769" s="175">
        <f>ROUND(E769*N769,2)</f>
        <v>0</v>
      </c>
      <c r="P769" s="175">
        <v>0</v>
      </c>
      <c r="Q769" s="175">
        <f>ROUND(E769*P769,2)</f>
        <v>0</v>
      </c>
      <c r="R769" s="175"/>
      <c r="S769" s="175" t="s">
        <v>141</v>
      </c>
      <c r="T769" s="176" t="s">
        <v>273</v>
      </c>
      <c r="U769" s="157">
        <v>0</v>
      </c>
      <c r="V769" s="157">
        <f>ROUND(E769*U769,2)</f>
        <v>0</v>
      </c>
      <c r="W769" s="157"/>
      <c r="X769" s="157" t="s">
        <v>873</v>
      </c>
      <c r="Y769" s="147"/>
      <c r="Z769" s="147"/>
      <c r="AA769" s="147"/>
      <c r="AB769" s="147"/>
      <c r="AC769" s="147"/>
      <c r="AD769" s="147"/>
      <c r="AE769" s="147"/>
      <c r="AF769" s="147"/>
      <c r="AG769" s="147" t="s">
        <v>874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ht="22.5" outlineLevel="1" x14ac:dyDescent="0.2">
      <c r="A770" s="154"/>
      <c r="B770" s="155"/>
      <c r="C770" s="258" t="s">
        <v>907</v>
      </c>
      <c r="D770" s="259"/>
      <c r="E770" s="259"/>
      <c r="F770" s="259"/>
      <c r="G770" s="259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7"/>
      <c r="Z770" s="147"/>
      <c r="AA770" s="147"/>
      <c r="AB770" s="147"/>
      <c r="AC770" s="147"/>
      <c r="AD770" s="147"/>
      <c r="AE770" s="147"/>
      <c r="AF770" s="147"/>
      <c r="AG770" s="147" t="s">
        <v>180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84" t="str">
        <f>C770</f>
        <v>Náklady na vyhotovení dokumentace skutečného provedení stavby a její předání objednateli v požadované formě a požadovaném počtu.</v>
      </c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70">
        <v>212</v>
      </c>
      <c r="B771" s="171" t="s">
        <v>908</v>
      </c>
      <c r="C771" s="188" t="s">
        <v>909</v>
      </c>
      <c r="D771" s="172" t="s">
        <v>450</v>
      </c>
      <c r="E771" s="173">
        <v>1</v>
      </c>
      <c r="F771" s="174"/>
      <c r="G771" s="175">
        <f>ROUND(E771*F771,2)</f>
        <v>0</v>
      </c>
      <c r="H771" s="174"/>
      <c r="I771" s="175">
        <f>ROUND(E771*H771,2)</f>
        <v>0</v>
      </c>
      <c r="J771" s="174"/>
      <c r="K771" s="175">
        <f>ROUND(E771*J771,2)</f>
        <v>0</v>
      </c>
      <c r="L771" s="175">
        <v>21</v>
      </c>
      <c r="M771" s="175">
        <f>G771*(1+L771/100)</f>
        <v>0</v>
      </c>
      <c r="N771" s="175">
        <v>0</v>
      </c>
      <c r="O771" s="175">
        <f>ROUND(E771*N771,2)</f>
        <v>0</v>
      </c>
      <c r="P771" s="175">
        <v>0</v>
      </c>
      <c r="Q771" s="175">
        <f>ROUND(E771*P771,2)</f>
        <v>0</v>
      </c>
      <c r="R771" s="175"/>
      <c r="S771" s="175" t="s">
        <v>272</v>
      </c>
      <c r="T771" s="176" t="s">
        <v>273</v>
      </c>
      <c r="U771" s="157">
        <v>0</v>
      </c>
      <c r="V771" s="157">
        <f>ROUND(E771*U771,2)</f>
        <v>0</v>
      </c>
      <c r="W771" s="157"/>
      <c r="X771" s="157" t="s">
        <v>873</v>
      </c>
      <c r="Y771" s="147"/>
      <c r="Z771" s="147"/>
      <c r="AA771" s="147"/>
      <c r="AB771" s="147"/>
      <c r="AC771" s="147"/>
      <c r="AD771" s="147"/>
      <c r="AE771" s="147"/>
      <c r="AF771" s="147"/>
      <c r="AG771" s="147" t="s">
        <v>874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2.5" outlineLevel="1" x14ac:dyDescent="0.2">
      <c r="A772" s="154"/>
      <c r="B772" s="155"/>
      <c r="C772" s="258" t="s">
        <v>910</v>
      </c>
      <c r="D772" s="259"/>
      <c r="E772" s="259"/>
      <c r="F772" s="259"/>
      <c r="G772" s="259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7"/>
      <c r="Z772" s="147"/>
      <c r="AA772" s="147"/>
      <c r="AB772" s="147"/>
      <c r="AC772" s="147"/>
      <c r="AD772" s="147"/>
      <c r="AE772" s="147"/>
      <c r="AF772" s="147"/>
      <c r="AG772" s="147" t="s">
        <v>180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84" t="str">
        <f>C772</f>
        <v>Náklady zhotovitele spojené s ochranou dřevin, stromů, porostů a vegetačních ploch při stavebních pracích dle ČSN 83 9061 po celou dobu výstavby.</v>
      </c>
      <c r="BB772" s="147"/>
      <c r="BC772" s="147"/>
      <c r="BD772" s="147"/>
      <c r="BE772" s="147"/>
      <c r="BF772" s="147"/>
      <c r="BG772" s="147"/>
      <c r="BH772" s="147"/>
    </row>
    <row r="773" spans="1:60" ht="22.5" outlineLevel="1" x14ac:dyDescent="0.2">
      <c r="A773" s="170">
        <v>213</v>
      </c>
      <c r="B773" s="171" t="s">
        <v>911</v>
      </c>
      <c r="C773" s="188" t="s">
        <v>912</v>
      </c>
      <c r="D773" s="172" t="s">
        <v>450</v>
      </c>
      <c r="E773" s="173">
        <v>1</v>
      </c>
      <c r="F773" s="174"/>
      <c r="G773" s="175">
        <f>ROUND(E773*F773,2)</f>
        <v>0</v>
      </c>
      <c r="H773" s="174"/>
      <c r="I773" s="175">
        <f>ROUND(E773*H773,2)</f>
        <v>0</v>
      </c>
      <c r="J773" s="174"/>
      <c r="K773" s="175">
        <f>ROUND(E773*J773,2)</f>
        <v>0</v>
      </c>
      <c r="L773" s="175">
        <v>21</v>
      </c>
      <c r="M773" s="175">
        <f>G773*(1+L773/100)</f>
        <v>0</v>
      </c>
      <c r="N773" s="175">
        <v>0</v>
      </c>
      <c r="O773" s="175">
        <f>ROUND(E773*N773,2)</f>
        <v>0</v>
      </c>
      <c r="P773" s="175">
        <v>0</v>
      </c>
      <c r="Q773" s="175">
        <f>ROUND(E773*P773,2)</f>
        <v>0</v>
      </c>
      <c r="R773" s="175"/>
      <c r="S773" s="175" t="s">
        <v>272</v>
      </c>
      <c r="T773" s="176" t="s">
        <v>273</v>
      </c>
      <c r="U773" s="157">
        <v>0</v>
      </c>
      <c r="V773" s="157">
        <f>ROUND(E773*U773,2)</f>
        <v>0</v>
      </c>
      <c r="W773" s="157"/>
      <c r="X773" s="157" t="s">
        <v>873</v>
      </c>
      <c r="Y773" s="147"/>
      <c r="Z773" s="147"/>
      <c r="AA773" s="147"/>
      <c r="AB773" s="147"/>
      <c r="AC773" s="147"/>
      <c r="AD773" s="147"/>
      <c r="AE773" s="147"/>
      <c r="AF773" s="147"/>
      <c r="AG773" s="147" t="s">
        <v>874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54"/>
      <c r="B774" s="155"/>
      <c r="C774" s="258" t="s">
        <v>913</v>
      </c>
      <c r="D774" s="259"/>
      <c r="E774" s="259"/>
      <c r="F774" s="259"/>
      <c r="G774" s="259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7"/>
      <c r="Z774" s="147"/>
      <c r="AA774" s="147"/>
      <c r="AB774" s="147"/>
      <c r="AC774" s="147"/>
      <c r="AD774" s="147"/>
      <c r="AE774" s="147"/>
      <c r="AF774" s="147"/>
      <c r="AG774" s="147" t="s">
        <v>180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54"/>
      <c r="B775" s="155"/>
      <c r="C775" s="256" t="s">
        <v>914</v>
      </c>
      <c r="D775" s="257"/>
      <c r="E775" s="257"/>
      <c r="F775" s="257"/>
      <c r="G775" s="2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7"/>
      <c r="Z775" s="147"/>
      <c r="AA775" s="147"/>
      <c r="AB775" s="147"/>
      <c r="AC775" s="147"/>
      <c r="AD775" s="147"/>
      <c r="AE775" s="147"/>
      <c r="AF775" s="147"/>
      <c r="AG775" s="147" t="s">
        <v>180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154"/>
      <c r="B776" s="155"/>
      <c r="C776" s="256" t="s">
        <v>915</v>
      </c>
      <c r="D776" s="257"/>
      <c r="E776" s="257"/>
      <c r="F776" s="257"/>
      <c r="G776" s="2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180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177">
        <v>214</v>
      </c>
      <c r="B777" s="178" t="s">
        <v>916</v>
      </c>
      <c r="C777" s="190" t="s">
        <v>917</v>
      </c>
      <c r="D777" s="179" t="s">
        <v>450</v>
      </c>
      <c r="E777" s="180">
        <v>1</v>
      </c>
      <c r="F777" s="181"/>
      <c r="G777" s="182">
        <f>ROUND(E777*F777,2)</f>
        <v>0</v>
      </c>
      <c r="H777" s="181"/>
      <c r="I777" s="182">
        <f>ROUND(E777*H777,2)</f>
        <v>0</v>
      </c>
      <c r="J777" s="181"/>
      <c r="K777" s="182">
        <f>ROUND(E777*J777,2)</f>
        <v>0</v>
      </c>
      <c r="L777" s="182">
        <v>21</v>
      </c>
      <c r="M777" s="182">
        <f>G777*(1+L777/100)</f>
        <v>0</v>
      </c>
      <c r="N777" s="182">
        <v>0</v>
      </c>
      <c r="O777" s="182">
        <f>ROUND(E777*N777,2)</f>
        <v>0</v>
      </c>
      <c r="P777" s="182">
        <v>0</v>
      </c>
      <c r="Q777" s="182">
        <f>ROUND(E777*P777,2)</f>
        <v>0</v>
      </c>
      <c r="R777" s="182"/>
      <c r="S777" s="182" t="s">
        <v>272</v>
      </c>
      <c r="T777" s="183" t="s">
        <v>273</v>
      </c>
      <c r="U777" s="157">
        <v>14.74</v>
      </c>
      <c r="V777" s="157">
        <f>ROUND(E777*U777,2)</f>
        <v>14.74</v>
      </c>
      <c r="W777" s="157"/>
      <c r="X777" s="157" t="s">
        <v>873</v>
      </c>
      <c r="Y777" s="147"/>
      <c r="Z777" s="147"/>
      <c r="AA777" s="147"/>
      <c r="AB777" s="147"/>
      <c r="AC777" s="147"/>
      <c r="AD777" s="147"/>
      <c r="AE777" s="147"/>
      <c r="AF777" s="147"/>
      <c r="AG777" s="147" t="s">
        <v>874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70">
        <v>215</v>
      </c>
      <c r="B778" s="171" t="s">
        <v>918</v>
      </c>
      <c r="C778" s="188" t="s">
        <v>919</v>
      </c>
      <c r="D778" s="172" t="s">
        <v>199</v>
      </c>
      <c r="E778" s="173">
        <v>4</v>
      </c>
      <c r="F778" s="174"/>
      <c r="G778" s="175">
        <f>ROUND(E778*F778,2)</f>
        <v>0</v>
      </c>
      <c r="H778" s="174"/>
      <c r="I778" s="175">
        <f>ROUND(E778*H778,2)</f>
        <v>0</v>
      </c>
      <c r="J778" s="174"/>
      <c r="K778" s="175">
        <f>ROUND(E778*J778,2)</f>
        <v>0</v>
      </c>
      <c r="L778" s="175">
        <v>21</v>
      </c>
      <c r="M778" s="175">
        <f>G778*(1+L778/100)</f>
        <v>0</v>
      </c>
      <c r="N778" s="175">
        <v>0</v>
      </c>
      <c r="O778" s="175">
        <f>ROUND(E778*N778,2)</f>
        <v>0</v>
      </c>
      <c r="P778" s="175">
        <v>0</v>
      </c>
      <c r="Q778" s="175">
        <f>ROUND(E778*P778,2)</f>
        <v>0</v>
      </c>
      <c r="R778" s="175"/>
      <c r="S778" s="175" t="s">
        <v>272</v>
      </c>
      <c r="T778" s="176" t="s">
        <v>273</v>
      </c>
      <c r="U778" s="157">
        <v>0</v>
      </c>
      <c r="V778" s="157">
        <f>ROUND(E778*U778,2)</f>
        <v>0</v>
      </c>
      <c r="W778" s="157"/>
      <c r="X778" s="157" t="s">
        <v>873</v>
      </c>
      <c r="Y778" s="147"/>
      <c r="Z778" s="147"/>
      <c r="AA778" s="147"/>
      <c r="AB778" s="147"/>
      <c r="AC778" s="147"/>
      <c r="AD778" s="147"/>
      <c r="AE778" s="147"/>
      <c r="AF778" s="147"/>
      <c r="AG778" s="147" t="s">
        <v>874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x14ac:dyDescent="0.2">
      <c r="A779" s="3"/>
      <c r="B779" s="4"/>
      <c r="C779" s="19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AE779">
        <v>15</v>
      </c>
      <c r="AF779">
        <v>21</v>
      </c>
      <c r="AG779" t="s">
        <v>123</v>
      </c>
    </row>
    <row r="780" spans="1:60" x14ac:dyDescent="0.2">
      <c r="A780" s="150"/>
      <c r="B780" s="151" t="s">
        <v>31</v>
      </c>
      <c r="C780" s="194"/>
      <c r="D780" s="152"/>
      <c r="E780" s="153"/>
      <c r="F780" s="153"/>
      <c r="G780" s="186">
        <f>G8+G46+G67+G81+G93+G127+G133+G176+G186+G223+G225+G238+G256+G301+G308+G437+G557+G572+G596+G608+G632+G644+G721+G743</f>
        <v>0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AE780">
        <f>SUMIF(L7:L778,AE779,G7:G778)</f>
        <v>0</v>
      </c>
      <c r="AF780">
        <f>SUMIF(L7:L778,AF779,G7:G778)</f>
        <v>0</v>
      </c>
      <c r="AG780" t="s">
        <v>920</v>
      </c>
    </row>
    <row r="781" spans="1:60" x14ac:dyDescent="0.2">
      <c r="A781" s="3"/>
      <c r="B781" s="4"/>
      <c r="C781" s="19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60" x14ac:dyDescent="0.2">
      <c r="A782" s="3"/>
      <c r="B782" s="4"/>
      <c r="C782" s="19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60" x14ac:dyDescent="0.2">
      <c r="A783" s="267" t="s">
        <v>921</v>
      </c>
      <c r="B783" s="267"/>
      <c r="C783" s="268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60" x14ac:dyDescent="0.2">
      <c r="A784" s="269"/>
      <c r="B784" s="270"/>
      <c r="C784" s="271"/>
      <c r="D784" s="270"/>
      <c r="E784" s="270"/>
      <c r="F784" s="270"/>
      <c r="G784" s="27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AG784" t="s">
        <v>922</v>
      </c>
    </row>
    <row r="785" spans="1:33" x14ac:dyDescent="0.2">
      <c r="A785" s="273"/>
      <c r="B785" s="274"/>
      <c r="C785" s="275"/>
      <c r="D785" s="274"/>
      <c r="E785" s="274"/>
      <c r="F785" s="274"/>
      <c r="G785" s="27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33" x14ac:dyDescent="0.2">
      <c r="A786" s="273"/>
      <c r="B786" s="274"/>
      <c r="C786" s="275"/>
      <c r="D786" s="274"/>
      <c r="E786" s="274"/>
      <c r="F786" s="274"/>
      <c r="G786" s="27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33" x14ac:dyDescent="0.2">
      <c r="A787" s="273"/>
      <c r="B787" s="274"/>
      <c r="C787" s="275"/>
      <c r="D787" s="274"/>
      <c r="E787" s="274"/>
      <c r="F787" s="274"/>
      <c r="G787" s="27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33" x14ac:dyDescent="0.2">
      <c r="A788" s="277"/>
      <c r="B788" s="278"/>
      <c r="C788" s="279"/>
      <c r="D788" s="278"/>
      <c r="E788" s="278"/>
      <c r="F788" s="278"/>
      <c r="G788" s="28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33" x14ac:dyDescent="0.2">
      <c r="A789" s="3"/>
      <c r="B789" s="4"/>
      <c r="C789" s="19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33" x14ac:dyDescent="0.2">
      <c r="C790" s="195"/>
      <c r="D790" s="10"/>
      <c r="AG790" t="s">
        <v>925</v>
      </c>
    </row>
    <row r="791" spans="1:33" x14ac:dyDescent="0.2">
      <c r="D791" s="10"/>
    </row>
    <row r="792" spans="1:33" x14ac:dyDescent="0.2">
      <c r="D792" s="10"/>
    </row>
    <row r="793" spans="1:33" x14ac:dyDescent="0.2">
      <c r="D793" s="10"/>
    </row>
    <row r="794" spans="1:33" x14ac:dyDescent="0.2">
      <c r="D794" s="10"/>
    </row>
    <row r="795" spans="1:33" x14ac:dyDescent="0.2">
      <c r="D795" s="10"/>
    </row>
    <row r="796" spans="1:33" x14ac:dyDescent="0.2">
      <c r="D796" s="10"/>
    </row>
    <row r="797" spans="1:33" x14ac:dyDescent="0.2">
      <c r="D797" s="10"/>
    </row>
    <row r="798" spans="1:33" x14ac:dyDescent="0.2">
      <c r="D798" s="10"/>
    </row>
    <row r="799" spans="1:33" x14ac:dyDescent="0.2">
      <c r="D799" s="10"/>
    </row>
    <row r="800" spans="1:33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aAvgo8jTIk9tBVlYbQ3D+PtSJ22wYMC2LQ73HOAzYD7EVhOd98JyAnoP3H4KiKGza0XZOpVedoM3I5PeNJP3A==" saltValue="xojc3rCV2K/1yttxi296MQ==" spinCount="100000" sheet="1" objects="1" scenarios="1"/>
  <mergeCells count="66">
    <mergeCell ref="A784:G788"/>
    <mergeCell ref="C39:G39"/>
    <mergeCell ref="C53:G53"/>
    <mergeCell ref="C62:G62"/>
    <mergeCell ref="C95:G95"/>
    <mergeCell ref="A1:G1"/>
    <mergeCell ref="C2:G2"/>
    <mergeCell ref="C3:G3"/>
    <mergeCell ref="C4:G4"/>
    <mergeCell ref="A783:C783"/>
    <mergeCell ref="C270:G270"/>
    <mergeCell ref="C101:G101"/>
    <mergeCell ref="C108:G108"/>
    <mergeCell ref="C135:G135"/>
    <mergeCell ref="C204:G204"/>
    <mergeCell ref="C211:G211"/>
    <mergeCell ref="C245:G245"/>
    <mergeCell ref="C249:G249"/>
    <mergeCell ref="C250:G250"/>
    <mergeCell ref="C251:G251"/>
    <mergeCell ref="C252:G252"/>
    <mergeCell ref="C266:G266"/>
    <mergeCell ref="C512:G512"/>
    <mergeCell ref="C282:G282"/>
    <mergeCell ref="C298:G298"/>
    <mergeCell ref="C303:G303"/>
    <mergeCell ref="C310:G310"/>
    <mergeCell ref="C439:G439"/>
    <mergeCell ref="C443:G443"/>
    <mergeCell ref="C465:G465"/>
    <mergeCell ref="C474:G474"/>
    <mergeCell ref="C478:G478"/>
    <mergeCell ref="C482:G482"/>
    <mergeCell ref="C503:G503"/>
    <mergeCell ref="C745:G745"/>
    <mergeCell ref="C513:G513"/>
    <mergeCell ref="C514:G514"/>
    <mergeCell ref="C600:G600"/>
    <mergeCell ref="C602:G602"/>
    <mergeCell ref="C623:G623"/>
    <mergeCell ref="C624:G624"/>
    <mergeCell ref="C649:G649"/>
    <mergeCell ref="C654:G654"/>
    <mergeCell ref="C660:G660"/>
    <mergeCell ref="C705:G705"/>
    <mergeCell ref="C727:G727"/>
    <mergeCell ref="C763:G763"/>
    <mergeCell ref="C747:G747"/>
    <mergeCell ref="C749:G749"/>
    <mergeCell ref="C750:G750"/>
    <mergeCell ref="C752:G752"/>
    <mergeCell ref="C753:G753"/>
    <mergeCell ref="C755:G755"/>
    <mergeCell ref="C756:G756"/>
    <mergeCell ref="C758:G758"/>
    <mergeCell ref="C759:G759"/>
    <mergeCell ref="C760:G760"/>
    <mergeCell ref="C762:G762"/>
    <mergeCell ref="C775:G775"/>
    <mergeCell ref="C776:G776"/>
    <mergeCell ref="C764:G764"/>
    <mergeCell ref="C765:G765"/>
    <mergeCell ref="C767:G767"/>
    <mergeCell ref="C770:G770"/>
    <mergeCell ref="C772:G772"/>
    <mergeCell ref="C774:G774"/>
  </mergeCells>
  <pageMargins left="0.19685039370078741" right="0.19685039370078741" top="0.59055118110236227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Provazníková Petra</dc:creator>
  <cp:lastModifiedBy>Provazníková Petra</cp:lastModifiedBy>
  <cp:lastPrinted>2021-03-31T06:33:43Z</cp:lastPrinted>
  <dcterms:created xsi:type="dcterms:W3CDTF">2009-04-08T07:15:50Z</dcterms:created>
  <dcterms:modified xsi:type="dcterms:W3CDTF">2021-03-31T06:34:35Z</dcterms:modified>
</cp:coreProperties>
</file>