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8060" windowHeight="7056" activeTab="1"/>
  </bookViews>
  <sheets>
    <sheet name="Titulní list rozpočtu" sheetId="1" r:id="rId1"/>
    <sheet name="Položky všech ceníků" sheetId="3" r:id="rId2"/>
    <sheet name="Rekapitulace" sheetId="2" r:id="rId3"/>
  </sheets>
  <definedNames>
    <definedName name="_xlnm.Print_Titles" localSheetId="0">'Titulní list rozpočtu'!$1:$1</definedName>
    <definedName name="_xlnm.Print_Titles" localSheetId="1">'Položky všech ceníků'!$1:$1</definedName>
    <definedName name="_xlnm.Print_Titles" localSheetId="2">'Rekapitulace'!$1:$1</definedName>
  </definedNames>
  <calcPr calcId="152511"/>
</workbook>
</file>

<file path=xl/sharedStrings.xml><?xml version="1.0" encoding="utf-8"?>
<sst xmlns="http://schemas.openxmlformats.org/spreadsheetml/2006/main" count="221" uniqueCount="122">
  <si>
    <t>Název:</t>
  </si>
  <si>
    <t>III. ZŠ Šumperk</t>
  </si>
  <si>
    <t/>
  </si>
  <si>
    <t>Oprava osvětlení tělocvičny</t>
  </si>
  <si>
    <t>vypracoval:</t>
  </si>
  <si>
    <t>e-mail:</t>
  </si>
  <si>
    <t>dne:</t>
  </si>
  <si>
    <t>Rekapitulace</t>
  </si>
  <si>
    <t>Kap.</t>
  </si>
  <si>
    <t>Popis položky</t>
  </si>
  <si>
    <t>Základ DPH</t>
  </si>
  <si>
    <t>Základ 21,00%</t>
  </si>
  <si>
    <t>A.</t>
  </si>
  <si>
    <t>UPRAVENÉ ROZPOČTOVÉ NÁKLADY</t>
  </si>
  <si>
    <t>1.</t>
  </si>
  <si>
    <t>C21M - Elektromontáže  -  MONTÁŽ</t>
  </si>
  <si>
    <t>2.</t>
  </si>
  <si>
    <t>C21M - Elektromontáže  -  DEMONTÁŽ</t>
  </si>
  <si>
    <t>3.</t>
  </si>
  <si>
    <t xml:space="preserve">   Podíl přidružených výkonů 6,00% z C21M a navázaného materiálu</t>
  </si>
  <si>
    <t>4.</t>
  </si>
  <si>
    <t>Výchozí revize elektro  -  MONTÁŽ</t>
  </si>
  <si>
    <t>5.</t>
  </si>
  <si>
    <t>MATERIÁL</t>
  </si>
  <si>
    <t>6.</t>
  </si>
  <si>
    <t xml:space="preserve">   Podružný materiál 5,00%</t>
  </si>
  <si>
    <t>7.</t>
  </si>
  <si>
    <t>Přesun dodávek 1,00%</t>
  </si>
  <si>
    <t>CELKEM URN</t>
  </si>
  <si>
    <t>B.</t>
  </si>
  <si>
    <t>DODÁVKY ZAŘÍZENÍ</t>
  </si>
  <si>
    <t>8.</t>
  </si>
  <si>
    <t>Dodávka zařízení (specifikace)</t>
  </si>
  <si>
    <t>9.</t>
  </si>
  <si>
    <t xml:space="preserve">   Doprava dodávek 5,20%</t>
  </si>
  <si>
    <t>CELKEM DODÁVKY</t>
  </si>
  <si>
    <t>C.</t>
  </si>
  <si>
    <t>VEDLEJŠÍ ROZPOČTOVÉ NÁKLADY</t>
  </si>
  <si>
    <t>10.</t>
  </si>
  <si>
    <t>GZS 2,50% z C21M a navázaného materiálu</t>
  </si>
  <si>
    <t>11.</t>
  </si>
  <si>
    <t>Přepojování a hledání starých obvodů</t>
  </si>
  <si>
    <t>12.</t>
  </si>
  <si>
    <t>Přesun hmot</t>
  </si>
  <si>
    <t>CELKEM VRN</t>
  </si>
  <si>
    <t>Σ</t>
  </si>
  <si>
    <t>REKAPITULACE CELKEM</t>
  </si>
  <si>
    <t>DPH</t>
  </si>
  <si>
    <t>Celkem s DPH</t>
  </si>
  <si>
    <t>Sazba 21,00%</t>
  </si>
  <si>
    <t>Celkem:</t>
  </si>
  <si>
    <t>C21M - Elektromontáže</t>
  </si>
  <si>
    <t>Poř.č.</t>
  </si>
  <si>
    <t>Číslo pol.</t>
  </si>
  <si>
    <t>Cena/jedn. [Kč]</t>
  </si>
  <si>
    <t>Množství</t>
  </si>
  <si>
    <t>Jedn.</t>
  </si>
  <si>
    <t>Celkem [Kč]</t>
  </si>
  <si>
    <t>210010021</t>
  </si>
  <si>
    <t>trubka plastová tuhá instalační průměr 16mm (PU)</t>
  </si>
  <si>
    <t>100,00</t>
  </si>
  <si>
    <t>m</t>
  </si>
  <si>
    <t>210010351</t>
  </si>
  <si>
    <t>krabicová rozvodka typ 6455-11 do 4mm2 vč. zapojení</t>
  </si>
  <si>
    <t>16,00</t>
  </si>
  <si>
    <t>ks</t>
  </si>
  <si>
    <t>210202001</t>
  </si>
  <si>
    <t>341 01 11 - 250W SHC průmyslové stropní</t>
  </si>
  <si>
    <t>32,00</t>
  </si>
  <si>
    <t>210810046</t>
  </si>
  <si>
    <t>CYKY-CYKYm 3Cx2.5mm2 (CYKY 3J2.5) 750V (PU)</t>
  </si>
  <si>
    <t>150,00</t>
  </si>
  <si>
    <t>200,00</t>
  </si>
  <si>
    <t>40,00</t>
  </si>
  <si>
    <t>210020551</t>
  </si>
  <si>
    <t>průvlaková kotva</t>
  </si>
  <si>
    <t>210020681</t>
  </si>
  <si>
    <t>Montážní nosník Hilti</t>
  </si>
  <si>
    <t>140,00</t>
  </si>
  <si>
    <t>210200008</t>
  </si>
  <si>
    <t>svítidlo  stropní,nouzové</t>
  </si>
  <si>
    <t>210201002</t>
  </si>
  <si>
    <t xml:space="preserve"> svítidlo LED Savita</t>
  </si>
  <si>
    <t>Celkem za ceník:</t>
  </si>
  <si>
    <t>Cena:</t>
  </si>
  <si>
    <t>Kč</t>
  </si>
  <si>
    <t>Výchozí revize elektro</t>
  </si>
  <si>
    <t>320410003</t>
  </si>
  <si>
    <t>Celk.prohl.el.zar.a vyhot.rev.zpr.do 500.tis.mont.</t>
  </si>
  <si>
    <t>1,00</t>
  </si>
  <si>
    <t>objem</t>
  </si>
  <si>
    <t>Materiály</t>
  </si>
  <si>
    <t>00217</t>
  </si>
  <si>
    <t>trubka tuhá instal. z PVC 1516 průměr 16mm</t>
  </si>
  <si>
    <t>00320</t>
  </si>
  <si>
    <t>krabice D9025Z</t>
  </si>
  <si>
    <t>04100</t>
  </si>
  <si>
    <t>MQT 21-41</t>
  </si>
  <si>
    <t>1</t>
  </si>
  <si>
    <t>Nosník Hilti MQ41</t>
  </si>
  <si>
    <t>2</t>
  </si>
  <si>
    <t>Ostatní příslušenství Hilti</t>
  </si>
  <si>
    <t>sada</t>
  </si>
  <si>
    <t>3</t>
  </si>
  <si>
    <t>Ekologická přirážka za recyklaci svítidel</t>
  </si>
  <si>
    <t>33918</t>
  </si>
  <si>
    <t>47093</t>
  </si>
  <si>
    <t>47310</t>
  </si>
  <si>
    <t>Celkem za materiály:</t>
  </si>
  <si>
    <t>Prořez 5,00%</t>
  </si>
  <si>
    <t>Dodávky zařízení (specifikace)</t>
  </si>
  <si>
    <t>pronájem plošiny a lešení</t>
  </si>
  <si>
    <t>Celkem za dodávky:</t>
  </si>
  <si>
    <t xml:space="preserve">Demontáž celkem:     </t>
  </si>
  <si>
    <t xml:space="preserve">Montáž celkem:     </t>
  </si>
  <si>
    <t>set</t>
  </si>
  <si>
    <t xml:space="preserve">Základ 21,00% DPH:     </t>
  </si>
  <si>
    <t>svít.stropní LED SAVITA G1 24k9 840 včetně DALI modulu</t>
  </si>
  <si>
    <t xml:space="preserve">CYKY 5Jx2.5mm2 </t>
  </si>
  <si>
    <t>Nouzový modul Savita 1 GH</t>
  </si>
  <si>
    <t>řízení stmívání DALI 8 tl. Panel a 2 ks čidel intenzity osvětlení</t>
  </si>
  <si>
    <t>CYKY-CYKYm 5Jx2.5mm2  750V (PU)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</si>
</sst>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05]#,##0.00;\-#,##0.00"/>
    <numFmt numFmtId="165" formatCode="#,##0.00_ ;\-#,##0.00\ "/>
    <numFmt numFmtId="166" formatCode="#,##0.00\ &quot;Kč&quot;"/>
  </numFmts>
  <fonts count="15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8.25"/>
      <color rgb="FF000000"/>
      <name val="Arial"/>
      <family val="2"/>
    </font>
    <font>
      <b/>
      <sz val="12"/>
      <color rgb="FF0000FF"/>
      <name val="Arial"/>
      <family val="2"/>
    </font>
    <font>
      <sz val="8.25"/>
      <color rgb="FF000000"/>
      <name val="Arial"/>
      <family val="2"/>
    </font>
    <font>
      <sz val="10"/>
      <color rgb="FF000000"/>
      <name val="Arial"/>
      <family val="2"/>
    </font>
    <font>
      <b/>
      <sz val="9.75"/>
      <color rgb="FF000000"/>
      <name val="Arial"/>
      <family val="2"/>
    </font>
    <font>
      <b/>
      <sz val="8.5"/>
      <name val="Calibri"/>
      <family val="2"/>
    </font>
    <font>
      <b/>
      <sz val="8.5"/>
      <color rgb="FF000000"/>
      <name val="Calibri"/>
      <family val="2"/>
      <scheme val="minor"/>
    </font>
    <font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808080"/>
      </top>
      <bottom style="thin">
        <color rgb="FF808080"/>
      </bottom>
    </border>
    <border>
      <left/>
      <right/>
      <top style="thin">
        <color rgb="FF000000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2" fillId="0" borderId="0" xfId="0" applyFont="1" applyFill="1" applyBorder="1"/>
    <xf numFmtId="0" fontId="2" fillId="2" borderId="1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2" fillId="3" borderId="0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0" fontId="2" fillId="2" borderId="0" xfId="0" applyNumberFormat="1" applyFont="1" applyFill="1" applyBorder="1" applyAlignment="1">
      <alignment vertical="top" wrapText="1"/>
    </xf>
    <xf numFmtId="0" fontId="2" fillId="2" borderId="5" xfId="0" applyNumberFormat="1" applyFont="1" applyFill="1" applyBorder="1" applyAlignment="1">
      <alignment vertical="top" wrapText="1"/>
    </xf>
    <xf numFmtId="0" fontId="2" fillId="2" borderId="6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0" fontId="2" fillId="2" borderId="8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right" vertical="top" wrapText="1" readingOrder="1"/>
    </xf>
    <xf numFmtId="0" fontId="5" fillId="0" borderId="9" xfId="0" applyNumberFormat="1" applyFont="1" applyFill="1" applyBorder="1" applyAlignment="1">
      <alignment horizontal="right"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0" fontId="2" fillId="0" borderId="7" xfId="0" applyNumberFormat="1" applyFont="1" applyFill="1" applyBorder="1" applyAlignment="1">
      <alignment vertical="top" wrapText="1"/>
    </xf>
    <xf numFmtId="0" fontId="9" fillId="0" borderId="7" xfId="0" applyNumberFormat="1" applyFont="1" applyFill="1" applyBorder="1" applyAlignment="1">
      <alignment horizontal="right" vertical="top" wrapText="1" readingOrder="1"/>
    </xf>
    <xf numFmtId="0" fontId="5" fillId="0" borderId="10" xfId="0" applyNumberFormat="1" applyFont="1" applyFill="1" applyBorder="1" applyAlignment="1">
      <alignment horizontal="right" vertical="top" wrapText="1" readingOrder="1"/>
    </xf>
    <xf numFmtId="164" fontId="7" fillId="0" borderId="0" xfId="0" applyNumberFormat="1" applyFont="1" applyFill="1" applyBorder="1" applyAlignment="1">
      <alignment horizontal="right" vertical="top" wrapText="1" readingOrder="1"/>
    </xf>
    <xf numFmtId="0" fontId="5" fillId="0" borderId="10" xfId="0" applyNumberFormat="1" applyFont="1" applyFill="1" applyBorder="1" applyAlignment="1">
      <alignment horizontal="right" vertical="center" wrapText="1" readingOrder="1"/>
    </xf>
    <xf numFmtId="164" fontId="10" fillId="0" borderId="10" xfId="0" applyNumberFormat="1" applyFont="1" applyFill="1" applyBorder="1" applyAlignment="1">
      <alignment vertical="center" wrapText="1" readingOrder="1"/>
    </xf>
    <xf numFmtId="164" fontId="10" fillId="0" borderId="10" xfId="0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right" vertical="top" wrapText="1" readingOrder="1"/>
    </xf>
    <xf numFmtId="4" fontId="5" fillId="0" borderId="0" xfId="0" applyNumberFormat="1" applyFont="1" applyFill="1" applyBorder="1" applyAlignment="1">
      <alignment horizontal="right" vertical="top" wrapText="1" readingOrder="1"/>
    </xf>
    <xf numFmtId="4" fontId="2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 wrapText="1" readingOrder="1"/>
    </xf>
    <xf numFmtId="4" fontId="5" fillId="0" borderId="9" xfId="0" applyNumberFormat="1" applyFont="1" applyFill="1" applyBorder="1" applyAlignment="1">
      <alignment horizontal="right" vertical="center" wrapText="1" readingOrder="1"/>
    </xf>
    <xf numFmtId="4" fontId="12" fillId="0" borderId="0" xfId="0" applyNumberFormat="1" applyFont="1" applyFill="1" applyBorder="1"/>
    <xf numFmtId="166" fontId="9" fillId="0" borderId="7" xfId="0" applyNumberFormat="1" applyFont="1" applyFill="1" applyBorder="1" applyAlignment="1">
      <alignment horizontal="right" vertical="top" wrapText="1" readingOrder="1"/>
    </xf>
    <xf numFmtId="166" fontId="9" fillId="0" borderId="0" xfId="0" applyNumberFormat="1" applyFont="1" applyFill="1" applyBorder="1" applyAlignment="1">
      <alignment horizontal="right" vertical="top" wrapText="1" readingOrder="1"/>
    </xf>
    <xf numFmtId="166" fontId="2" fillId="0" borderId="0" xfId="0" applyNumberFormat="1" applyFont="1" applyFill="1" applyBorder="1" applyAlignment="1">
      <alignment/>
    </xf>
    <xf numFmtId="0" fontId="3" fillId="2" borderId="0" xfId="0" applyNumberFormat="1" applyFont="1" applyFill="1" applyBorder="1" applyAlignment="1">
      <alignment horizontal="right" vertical="top" wrapText="1" readingOrder="1"/>
    </xf>
    <xf numFmtId="0" fontId="2" fillId="2" borderId="0" xfId="0" applyNumberFormat="1" applyFont="1" applyFill="1" applyBorder="1" applyAlignment="1">
      <alignment vertical="top" wrapText="1"/>
    </xf>
    <xf numFmtId="0" fontId="4" fillId="2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/>
    <xf numFmtId="0" fontId="5" fillId="0" borderId="0" xfId="0" applyNumberFormat="1" applyFont="1" applyFill="1" applyBorder="1" applyAlignment="1">
      <alignment vertical="top" wrapText="1" readingOrder="1"/>
    </xf>
    <xf numFmtId="0" fontId="13" fillId="2" borderId="0" xfId="0" applyNumberFormat="1" applyFont="1" applyFill="1" applyBorder="1" applyAlignment="1">
      <alignment vertical="top" wrapText="1" readingOrder="1"/>
    </xf>
    <xf numFmtId="0" fontId="14" fillId="2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5" fillId="0" borderId="10" xfId="0" applyNumberFormat="1" applyFont="1" applyFill="1" applyBorder="1" applyAlignment="1">
      <alignment vertical="top" wrapText="1" readingOrder="1"/>
    </xf>
    <xf numFmtId="0" fontId="2" fillId="0" borderId="1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horizontal="right" vertical="top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164" fontId="7" fillId="0" borderId="0" xfId="0" applyNumberFormat="1" applyFont="1" applyFill="1" applyBorder="1" applyAlignment="1">
      <alignment horizontal="right" vertical="top" wrapText="1" readingOrder="1"/>
    </xf>
    <xf numFmtId="0" fontId="5" fillId="0" borderId="10" xfId="0" applyNumberFormat="1" applyFont="1" applyFill="1" applyBorder="1" applyAlignment="1">
      <alignment horizontal="right" vertical="top" wrapText="1" readingOrder="1"/>
    </xf>
    <xf numFmtId="164" fontId="7" fillId="0" borderId="0" xfId="0" applyNumberFormat="1" applyFont="1" applyFill="1" applyBorder="1" applyAlignment="1">
      <alignment horizontal="right" vertical="top" wrapText="1" readingOrder="1"/>
    </xf>
    <xf numFmtId="0" fontId="5" fillId="0" borderId="10" xfId="0" applyNumberFormat="1" applyFont="1" applyFill="1" applyBorder="1" applyAlignment="1">
      <alignment horizontal="right" vertical="center" wrapText="1" readingOrder="1"/>
    </xf>
    <xf numFmtId="0" fontId="2" fillId="0" borderId="10" xfId="0" applyFont="1" applyFill="1" applyBorder="1" applyAlignment="1">
      <alignment wrapText="1" readingOrder="1"/>
    </xf>
    <xf numFmtId="165" fontId="7" fillId="0" borderId="0" xfId="0" applyNumberFormat="1" applyFont="1" applyFill="1" applyBorder="1" applyAlignment="1">
      <alignment horizontal="right" vertical="top" wrapText="1" readingOrder="1"/>
    </xf>
    <xf numFmtId="0" fontId="2" fillId="0" borderId="10" xfId="0" applyFont="1" applyFill="1" applyBorder="1" applyAlignment="1">
      <alignment wrapText="1"/>
    </xf>
    <xf numFmtId="0" fontId="8" fillId="0" borderId="7" xfId="0" applyNumberFormat="1" applyFont="1" applyFill="1" applyBorder="1" applyAlignment="1">
      <alignment vertical="top" wrapText="1" readingOrder="1"/>
    </xf>
    <xf numFmtId="0" fontId="2" fillId="0" borderId="7" xfId="0" applyNumberFormat="1" applyFont="1" applyFill="1" applyBorder="1" applyAlignment="1">
      <alignment vertical="top" wrapText="1"/>
    </xf>
    <xf numFmtId="0" fontId="9" fillId="0" borderId="7" xfId="0" applyNumberFormat="1" applyFont="1" applyFill="1" applyBorder="1" applyAlignment="1">
      <alignment horizontal="right" vertical="top" wrapText="1" readingOrder="1"/>
    </xf>
    <xf numFmtId="166" fontId="9" fillId="0" borderId="7" xfId="0" applyNumberFormat="1" applyFont="1" applyFill="1" applyBorder="1" applyAlignment="1">
      <alignment horizontal="right" vertical="top" wrapText="1" readingOrder="1"/>
    </xf>
    <xf numFmtId="166" fontId="2" fillId="0" borderId="7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horizontal="right" vertical="top" wrapText="1" readingOrder="1"/>
    </xf>
    <xf numFmtId="166" fontId="9" fillId="0" borderId="0" xfId="0" applyNumberFormat="1" applyFont="1" applyFill="1" applyBorder="1" applyAlignment="1">
      <alignment horizontal="right" vertical="top" wrapText="1" readingOrder="1"/>
    </xf>
    <xf numFmtId="0" fontId="5" fillId="0" borderId="10" xfId="0" applyNumberFormat="1" applyFont="1" applyFill="1" applyBorder="1" applyAlignment="1">
      <alignment horizontal="right" vertical="center" wrapText="1" readingOrder="1"/>
    </xf>
    <xf numFmtId="0" fontId="5" fillId="0" borderId="10" xfId="0" applyNumberFormat="1" applyFont="1" applyFill="1" applyBorder="1" applyAlignment="1">
      <alignment vertical="center" wrapText="1" readingOrder="1"/>
    </xf>
    <xf numFmtId="4" fontId="7" fillId="0" borderId="0" xfId="0" applyNumberFormat="1" applyFont="1" applyFill="1" applyBorder="1" applyAlignment="1">
      <alignment horizontal="right" vertical="top" wrapText="1" readingOrder="1"/>
    </xf>
    <xf numFmtId="4" fontId="2" fillId="0" borderId="0" xfId="0" applyNumberFormat="1" applyFont="1" applyFill="1" applyBorder="1"/>
    <xf numFmtId="0" fontId="5" fillId="0" borderId="9" xfId="0" applyNumberFormat="1" applyFont="1" applyFill="1" applyBorder="1" applyAlignment="1">
      <alignment horizontal="right" vertical="top" wrapText="1" readingOrder="1"/>
    </xf>
    <xf numFmtId="0" fontId="2" fillId="0" borderId="9" xfId="0" applyNumberFormat="1" applyFont="1" applyFill="1" applyBorder="1" applyAlignment="1">
      <alignment vertical="top" wrapText="1"/>
    </xf>
    <xf numFmtId="0" fontId="5" fillId="0" borderId="9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4" fontId="5" fillId="0" borderId="0" xfId="0" applyNumberFormat="1" applyFont="1" applyFill="1" applyBorder="1" applyAlignment="1">
      <alignment horizontal="right" vertical="top" wrapText="1" readingOrder="1"/>
    </xf>
    <xf numFmtId="0" fontId="5" fillId="0" borderId="9" xfId="0" applyNumberFormat="1" applyFont="1" applyFill="1" applyBorder="1" applyAlignment="1">
      <alignment horizontal="left" vertical="center" wrapText="1" readingOrder="1"/>
    </xf>
    <xf numFmtId="0" fontId="5" fillId="0" borderId="9" xfId="0" applyNumberFormat="1" applyFont="1" applyFill="1" applyBorder="1" applyAlignment="1">
      <alignment vertical="center" wrapText="1" readingOrder="1"/>
    </xf>
    <xf numFmtId="4" fontId="5" fillId="0" borderId="9" xfId="0" applyNumberFormat="1" applyFont="1" applyFill="1" applyBorder="1" applyAlignment="1">
      <alignment horizontal="right" vertical="center" wrapText="1" readingOrder="1"/>
    </xf>
    <xf numFmtId="4" fontId="2" fillId="0" borderId="9" xfId="0" applyNumberFormat="1" applyFont="1" applyFill="1" applyBorder="1" applyAlignment="1">
      <alignment vertical="top" wrapText="1"/>
    </xf>
    <xf numFmtId="166" fontId="9" fillId="0" borderId="11" xfId="0" applyNumberFormat="1" applyFont="1" applyFill="1" applyBorder="1" applyAlignment="1">
      <alignment horizontal="right" vertical="top" wrapText="1" readingOrder="1"/>
    </xf>
    <xf numFmtId="0" fontId="2" fillId="0" borderId="11" xfId="0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horizontal="left" vertical="top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FFFF"/>
      <rgbColor rgb="00D3D3D3"/>
      <rgbColor rgb="000000FF"/>
      <rgbColor rgb="0080808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3"/>
  <sheetViews>
    <sheetView showGridLines="0" workbookViewId="0" topLeftCell="A1">
      <pane ySplit="1" topLeftCell="A2" activePane="bottomLeft" state="frozen"/>
      <selection pane="bottomLeft" activeCell="J20" sqref="J20"/>
    </sheetView>
  </sheetViews>
  <sheetFormatPr defaultColWidth="9.140625" defaultRowHeight="15"/>
  <cols>
    <col min="1" max="2" width="0.5625" style="0" customWidth="1"/>
    <col min="3" max="3" width="1.28515625" style="0" customWidth="1"/>
    <col min="4" max="4" width="8.7109375" style="0" customWidth="1"/>
    <col min="5" max="5" width="6.421875" style="0" customWidth="1"/>
    <col min="6" max="6" width="2.57421875" style="0" customWidth="1"/>
    <col min="7" max="7" width="5.8515625" style="0" customWidth="1"/>
    <col min="8" max="8" width="2.8515625" style="0" customWidth="1"/>
    <col min="9" max="9" width="5.140625" style="0" customWidth="1"/>
    <col min="10" max="10" width="34.7109375" style="0" customWidth="1"/>
    <col min="11" max="11" width="8.00390625" style="0" customWidth="1"/>
    <col min="12" max="12" width="8.28125" style="0" customWidth="1"/>
    <col min="13" max="13" width="15.28125" style="0" customWidth="1"/>
    <col min="14" max="14" width="9.140625" style="0" hidden="1" customWidth="1"/>
    <col min="15" max="15" width="1.28515625" style="0" customWidth="1"/>
    <col min="16" max="17" width="0.5625" style="0" customWidth="1"/>
  </cols>
  <sheetData>
    <row r="1" ht="15" hidden="1"/>
    <row r="2" spans="2:16" ht="5.7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4"/>
    </row>
    <row r="3" spans="2:16" ht="16.35" customHeight="1">
      <c r="B3" s="5"/>
      <c r="C3" s="6"/>
      <c r="D3" s="30"/>
      <c r="E3" s="31"/>
      <c r="F3" s="31"/>
      <c r="G3" s="32"/>
      <c r="H3" s="31"/>
      <c r="I3" s="31"/>
      <c r="J3" s="31"/>
      <c r="K3" s="31"/>
      <c r="L3" s="31"/>
      <c r="M3" s="31"/>
      <c r="N3" s="6"/>
      <c r="O3" s="7"/>
      <c r="P3" s="4"/>
    </row>
    <row r="4" spans="2:16" ht="16.35" customHeight="1">
      <c r="B4" s="5"/>
      <c r="C4" s="6"/>
      <c r="D4" s="30" t="s">
        <v>0</v>
      </c>
      <c r="E4" s="31"/>
      <c r="F4" s="31"/>
      <c r="G4" s="36" t="s">
        <v>1</v>
      </c>
      <c r="H4" s="37"/>
      <c r="I4" s="37"/>
      <c r="J4" s="37"/>
      <c r="K4" s="37"/>
      <c r="L4" s="37"/>
      <c r="M4" s="37"/>
      <c r="N4" s="6"/>
      <c r="O4" s="7"/>
      <c r="P4" s="4"/>
    </row>
    <row r="5" spans="2:16" ht="16.35" customHeight="1">
      <c r="B5" s="5"/>
      <c r="C5" s="6"/>
      <c r="D5" s="30" t="s">
        <v>2</v>
      </c>
      <c r="E5" s="31"/>
      <c r="F5" s="31"/>
      <c r="G5" s="36" t="s">
        <v>3</v>
      </c>
      <c r="H5" s="37"/>
      <c r="I5" s="37"/>
      <c r="J5" s="37"/>
      <c r="K5" s="37"/>
      <c r="L5" s="37"/>
      <c r="M5" s="37"/>
      <c r="N5" s="6"/>
      <c r="O5" s="7"/>
      <c r="P5" s="4"/>
    </row>
    <row r="6" spans="2:16" ht="2.85" customHeight="1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  <c r="P6" s="4"/>
    </row>
    <row r="7" spans="2:16" ht="2.8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2:16" ht="15" hidden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2:16" ht="2.85" customHeight="1"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ht="22.65" customHeight="1"/>
    <row r="11" spans="2:8" ht="11.4" customHeight="1">
      <c r="B11" s="33" t="s">
        <v>4</v>
      </c>
      <c r="C11" s="34"/>
      <c r="D11" s="34"/>
      <c r="E11" s="35"/>
      <c r="F11" s="34"/>
      <c r="G11" s="34"/>
      <c r="H11" s="34"/>
    </row>
    <row r="12" spans="2:8" ht="11.4" customHeight="1">
      <c r="B12" s="33" t="s">
        <v>5</v>
      </c>
      <c r="C12" s="34"/>
      <c r="D12" s="34"/>
      <c r="E12" s="35"/>
      <c r="F12" s="34"/>
      <c r="G12" s="34"/>
      <c r="H12" s="34"/>
    </row>
    <row r="13" spans="2:8" ht="11.25" customHeight="1">
      <c r="B13" s="33" t="s">
        <v>6</v>
      </c>
      <c r="C13" s="34"/>
      <c r="D13" s="34"/>
      <c r="E13" s="35"/>
      <c r="F13" s="34"/>
      <c r="G13" s="34"/>
      <c r="H13" s="34"/>
    </row>
  </sheetData>
  <mergeCells count="12">
    <mergeCell ref="D3:F3"/>
    <mergeCell ref="G3:M3"/>
    <mergeCell ref="B12:D12"/>
    <mergeCell ref="E12:H12"/>
    <mergeCell ref="B13:D13"/>
    <mergeCell ref="E13:H13"/>
    <mergeCell ref="D4:F4"/>
    <mergeCell ref="G4:M4"/>
    <mergeCell ref="D5:F5"/>
    <mergeCell ref="G5:M5"/>
    <mergeCell ref="B11:D11"/>
    <mergeCell ref="E11:H11"/>
  </mergeCells>
  <printOptions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D96"/>
  <sheetViews>
    <sheetView showGridLines="0" tabSelected="1" workbookViewId="0" topLeftCell="A1">
      <pane ySplit="1" topLeftCell="A2" activePane="bottomLeft" state="frozen"/>
      <selection pane="bottomLeft" activeCell="AH13" sqref="AH13"/>
    </sheetView>
  </sheetViews>
  <sheetFormatPr defaultColWidth="9.140625" defaultRowHeight="15"/>
  <cols>
    <col min="1" max="1" width="0.5625" style="0" customWidth="1"/>
    <col min="2" max="2" width="1.57421875" style="0" customWidth="1"/>
    <col min="3" max="3" width="3.57421875" style="0" customWidth="1"/>
    <col min="4" max="4" width="1.28515625" style="0" customWidth="1"/>
    <col min="5" max="5" width="9.140625" style="0" hidden="1" customWidth="1"/>
    <col min="6" max="6" width="3.8515625" style="0" customWidth="1"/>
    <col min="7" max="7" width="3.421875" style="0" customWidth="1"/>
    <col min="8" max="8" width="9.140625" style="0" hidden="1" customWidth="1"/>
    <col min="9" max="9" width="0.71875" style="0" customWidth="1"/>
    <col min="10" max="10" width="9.140625" style="0" hidden="1" customWidth="1"/>
    <col min="11" max="11" width="0.13671875" style="0" customWidth="1"/>
    <col min="12" max="12" width="0.71875" style="0" hidden="1" customWidth="1"/>
    <col min="13" max="13" width="0.13671875" style="0" hidden="1" customWidth="1"/>
    <col min="14" max="14" width="9.140625" style="0" hidden="1" customWidth="1"/>
    <col min="15" max="15" width="1.57421875" style="0" hidden="1" customWidth="1"/>
    <col min="16" max="16" width="5.140625" style="0" customWidth="1"/>
    <col min="17" max="17" width="1.28515625" style="0" customWidth="1"/>
    <col min="18" max="18" width="5.28125" style="0" customWidth="1"/>
    <col min="19" max="19" width="2.7109375" style="0" customWidth="1"/>
    <col min="20" max="20" width="3.57421875" style="0" customWidth="1"/>
    <col min="21" max="22" width="0.85546875" style="0" customWidth="1"/>
    <col min="23" max="23" width="24.7109375" style="0" customWidth="1"/>
    <col min="24" max="24" width="5.28125" style="0" customWidth="1"/>
    <col min="25" max="25" width="6.421875" style="0" customWidth="1"/>
    <col min="26" max="26" width="1.57421875" style="0" customWidth="1"/>
    <col min="27" max="27" width="7.421875" style="0" customWidth="1"/>
    <col min="28" max="28" width="0.85546875" style="0" customWidth="1"/>
    <col min="29" max="29" width="5.421875" style="0" customWidth="1"/>
    <col min="30" max="30" width="11.7109375" style="0" customWidth="1"/>
    <col min="31" max="31" width="0.5625" style="0" customWidth="1"/>
  </cols>
  <sheetData>
    <row r="1" ht="15" hidden="1"/>
    <row r="2" ht="2.85" customHeight="1"/>
    <row r="3" spans="2:30" ht="17.1" customHeight="1">
      <c r="B3" s="38" t="s">
        <v>51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4" ht="2.85" customHeight="1"/>
    <row r="5" spans="2:30" ht="15">
      <c r="B5" s="44" t="s">
        <v>52</v>
      </c>
      <c r="C5" s="40"/>
      <c r="D5" s="39" t="s">
        <v>53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39" t="s">
        <v>9</v>
      </c>
      <c r="Q5" s="40"/>
      <c r="R5" s="40"/>
      <c r="S5" s="40"/>
      <c r="T5" s="40"/>
      <c r="U5" s="40"/>
      <c r="V5" s="40"/>
      <c r="W5" s="40"/>
      <c r="X5" s="44" t="s">
        <v>54</v>
      </c>
      <c r="Y5" s="40"/>
      <c r="Z5" s="44" t="s">
        <v>55</v>
      </c>
      <c r="AA5" s="40"/>
      <c r="AB5" s="39" t="s">
        <v>56</v>
      </c>
      <c r="AC5" s="40"/>
      <c r="AD5" s="16" t="s">
        <v>57</v>
      </c>
    </row>
    <row r="6" spans="2:30" ht="15">
      <c r="B6" s="41">
        <v>1</v>
      </c>
      <c r="C6" s="34"/>
      <c r="D6" s="42" t="s">
        <v>58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42" t="s">
        <v>59</v>
      </c>
      <c r="Q6" s="34"/>
      <c r="R6" s="34"/>
      <c r="S6" s="34"/>
      <c r="T6" s="34"/>
      <c r="U6" s="34"/>
      <c r="V6" s="34"/>
      <c r="W6" s="34"/>
      <c r="X6" s="43">
        <v>0</v>
      </c>
      <c r="Y6" s="34"/>
      <c r="Z6" s="41" t="s">
        <v>60</v>
      </c>
      <c r="AA6" s="34"/>
      <c r="AB6" s="42" t="s">
        <v>61</v>
      </c>
      <c r="AC6" s="34"/>
      <c r="AD6" s="17">
        <f>X6*Z6</f>
        <v>0</v>
      </c>
    </row>
    <row r="7" spans="2:30" ht="15">
      <c r="B7" s="41">
        <v>2</v>
      </c>
      <c r="C7" s="34"/>
      <c r="D7" s="42" t="s">
        <v>62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42" t="s">
        <v>63</v>
      </c>
      <c r="Q7" s="34"/>
      <c r="R7" s="34"/>
      <c r="S7" s="34"/>
      <c r="T7" s="34"/>
      <c r="U7" s="34"/>
      <c r="V7" s="34"/>
      <c r="W7" s="34"/>
      <c r="X7" s="45">
        <v>0</v>
      </c>
      <c r="Y7" s="34"/>
      <c r="Z7" s="41" t="s">
        <v>64</v>
      </c>
      <c r="AA7" s="34"/>
      <c r="AB7" s="42" t="s">
        <v>65</v>
      </c>
      <c r="AC7" s="34"/>
      <c r="AD7" s="17">
        <f aca="true" t="shared" si="0" ref="AD7:AD9">X7*Z7</f>
        <v>0</v>
      </c>
    </row>
    <row r="8" spans="2:30" ht="15">
      <c r="B8" s="41">
        <v>3</v>
      </c>
      <c r="C8" s="34"/>
      <c r="D8" s="42" t="s">
        <v>66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42" t="s">
        <v>67</v>
      </c>
      <c r="Q8" s="34"/>
      <c r="R8" s="34"/>
      <c r="S8" s="34"/>
      <c r="T8" s="34"/>
      <c r="U8" s="34"/>
      <c r="V8" s="34"/>
      <c r="W8" s="34"/>
      <c r="X8" s="45">
        <v>0</v>
      </c>
      <c r="Y8" s="34"/>
      <c r="Z8" s="41" t="s">
        <v>68</v>
      </c>
      <c r="AA8" s="34"/>
      <c r="AB8" s="42" t="s">
        <v>65</v>
      </c>
      <c r="AC8" s="34"/>
      <c r="AD8" s="17">
        <f t="shared" si="0"/>
        <v>0</v>
      </c>
    </row>
    <row r="9" spans="2:30" ht="15">
      <c r="B9" s="41">
        <v>4</v>
      </c>
      <c r="C9" s="34"/>
      <c r="D9" s="42" t="s">
        <v>69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42" t="s">
        <v>70</v>
      </c>
      <c r="Q9" s="34"/>
      <c r="R9" s="34"/>
      <c r="S9" s="34"/>
      <c r="T9" s="34"/>
      <c r="U9" s="34"/>
      <c r="V9" s="34"/>
      <c r="W9" s="34"/>
      <c r="X9" s="45">
        <v>0</v>
      </c>
      <c r="Y9" s="34"/>
      <c r="Z9" s="41" t="s">
        <v>71</v>
      </c>
      <c r="AA9" s="34"/>
      <c r="AB9" s="42" t="s">
        <v>61</v>
      </c>
      <c r="AC9" s="34"/>
      <c r="AD9" s="17">
        <f t="shared" si="0"/>
        <v>0</v>
      </c>
    </row>
    <row r="10" spans="2:30" ht="11.4" customHeight="1">
      <c r="B10" s="46" t="s">
        <v>113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19">
        <f>SUM(AD6:AD9)</f>
        <v>0</v>
      </c>
    </row>
    <row r="11" spans="2:30" ht="15">
      <c r="B11" s="41">
        <v>5</v>
      </c>
      <c r="C11" s="34"/>
      <c r="D11" s="42" t="s">
        <v>58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42" t="s">
        <v>59</v>
      </c>
      <c r="Q11" s="34"/>
      <c r="R11" s="34"/>
      <c r="S11" s="34"/>
      <c r="T11" s="34"/>
      <c r="U11" s="34"/>
      <c r="V11" s="34"/>
      <c r="W11" s="34"/>
      <c r="X11" s="43">
        <v>0</v>
      </c>
      <c r="Y11" s="34"/>
      <c r="Z11" s="41" t="s">
        <v>72</v>
      </c>
      <c r="AA11" s="34"/>
      <c r="AB11" s="42" t="s">
        <v>61</v>
      </c>
      <c r="AC11" s="34"/>
      <c r="AD11" s="17">
        <f>X11*Z11</f>
        <v>0</v>
      </c>
    </row>
    <row r="12" spans="2:30" ht="15">
      <c r="B12" s="41">
        <v>6</v>
      </c>
      <c r="C12" s="34"/>
      <c r="D12" s="42" t="s">
        <v>62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42" t="s">
        <v>63</v>
      </c>
      <c r="Q12" s="34"/>
      <c r="R12" s="34"/>
      <c r="S12" s="34"/>
      <c r="T12" s="34"/>
      <c r="U12" s="34"/>
      <c r="V12" s="34"/>
      <c r="W12" s="34"/>
      <c r="X12" s="43">
        <v>0</v>
      </c>
      <c r="Y12" s="34"/>
      <c r="Z12" s="41" t="s">
        <v>73</v>
      </c>
      <c r="AA12" s="34"/>
      <c r="AB12" s="42" t="s">
        <v>65</v>
      </c>
      <c r="AC12" s="34"/>
      <c r="AD12" s="17">
        <f aca="true" t="shared" si="1" ref="AD12:AD17">X12*Z12</f>
        <v>0</v>
      </c>
    </row>
    <row r="13" spans="2:30" ht="15">
      <c r="B13" s="41">
        <v>7</v>
      </c>
      <c r="C13" s="34"/>
      <c r="D13" s="42" t="s">
        <v>74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42" t="s">
        <v>75</v>
      </c>
      <c r="Q13" s="34"/>
      <c r="R13" s="34"/>
      <c r="S13" s="34"/>
      <c r="T13" s="34"/>
      <c r="U13" s="34"/>
      <c r="V13" s="34"/>
      <c r="W13" s="34"/>
      <c r="X13" s="43">
        <v>0</v>
      </c>
      <c r="Y13" s="34"/>
      <c r="Z13" s="41" t="s">
        <v>68</v>
      </c>
      <c r="AA13" s="34"/>
      <c r="AB13" s="42" t="s">
        <v>65</v>
      </c>
      <c r="AC13" s="34"/>
      <c r="AD13" s="17">
        <f t="shared" si="1"/>
        <v>0</v>
      </c>
    </row>
    <row r="14" spans="2:30" ht="15">
      <c r="B14" s="41">
        <v>8</v>
      </c>
      <c r="C14" s="34"/>
      <c r="D14" s="42" t="s">
        <v>76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42" t="s">
        <v>77</v>
      </c>
      <c r="Q14" s="34"/>
      <c r="R14" s="34"/>
      <c r="S14" s="34"/>
      <c r="T14" s="34"/>
      <c r="U14" s="34"/>
      <c r="V14" s="34"/>
      <c r="W14" s="34"/>
      <c r="X14" s="43">
        <v>0</v>
      </c>
      <c r="Y14" s="34"/>
      <c r="Z14" s="41" t="s">
        <v>78</v>
      </c>
      <c r="AA14" s="34"/>
      <c r="AB14" s="42" t="s">
        <v>61</v>
      </c>
      <c r="AC14" s="34"/>
      <c r="AD14" s="17">
        <f t="shared" si="1"/>
        <v>0</v>
      </c>
    </row>
    <row r="15" spans="2:30" ht="15">
      <c r="B15" s="41">
        <v>9</v>
      </c>
      <c r="C15" s="34"/>
      <c r="D15" s="42" t="s">
        <v>79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42" t="s">
        <v>80</v>
      </c>
      <c r="Q15" s="34"/>
      <c r="R15" s="34"/>
      <c r="S15" s="34"/>
      <c r="T15" s="34"/>
      <c r="U15" s="34"/>
      <c r="V15" s="34"/>
      <c r="W15" s="34"/>
      <c r="X15" s="43">
        <v>0</v>
      </c>
      <c r="Y15" s="34"/>
      <c r="Z15" s="41">
        <v>6</v>
      </c>
      <c r="AA15" s="34"/>
      <c r="AB15" s="42" t="s">
        <v>65</v>
      </c>
      <c r="AC15" s="34"/>
      <c r="AD15" s="17">
        <f t="shared" si="1"/>
        <v>0</v>
      </c>
    </row>
    <row r="16" spans="2:30" ht="15">
      <c r="B16" s="41">
        <v>10</v>
      </c>
      <c r="C16" s="34"/>
      <c r="D16" s="42" t="s">
        <v>81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42" t="s">
        <v>82</v>
      </c>
      <c r="Q16" s="34"/>
      <c r="R16" s="34"/>
      <c r="S16" s="34"/>
      <c r="T16" s="34"/>
      <c r="U16" s="34"/>
      <c r="V16" s="34"/>
      <c r="W16" s="34"/>
      <c r="X16" s="43">
        <v>0</v>
      </c>
      <c r="Y16" s="34"/>
      <c r="Z16" s="41">
        <v>24</v>
      </c>
      <c r="AA16" s="34"/>
      <c r="AB16" s="42" t="s">
        <v>65</v>
      </c>
      <c r="AC16" s="34"/>
      <c r="AD16" s="17">
        <f t="shared" si="1"/>
        <v>0</v>
      </c>
    </row>
    <row r="17" spans="2:30" ht="15">
      <c r="B17" s="41">
        <v>11</v>
      </c>
      <c r="C17" s="34"/>
      <c r="D17" s="42" t="s">
        <v>69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42" t="s">
        <v>121</v>
      </c>
      <c r="Q17" s="34"/>
      <c r="R17" s="34"/>
      <c r="S17" s="34"/>
      <c r="T17" s="34"/>
      <c r="U17" s="34"/>
      <c r="V17" s="34"/>
      <c r="W17" s="34"/>
      <c r="X17" s="43">
        <v>0</v>
      </c>
      <c r="Y17" s="34"/>
      <c r="Z17" s="41" t="s">
        <v>72</v>
      </c>
      <c r="AA17" s="34"/>
      <c r="AB17" s="42" t="s">
        <v>61</v>
      </c>
      <c r="AC17" s="34"/>
      <c r="AD17" s="17">
        <f t="shared" si="1"/>
        <v>0</v>
      </c>
    </row>
    <row r="18" spans="2:30" ht="11.25" customHeight="1">
      <c r="B18" s="46" t="s">
        <v>114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20">
        <f>SUM(AD11:AD17)</f>
        <v>0</v>
      </c>
    </row>
    <row r="19" ht="15" hidden="1"/>
    <row r="20" ht="2.85" customHeight="1"/>
    <row r="21" spans="2:30" ht="11.25" customHeight="1">
      <c r="B21" s="35" t="s">
        <v>83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</row>
    <row r="22" ht="1.5" customHeight="1"/>
    <row r="23" spans="3:21" ht="11.25" customHeight="1">
      <c r="C23" s="41" t="s">
        <v>84</v>
      </c>
      <c r="D23" s="34"/>
      <c r="F23" s="48">
        <f>AD10+AD18</f>
        <v>0</v>
      </c>
      <c r="G23" s="34"/>
      <c r="H23" s="34"/>
      <c r="I23" s="34"/>
      <c r="J23" s="34"/>
      <c r="K23" s="34"/>
      <c r="L23" s="42" t="s">
        <v>85</v>
      </c>
      <c r="M23" s="34"/>
      <c r="N23" s="34"/>
      <c r="O23" s="34"/>
      <c r="P23" s="34"/>
      <c r="Q23" s="34"/>
      <c r="R23" s="34"/>
      <c r="S23" s="34"/>
      <c r="T23" s="34"/>
      <c r="U23" s="34"/>
    </row>
    <row r="24" ht="9.9" customHeight="1"/>
    <row r="25" spans="2:18" ht="11.4" customHeight="1">
      <c r="B25" s="50" t="s">
        <v>2</v>
      </c>
      <c r="C25" s="51"/>
      <c r="D25" s="51"/>
      <c r="E25" s="51"/>
      <c r="F25" s="51"/>
      <c r="G25" s="51"/>
      <c r="I25" s="52" t="s">
        <v>10</v>
      </c>
      <c r="J25" s="51"/>
      <c r="K25" s="51"/>
      <c r="L25" s="51"/>
      <c r="M25" s="51"/>
      <c r="N25" s="51"/>
      <c r="O25" s="51"/>
      <c r="P25" s="51"/>
      <c r="Q25" s="51"/>
      <c r="R25" s="51"/>
    </row>
    <row r="26" spans="2:18" ht="11.25" customHeight="1">
      <c r="B26" s="52" t="s">
        <v>11</v>
      </c>
      <c r="C26" s="51"/>
      <c r="D26" s="51"/>
      <c r="E26" s="51"/>
      <c r="F26" s="51"/>
      <c r="G26" s="51"/>
      <c r="H26" s="14"/>
      <c r="I26" s="53">
        <f>AD10+AD18</f>
        <v>0</v>
      </c>
      <c r="J26" s="54"/>
      <c r="K26" s="54"/>
      <c r="L26" s="54"/>
      <c r="M26" s="54"/>
      <c r="N26" s="54"/>
      <c r="O26" s="54"/>
      <c r="P26" s="54"/>
      <c r="Q26" s="54"/>
      <c r="R26" s="54"/>
    </row>
    <row r="27" ht="15" hidden="1"/>
    <row r="28" ht="3" customHeight="1"/>
    <row r="29" spans="2:18" ht="11.25" customHeight="1">
      <c r="B29" s="55" t="s">
        <v>50</v>
      </c>
      <c r="C29" s="34"/>
      <c r="D29" s="34"/>
      <c r="E29" s="34"/>
      <c r="F29" s="34"/>
      <c r="G29" s="34"/>
      <c r="I29" s="56">
        <f>I26</f>
        <v>0</v>
      </c>
      <c r="J29" s="34"/>
      <c r="K29" s="34"/>
      <c r="L29" s="34"/>
      <c r="M29" s="34"/>
      <c r="N29" s="34"/>
      <c r="O29" s="34"/>
      <c r="P29" s="34"/>
      <c r="Q29" s="34"/>
      <c r="R29" s="34"/>
    </row>
    <row r="30" ht="5.7" customHeight="1"/>
    <row r="31" ht="2.85" customHeight="1"/>
    <row r="32" ht="15" hidden="1"/>
    <row r="33" spans="2:30" ht="17.1" customHeight="1">
      <c r="B33" s="38" t="s">
        <v>86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</row>
    <row r="34" ht="2.85" customHeight="1"/>
    <row r="35" spans="2:30" ht="15">
      <c r="B35" s="44" t="s">
        <v>52</v>
      </c>
      <c r="C35" s="40"/>
      <c r="D35" s="39" t="s">
        <v>53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39" t="s">
        <v>9</v>
      </c>
      <c r="Q35" s="40"/>
      <c r="R35" s="40"/>
      <c r="S35" s="40"/>
      <c r="T35" s="40"/>
      <c r="U35" s="40"/>
      <c r="V35" s="40"/>
      <c r="W35" s="40"/>
      <c r="X35" s="44" t="s">
        <v>54</v>
      </c>
      <c r="Y35" s="40"/>
      <c r="Z35" s="44" t="s">
        <v>55</v>
      </c>
      <c r="AA35" s="40"/>
      <c r="AB35" s="39" t="s">
        <v>56</v>
      </c>
      <c r="AC35" s="40"/>
      <c r="AD35" s="16" t="s">
        <v>57</v>
      </c>
    </row>
    <row r="36" spans="2:30" ht="15">
      <c r="B36" s="41">
        <v>1</v>
      </c>
      <c r="C36" s="34"/>
      <c r="D36" s="42" t="s">
        <v>87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42" t="s">
        <v>88</v>
      </c>
      <c r="Q36" s="34"/>
      <c r="R36" s="34"/>
      <c r="S36" s="34"/>
      <c r="T36" s="34"/>
      <c r="U36" s="34"/>
      <c r="V36" s="34"/>
      <c r="W36" s="34"/>
      <c r="X36" s="43">
        <v>0</v>
      </c>
      <c r="Y36" s="34"/>
      <c r="Z36" s="41" t="s">
        <v>89</v>
      </c>
      <c r="AA36" s="34"/>
      <c r="AB36" s="42" t="s">
        <v>90</v>
      </c>
      <c r="AC36" s="34"/>
      <c r="AD36" s="17">
        <f>X36*Z36</f>
        <v>0</v>
      </c>
    </row>
    <row r="37" spans="2:30" ht="11.25" customHeight="1">
      <c r="B37" s="46" t="s">
        <v>114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20">
        <f>SUM(AD36)</f>
        <v>0</v>
      </c>
    </row>
    <row r="38" ht="2.85" customHeight="1"/>
    <row r="39" spans="2:30" ht="11.25" customHeight="1">
      <c r="B39" s="35" t="s">
        <v>83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</row>
    <row r="40" ht="1.5" customHeight="1"/>
    <row r="41" spans="3:20" ht="11.25" customHeight="1">
      <c r="C41" s="41" t="s">
        <v>84</v>
      </c>
      <c r="D41" s="34"/>
      <c r="F41" s="45">
        <f>AD37</f>
        <v>0</v>
      </c>
      <c r="G41" s="34"/>
      <c r="H41" s="34"/>
      <c r="I41" s="34"/>
      <c r="K41" s="42" t="s">
        <v>85</v>
      </c>
      <c r="L41" s="34"/>
      <c r="M41" s="34"/>
      <c r="N41" s="34"/>
      <c r="O41" s="34"/>
      <c r="P41" s="34"/>
      <c r="Q41" s="34"/>
      <c r="R41" s="34"/>
      <c r="S41" s="34"/>
      <c r="T41" s="34"/>
    </row>
    <row r="42" ht="9.9" customHeight="1"/>
    <row r="43" spans="2:18" ht="11.4" customHeight="1">
      <c r="B43" s="50" t="s">
        <v>2</v>
      </c>
      <c r="C43" s="51"/>
      <c r="D43" s="51"/>
      <c r="E43" s="51"/>
      <c r="F43" s="51"/>
      <c r="G43" s="51"/>
      <c r="I43" s="52" t="s">
        <v>10</v>
      </c>
      <c r="J43" s="51"/>
      <c r="K43" s="51"/>
      <c r="L43" s="51"/>
      <c r="M43" s="51"/>
      <c r="N43" s="51"/>
      <c r="O43" s="51"/>
      <c r="P43" s="51"/>
      <c r="Q43" s="51"/>
      <c r="R43" s="51"/>
    </row>
    <row r="44" spans="2:18" ht="11.25" customHeight="1">
      <c r="B44" s="52" t="s">
        <v>11</v>
      </c>
      <c r="C44" s="51"/>
      <c r="D44" s="51"/>
      <c r="E44" s="51"/>
      <c r="F44" s="51"/>
      <c r="G44" s="51"/>
      <c r="H44" s="14"/>
      <c r="I44" s="53">
        <f>AD37</f>
        <v>0</v>
      </c>
      <c r="J44" s="54"/>
      <c r="K44" s="54"/>
      <c r="L44" s="54"/>
      <c r="M44" s="54"/>
      <c r="N44" s="54"/>
      <c r="O44" s="54"/>
      <c r="P44" s="54"/>
      <c r="Q44" s="54"/>
      <c r="R44" s="54"/>
    </row>
    <row r="45" ht="15" hidden="1"/>
    <row r="46" ht="3" customHeight="1"/>
    <row r="47" spans="2:18" ht="11.25" customHeight="1">
      <c r="B47" s="55" t="s">
        <v>50</v>
      </c>
      <c r="C47" s="34"/>
      <c r="D47" s="34"/>
      <c r="E47" s="34"/>
      <c r="F47" s="34"/>
      <c r="G47" s="34"/>
      <c r="I47" s="56">
        <f>I44</f>
        <v>0</v>
      </c>
      <c r="J47" s="34"/>
      <c r="K47" s="34"/>
      <c r="L47" s="34"/>
      <c r="M47" s="34"/>
      <c r="N47" s="34"/>
      <c r="O47" s="34"/>
      <c r="P47" s="34"/>
      <c r="Q47" s="34"/>
      <c r="R47" s="34"/>
    </row>
    <row r="48" ht="11.4" customHeight="1"/>
    <row r="49" ht="2.85" customHeight="1"/>
    <row r="50" ht="15" hidden="1"/>
    <row r="51" spans="2:30" ht="17.1" customHeight="1">
      <c r="B51" s="38" t="s">
        <v>91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</row>
    <row r="52" ht="2.85" customHeight="1"/>
    <row r="53" spans="2:30" ht="15">
      <c r="B53" s="57" t="s">
        <v>52</v>
      </c>
      <c r="C53" s="40"/>
      <c r="D53" s="58" t="s">
        <v>53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58" t="s">
        <v>9</v>
      </c>
      <c r="Q53" s="40"/>
      <c r="R53" s="40"/>
      <c r="S53" s="40"/>
      <c r="T53" s="40"/>
      <c r="U53" s="40"/>
      <c r="V53" s="40"/>
      <c r="W53" s="40"/>
      <c r="X53" s="57" t="s">
        <v>54</v>
      </c>
      <c r="Y53" s="40"/>
      <c r="Z53" s="57" t="s">
        <v>55</v>
      </c>
      <c r="AA53" s="40"/>
      <c r="AB53" s="58" t="s">
        <v>56</v>
      </c>
      <c r="AC53" s="40"/>
      <c r="AD53" s="18" t="s">
        <v>57</v>
      </c>
    </row>
    <row r="54" spans="2:30" ht="15">
      <c r="B54" s="41">
        <v>1</v>
      </c>
      <c r="C54" s="34"/>
      <c r="D54" s="42" t="s">
        <v>92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42" t="s">
        <v>93</v>
      </c>
      <c r="Q54" s="34"/>
      <c r="R54" s="34"/>
      <c r="S54" s="34"/>
      <c r="T54" s="34"/>
      <c r="U54" s="34"/>
      <c r="V54" s="34"/>
      <c r="W54" s="34"/>
      <c r="X54" s="43">
        <v>0</v>
      </c>
      <c r="Y54" s="34"/>
      <c r="Z54" s="45">
        <v>200</v>
      </c>
      <c r="AA54" s="34"/>
      <c r="AB54" s="42" t="s">
        <v>61</v>
      </c>
      <c r="AC54" s="34"/>
      <c r="AD54" s="17">
        <f>X54*Z54</f>
        <v>0</v>
      </c>
    </row>
    <row r="55" spans="2:30" ht="15">
      <c r="B55" s="41">
        <v>2</v>
      </c>
      <c r="C55" s="34"/>
      <c r="D55" s="42" t="s">
        <v>94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42" t="s">
        <v>95</v>
      </c>
      <c r="Q55" s="34"/>
      <c r="R55" s="34"/>
      <c r="S55" s="34"/>
      <c r="T55" s="34"/>
      <c r="U55" s="34"/>
      <c r="V55" s="34"/>
      <c r="W55" s="34"/>
      <c r="X55" s="43">
        <v>0</v>
      </c>
      <c r="Y55" s="34"/>
      <c r="Z55" s="45">
        <v>40</v>
      </c>
      <c r="AA55" s="34"/>
      <c r="AB55" s="42" t="s">
        <v>65</v>
      </c>
      <c r="AC55" s="34"/>
      <c r="AD55" s="17">
        <f aca="true" t="shared" si="2" ref="AD55:AD62">X55*Z55</f>
        <v>0</v>
      </c>
    </row>
    <row r="56" spans="2:30" ht="15">
      <c r="B56" s="41">
        <v>3</v>
      </c>
      <c r="C56" s="34"/>
      <c r="D56" s="42" t="s">
        <v>96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42" t="s">
        <v>97</v>
      </c>
      <c r="Q56" s="34"/>
      <c r="R56" s="34"/>
      <c r="S56" s="34"/>
      <c r="T56" s="34"/>
      <c r="U56" s="34"/>
      <c r="V56" s="34"/>
      <c r="W56" s="34"/>
      <c r="X56" s="43">
        <v>0</v>
      </c>
      <c r="Y56" s="34"/>
      <c r="Z56" s="45">
        <v>64</v>
      </c>
      <c r="AA56" s="34"/>
      <c r="AB56" s="42" t="s">
        <v>65</v>
      </c>
      <c r="AC56" s="34"/>
      <c r="AD56" s="17">
        <f t="shared" si="2"/>
        <v>0</v>
      </c>
    </row>
    <row r="57" spans="2:30" ht="15">
      <c r="B57" s="41">
        <v>4</v>
      </c>
      <c r="C57" s="34"/>
      <c r="D57" s="42" t="s">
        <v>98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42" t="s">
        <v>99</v>
      </c>
      <c r="Q57" s="34"/>
      <c r="R57" s="34"/>
      <c r="S57" s="34"/>
      <c r="T57" s="34"/>
      <c r="U57" s="34"/>
      <c r="V57" s="34"/>
      <c r="W57" s="34"/>
      <c r="X57" s="43">
        <v>0</v>
      </c>
      <c r="Y57" s="34"/>
      <c r="Z57" s="45">
        <v>140</v>
      </c>
      <c r="AA57" s="34"/>
      <c r="AB57" s="42" t="s">
        <v>61</v>
      </c>
      <c r="AC57" s="34"/>
      <c r="AD57" s="17">
        <f t="shared" si="2"/>
        <v>0</v>
      </c>
    </row>
    <row r="58" spans="2:30" ht="15">
      <c r="B58" s="41">
        <v>5</v>
      </c>
      <c r="C58" s="34"/>
      <c r="D58" s="42" t="s">
        <v>100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42" t="s">
        <v>101</v>
      </c>
      <c r="Q58" s="34"/>
      <c r="R58" s="34"/>
      <c r="S58" s="34"/>
      <c r="T58" s="34"/>
      <c r="U58" s="34"/>
      <c r="V58" s="34"/>
      <c r="W58" s="34"/>
      <c r="X58" s="43">
        <v>0</v>
      </c>
      <c r="Y58" s="34"/>
      <c r="Z58" s="45">
        <v>1</v>
      </c>
      <c r="AA58" s="34"/>
      <c r="AB58" s="42" t="s">
        <v>102</v>
      </c>
      <c r="AC58" s="34"/>
      <c r="AD58" s="17">
        <f t="shared" si="2"/>
        <v>0</v>
      </c>
    </row>
    <row r="59" spans="2:30" ht="15">
      <c r="B59" s="41">
        <v>6</v>
      </c>
      <c r="C59" s="34"/>
      <c r="D59" s="42" t="s">
        <v>103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42" t="s">
        <v>104</v>
      </c>
      <c r="Q59" s="34"/>
      <c r="R59" s="34"/>
      <c r="S59" s="34"/>
      <c r="T59" s="34"/>
      <c r="U59" s="34"/>
      <c r="V59" s="34"/>
      <c r="W59" s="34"/>
      <c r="X59" s="43">
        <v>0</v>
      </c>
      <c r="Y59" s="34"/>
      <c r="Z59" s="45">
        <v>30</v>
      </c>
      <c r="AA59" s="34"/>
      <c r="AB59" s="42" t="s">
        <v>65</v>
      </c>
      <c r="AC59" s="34"/>
      <c r="AD59" s="17">
        <f t="shared" si="2"/>
        <v>0</v>
      </c>
    </row>
    <row r="60" spans="2:30" ht="15">
      <c r="B60" s="41">
        <v>7</v>
      </c>
      <c r="C60" s="34"/>
      <c r="D60" s="42" t="s">
        <v>105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42" t="s">
        <v>118</v>
      </c>
      <c r="Q60" s="34"/>
      <c r="R60" s="34"/>
      <c r="S60" s="34"/>
      <c r="T60" s="34"/>
      <c r="U60" s="34"/>
      <c r="V60" s="34"/>
      <c r="W60" s="34"/>
      <c r="X60" s="43">
        <v>0</v>
      </c>
      <c r="Y60" s="34"/>
      <c r="Z60" s="45">
        <v>300</v>
      </c>
      <c r="AA60" s="34"/>
      <c r="AB60" s="42" t="s">
        <v>61</v>
      </c>
      <c r="AC60" s="34"/>
      <c r="AD60" s="17">
        <f t="shared" si="2"/>
        <v>0</v>
      </c>
    </row>
    <row r="61" spans="2:30" ht="15">
      <c r="B61" s="41">
        <v>8</v>
      </c>
      <c r="C61" s="34"/>
      <c r="D61" s="42" t="s">
        <v>106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42" t="s">
        <v>119</v>
      </c>
      <c r="Q61" s="34"/>
      <c r="R61" s="34"/>
      <c r="S61" s="34"/>
      <c r="T61" s="34"/>
      <c r="U61" s="34"/>
      <c r="V61" s="34"/>
      <c r="W61" s="34"/>
      <c r="X61" s="43">
        <v>0</v>
      </c>
      <c r="Y61" s="34"/>
      <c r="Z61" s="45">
        <v>6</v>
      </c>
      <c r="AA61" s="34"/>
      <c r="AB61" s="42" t="s">
        <v>65</v>
      </c>
      <c r="AC61" s="34"/>
      <c r="AD61" s="17">
        <f t="shared" si="2"/>
        <v>0</v>
      </c>
    </row>
    <row r="62" spans="2:30" ht="15">
      <c r="B62" s="41">
        <v>9</v>
      </c>
      <c r="C62" s="34"/>
      <c r="D62" s="42" t="s">
        <v>107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42" t="s">
        <v>117</v>
      </c>
      <c r="Q62" s="34"/>
      <c r="R62" s="34"/>
      <c r="S62" s="34"/>
      <c r="T62" s="34"/>
      <c r="U62" s="34"/>
      <c r="V62" s="34"/>
      <c r="W62" s="34"/>
      <c r="X62" s="43">
        <v>0</v>
      </c>
      <c r="Y62" s="34"/>
      <c r="Z62" s="45">
        <v>24</v>
      </c>
      <c r="AA62" s="34"/>
      <c r="AB62" s="42" t="s">
        <v>65</v>
      </c>
      <c r="AC62" s="34"/>
      <c r="AD62" s="17">
        <f t="shared" si="2"/>
        <v>0</v>
      </c>
    </row>
    <row r="63" spans="2:30" ht="11.25" customHeight="1">
      <c r="B63" s="57" t="s">
        <v>116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20">
        <f>SUM(AD54:AD62)</f>
        <v>0</v>
      </c>
    </row>
    <row r="64" ht="2.85" customHeight="1"/>
    <row r="65" spans="2:30" ht="11.25" customHeight="1">
      <c r="B65" s="35" t="s">
        <v>108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</row>
    <row r="66" ht="1.5" customHeight="1"/>
    <row r="67" spans="3:22" ht="11.25" customHeight="1">
      <c r="C67" s="41" t="s">
        <v>84</v>
      </c>
      <c r="D67" s="34"/>
      <c r="F67" s="45">
        <f>AD63</f>
        <v>0</v>
      </c>
      <c r="G67" s="34"/>
      <c r="H67" s="34"/>
      <c r="I67" s="34"/>
      <c r="J67" s="34"/>
      <c r="K67" s="34"/>
      <c r="L67" s="34"/>
      <c r="M67" s="34"/>
      <c r="O67" s="42" t="s">
        <v>85</v>
      </c>
      <c r="P67" s="34"/>
      <c r="Q67" s="34"/>
      <c r="R67" s="34"/>
      <c r="S67" s="34"/>
      <c r="T67" s="34"/>
      <c r="U67" s="34"/>
      <c r="V67" s="34"/>
    </row>
    <row r="68" ht="12.75" customHeight="1"/>
    <row r="69" spans="2:30" ht="11.4" customHeight="1">
      <c r="B69" s="42" t="s">
        <v>2</v>
      </c>
      <c r="C69" s="34"/>
      <c r="D69" s="34"/>
      <c r="E69" s="34"/>
      <c r="F69" s="34"/>
      <c r="G69" s="33" t="s">
        <v>11</v>
      </c>
      <c r="H69" s="34"/>
      <c r="I69" s="34"/>
      <c r="J69" s="34"/>
      <c r="K69" s="34"/>
      <c r="L69" s="34"/>
      <c r="M69" s="34"/>
      <c r="N69" s="34"/>
      <c r="O69" s="34"/>
      <c r="P69" s="34"/>
      <c r="AD69" s="26">
        <f>AD63+G70</f>
        <v>0</v>
      </c>
    </row>
    <row r="70" spans="2:16" ht="11.25" customHeight="1">
      <c r="B70" s="42" t="s">
        <v>109</v>
      </c>
      <c r="C70" s="34"/>
      <c r="D70" s="34"/>
      <c r="E70" s="34"/>
      <c r="F70" s="34"/>
      <c r="G70" s="59">
        <f>SUM(AD54+AD57+AD60)*5%</f>
        <v>0</v>
      </c>
      <c r="H70" s="60"/>
      <c r="I70" s="60"/>
      <c r="J70" s="60"/>
      <c r="K70" s="60"/>
      <c r="L70" s="60"/>
      <c r="M70" s="60"/>
      <c r="N70" s="60"/>
      <c r="O70" s="60"/>
      <c r="P70" s="60"/>
    </row>
    <row r="71" ht="15" hidden="1"/>
    <row r="72" ht="14.1" customHeight="1"/>
    <row r="73" spans="2:18" ht="11.4" customHeight="1">
      <c r="B73" s="50" t="s">
        <v>2</v>
      </c>
      <c r="C73" s="51"/>
      <c r="D73" s="51"/>
      <c r="E73" s="51"/>
      <c r="F73" s="51"/>
      <c r="G73" s="51"/>
      <c r="I73" s="52" t="s">
        <v>10</v>
      </c>
      <c r="J73" s="51"/>
      <c r="K73" s="51"/>
      <c r="L73" s="51"/>
      <c r="M73" s="51"/>
      <c r="N73" s="51"/>
      <c r="O73" s="51"/>
      <c r="P73" s="51"/>
      <c r="Q73" s="51"/>
      <c r="R73" s="51"/>
    </row>
    <row r="74" spans="2:18" ht="11.25" customHeight="1">
      <c r="B74" s="52" t="s">
        <v>11</v>
      </c>
      <c r="C74" s="51"/>
      <c r="D74" s="51"/>
      <c r="E74" s="51"/>
      <c r="F74" s="51"/>
      <c r="G74" s="51"/>
      <c r="H74" s="14"/>
      <c r="I74" s="53">
        <f>F67+G70</f>
        <v>0</v>
      </c>
      <c r="J74" s="54"/>
      <c r="K74" s="54"/>
      <c r="L74" s="54"/>
      <c r="M74" s="54"/>
      <c r="N74" s="54"/>
      <c r="O74" s="54"/>
      <c r="P74" s="54"/>
      <c r="Q74" s="54"/>
      <c r="R74" s="54"/>
    </row>
    <row r="75" ht="15" hidden="1"/>
    <row r="76" ht="3" customHeight="1"/>
    <row r="77" spans="2:18" ht="11.25" customHeight="1">
      <c r="B77" s="55" t="s">
        <v>50</v>
      </c>
      <c r="C77" s="34"/>
      <c r="D77" s="34"/>
      <c r="E77" s="34"/>
      <c r="F77" s="34"/>
      <c r="G77" s="34"/>
      <c r="I77" s="56">
        <f>I74</f>
        <v>0</v>
      </c>
      <c r="J77" s="34"/>
      <c r="K77" s="34"/>
      <c r="L77" s="34"/>
      <c r="M77" s="34"/>
      <c r="N77" s="34"/>
      <c r="O77" s="34"/>
      <c r="P77" s="34"/>
      <c r="Q77" s="34"/>
      <c r="R77" s="34"/>
    </row>
    <row r="78" ht="11.4" customHeight="1"/>
    <row r="79" ht="2.85" customHeight="1"/>
    <row r="80" ht="15" hidden="1"/>
    <row r="81" spans="2:30" ht="17.1" customHeight="1">
      <c r="B81" s="38" t="s">
        <v>110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</row>
    <row r="82" ht="2.85" customHeight="1"/>
    <row r="83" spans="2:30" ht="15">
      <c r="B83" s="57" t="s">
        <v>52</v>
      </c>
      <c r="C83" s="40"/>
      <c r="D83" s="58" t="s">
        <v>53</v>
      </c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58" t="s">
        <v>9</v>
      </c>
      <c r="Q83" s="40"/>
      <c r="R83" s="40"/>
      <c r="S83" s="40"/>
      <c r="T83" s="40"/>
      <c r="U83" s="40"/>
      <c r="V83" s="40"/>
      <c r="W83" s="40"/>
      <c r="X83" s="57" t="s">
        <v>54</v>
      </c>
      <c r="Y83" s="40"/>
      <c r="Z83" s="57" t="s">
        <v>55</v>
      </c>
      <c r="AA83" s="40"/>
      <c r="AB83" s="58" t="s">
        <v>56</v>
      </c>
      <c r="AC83" s="40"/>
      <c r="AD83" s="18" t="s">
        <v>57</v>
      </c>
    </row>
    <row r="84" spans="2:30" ht="15">
      <c r="B84" s="41">
        <v>1</v>
      </c>
      <c r="C84" s="34"/>
      <c r="D84" s="42" t="s">
        <v>98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42" t="s">
        <v>111</v>
      </c>
      <c r="Q84" s="34"/>
      <c r="R84" s="34"/>
      <c r="S84" s="34"/>
      <c r="T84" s="34"/>
      <c r="U84" s="34"/>
      <c r="V84" s="34"/>
      <c r="W84" s="34"/>
      <c r="X84" s="45"/>
      <c r="Y84" s="34"/>
      <c r="Z84" s="45">
        <v>1</v>
      </c>
      <c r="AA84" s="34"/>
      <c r="AB84" s="42" t="s">
        <v>65</v>
      </c>
      <c r="AC84" s="34"/>
      <c r="AD84" s="17">
        <f>X84*Z84</f>
        <v>0</v>
      </c>
    </row>
    <row r="85" spans="2:30" ht="15">
      <c r="B85" s="41">
        <v>2</v>
      </c>
      <c r="C85" s="34"/>
      <c r="D85" s="42" t="s">
        <v>100</v>
      </c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42" t="s">
        <v>120</v>
      </c>
      <c r="Q85" s="34"/>
      <c r="R85" s="34"/>
      <c r="S85" s="34"/>
      <c r="T85" s="34"/>
      <c r="U85" s="34"/>
      <c r="V85" s="34"/>
      <c r="W85" s="34"/>
      <c r="X85" s="45"/>
      <c r="Y85" s="34"/>
      <c r="Z85" s="45">
        <v>1</v>
      </c>
      <c r="AA85" s="34"/>
      <c r="AB85" s="42" t="s">
        <v>115</v>
      </c>
      <c r="AC85" s="34"/>
      <c r="AD85" s="17">
        <f>X85*Z85</f>
        <v>0</v>
      </c>
    </row>
    <row r="86" spans="2:30" ht="11.4" customHeight="1">
      <c r="B86" s="57" t="s">
        <v>116</v>
      </c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20">
        <f>SUM(AD84:AD85)</f>
        <v>0</v>
      </c>
    </row>
    <row r="87" ht="2.85" customHeight="1"/>
    <row r="88" spans="2:30" ht="11.25" customHeight="1">
      <c r="B88" s="35" t="s">
        <v>112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</row>
    <row r="89" ht="1.5" customHeight="1"/>
    <row r="90" spans="3:21" ht="11.25" customHeight="1">
      <c r="C90" s="41" t="s">
        <v>84</v>
      </c>
      <c r="D90" s="34"/>
      <c r="F90" s="45">
        <f>AD86</f>
        <v>0</v>
      </c>
      <c r="G90" s="34"/>
      <c r="H90" s="34"/>
      <c r="I90" s="34"/>
      <c r="J90" s="34"/>
      <c r="K90" s="34"/>
      <c r="L90" s="42" t="s">
        <v>85</v>
      </c>
      <c r="M90" s="34"/>
      <c r="N90" s="34"/>
      <c r="O90" s="34"/>
      <c r="P90" s="34"/>
      <c r="Q90" s="34"/>
      <c r="R90" s="34"/>
      <c r="S90" s="34"/>
      <c r="T90" s="34"/>
      <c r="U90" s="34"/>
    </row>
    <row r="91" ht="9.9" customHeight="1"/>
    <row r="92" spans="2:18" ht="11.4" customHeight="1">
      <c r="B92" s="50" t="s">
        <v>2</v>
      </c>
      <c r="C92" s="51"/>
      <c r="D92" s="51"/>
      <c r="E92" s="51"/>
      <c r="F92" s="51"/>
      <c r="G92" s="51"/>
      <c r="I92" s="52" t="s">
        <v>10</v>
      </c>
      <c r="J92" s="51"/>
      <c r="K92" s="51"/>
      <c r="L92" s="51"/>
      <c r="M92" s="51"/>
      <c r="N92" s="51"/>
      <c r="O92" s="51"/>
      <c r="P92" s="51"/>
      <c r="Q92" s="51"/>
      <c r="R92" s="51"/>
    </row>
    <row r="93" spans="2:18" ht="11.25" customHeight="1">
      <c r="B93" s="52" t="s">
        <v>11</v>
      </c>
      <c r="C93" s="51"/>
      <c r="D93" s="51"/>
      <c r="E93" s="51"/>
      <c r="F93" s="51"/>
      <c r="G93" s="51"/>
      <c r="H93" s="14"/>
      <c r="I93" s="53">
        <f>AD86</f>
        <v>0</v>
      </c>
      <c r="J93" s="54"/>
      <c r="K93" s="54"/>
      <c r="L93" s="54"/>
      <c r="M93" s="54"/>
      <c r="N93" s="54"/>
      <c r="O93" s="54"/>
      <c r="P93" s="54"/>
      <c r="Q93" s="54"/>
      <c r="R93" s="54"/>
    </row>
    <row r="94" ht="15" hidden="1"/>
    <row r="95" ht="3" customHeight="1"/>
    <row r="96" spans="2:18" ht="11.25" customHeight="1">
      <c r="B96" s="55" t="s">
        <v>50</v>
      </c>
      <c r="C96" s="34"/>
      <c r="D96" s="34"/>
      <c r="E96" s="34"/>
      <c r="F96" s="34"/>
      <c r="G96" s="34"/>
      <c r="I96" s="56">
        <f>I93</f>
        <v>0</v>
      </c>
      <c r="J96" s="34"/>
      <c r="K96" s="34"/>
      <c r="L96" s="34"/>
      <c r="M96" s="34"/>
      <c r="N96" s="34"/>
      <c r="O96" s="34"/>
      <c r="P96" s="34"/>
      <c r="Q96" s="34"/>
      <c r="R96" s="34"/>
    </row>
    <row r="97" ht="15" hidden="1"/>
  </sheetData>
  <mergeCells count="215">
    <mergeCell ref="B92:G92"/>
    <mergeCell ref="I92:R92"/>
    <mergeCell ref="B93:G93"/>
    <mergeCell ref="I93:R93"/>
    <mergeCell ref="B96:G96"/>
    <mergeCell ref="I96:R96"/>
    <mergeCell ref="AB85:AC85"/>
    <mergeCell ref="B88:AD88"/>
    <mergeCell ref="C90:D90"/>
    <mergeCell ref="F90:K90"/>
    <mergeCell ref="L90:U90"/>
    <mergeCell ref="B86:AC86"/>
    <mergeCell ref="B85:C85"/>
    <mergeCell ref="D85:O85"/>
    <mergeCell ref="P85:W85"/>
    <mergeCell ref="X85:Y85"/>
    <mergeCell ref="Z85:AA85"/>
    <mergeCell ref="AB83:AC83"/>
    <mergeCell ref="B84:C84"/>
    <mergeCell ref="D84:O84"/>
    <mergeCell ref="P84:W84"/>
    <mergeCell ref="X84:Y84"/>
    <mergeCell ref="Z84:AA84"/>
    <mergeCell ref="AB84:AC84"/>
    <mergeCell ref="B83:C83"/>
    <mergeCell ref="D83:O83"/>
    <mergeCell ref="P83:W83"/>
    <mergeCell ref="X83:Y83"/>
    <mergeCell ref="Z83:AA83"/>
    <mergeCell ref="B74:G74"/>
    <mergeCell ref="I74:R74"/>
    <mergeCell ref="B77:G77"/>
    <mergeCell ref="I77:R77"/>
    <mergeCell ref="B81:AD81"/>
    <mergeCell ref="B69:F69"/>
    <mergeCell ref="G69:P69"/>
    <mergeCell ref="B70:F70"/>
    <mergeCell ref="G70:P70"/>
    <mergeCell ref="B73:G73"/>
    <mergeCell ref="I73:R73"/>
    <mergeCell ref="AB62:AC62"/>
    <mergeCell ref="B65:AD65"/>
    <mergeCell ref="C67:D67"/>
    <mergeCell ref="F67:M67"/>
    <mergeCell ref="O67:V67"/>
    <mergeCell ref="B63:AC63"/>
    <mergeCell ref="B62:C62"/>
    <mergeCell ref="D62:O62"/>
    <mergeCell ref="P62:W62"/>
    <mergeCell ref="X62:Y62"/>
    <mergeCell ref="Z62:AA62"/>
    <mergeCell ref="AB60:AC60"/>
    <mergeCell ref="B61:C61"/>
    <mergeCell ref="D61:O61"/>
    <mergeCell ref="P61:W61"/>
    <mergeCell ref="X61:Y61"/>
    <mergeCell ref="Z61:AA61"/>
    <mergeCell ref="AB61:AC61"/>
    <mergeCell ref="B60:C60"/>
    <mergeCell ref="D60:O60"/>
    <mergeCell ref="P60:W60"/>
    <mergeCell ref="X60:Y60"/>
    <mergeCell ref="Z60:AA60"/>
    <mergeCell ref="AB58:AC58"/>
    <mergeCell ref="B59:C59"/>
    <mergeCell ref="D59:O59"/>
    <mergeCell ref="P59:W59"/>
    <mergeCell ref="X59:Y59"/>
    <mergeCell ref="Z59:AA59"/>
    <mergeCell ref="AB59:AC59"/>
    <mergeCell ref="B58:C58"/>
    <mergeCell ref="D58:O58"/>
    <mergeCell ref="P58:W58"/>
    <mergeCell ref="X58:Y58"/>
    <mergeCell ref="Z58:AA58"/>
    <mergeCell ref="AB56:AC56"/>
    <mergeCell ref="B57:C57"/>
    <mergeCell ref="D57:O57"/>
    <mergeCell ref="P57:W57"/>
    <mergeCell ref="X57:Y57"/>
    <mergeCell ref="Z57:AA57"/>
    <mergeCell ref="AB57:AC57"/>
    <mergeCell ref="B56:C56"/>
    <mergeCell ref="D56:O56"/>
    <mergeCell ref="P56:W56"/>
    <mergeCell ref="X56:Y56"/>
    <mergeCell ref="Z56:AA56"/>
    <mergeCell ref="AB54:AC54"/>
    <mergeCell ref="B55:C55"/>
    <mergeCell ref="D55:O55"/>
    <mergeCell ref="P55:W55"/>
    <mergeCell ref="X55:Y55"/>
    <mergeCell ref="Z55:AA55"/>
    <mergeCell ref="AB55:AC55"/>
    <mergeCell ref="B54:C54"/>
    <mergeCell ref="D54:O54"/>
    <mergeCell ref="P54:W54"/>
    <mergeCell ref="X54:Y54"/>
    <mergeCell ref="Z54:AA54"/>
    <mergeCell ref="B51:AD51"/>
    <mergeCell ref="B53:C53"/>
    <mergeCell ref="D53:O53"/>
    <mergeCell ref="P53:W53"/>
    <mergeCell ref="X53:Y53"/>
    <mergeCell ref="Z53:AA53"/>
    <mergeCell ref="AB53:AC53"/>
    <mergeCell ref="B43:G43"/>
    <mergeCell ref="I43:R43"/>
    <mergeCell ref="B44:G44"/>
    <mergeCell ref="I44:R44"/>
    <mergeCell ref="B47:G47"/>
    <mergeCell ref="I47:R47"/>
    <mergeCell ref="AB36:AC36"/>
    <mergeCell ref="B39:AD39"/>
    <mergeCell ref="C41:D41"/>
    <mergeCell ref="F41:I41"/>
    <mergeCell ref="K41:T41"/>
    <mergeCell ref="B37:AC37"/>
    <mergeCell ref="B36:C36"/>
    <mergeCell ref="D36:O36"/>
    <mergeCell ref="P36:W36"/>
    <mergeCell ref="X36:Y36"/>
    <mergeCell ref="Z36:AA36"/>
    <mergeCell ref="B33:AD33"/>
    <mergeCell ref="B35:C35"/>
    <mergeCell ref="D35:O35"/>
    <mergeCell ref="P35:W35"/>
    <mergeCell ref="X35:Y35"/>
    <mergeCell ref="Z35:AA35"/>
    <mergeCell ref="AB35:AC35"/>
    <mergeCell ref="B25:G25"/>
    <mergeCell ref="I25:R25"/>
    <mergeCell ref="B26:G26"/>
    <mergeCell ref="I26:R26"/>
    <mergeCell ref="B29:G29"/>
    <mergeCell ref="I29:R29"/>
    <mergeCell ref="B21:AD21"/>
    <mergeCell ref="C23:D23"/>
    <mergeCell ref="F23:K23"/>
    <mergeCell ref="L23:U23"/>
    <mergeCell ref="B18:AC18"/>
    <mergeCell ref="AB16:AC16"/>
    <mergeCell ref="B17:C17"/>
    <mergeCell ref="D17:O17"/>
    <mergeCell ref="P17:W17"/>
    <mergeCell ref="X17:Y17"/>
    <mergeCell ref="Z17:AA17"/>
    <mergeCell ref="AB17:AC17"/>
    <mergeCell ref="B16:C16"/>
    <mergeCell ref="D16:O16"/>
    <mergeCell ref="P16:W16"/>
    <mergeCell ref="X16:Y16"/>
    <mergeCell ref="Z16:AA16"/>
    <mergeCell ref="AB14:AC14"/>
    <mergeCell ref="B15:C15"/>
    <mergeCell ref="D15:O15"/>
    <mergeCell ref="P15:W15"/>
    <mergeCell ref="X15:Y15"/>
    <mergeCell ref="Z15:AA15"/>
    <mergeCell ref="AB15:AC15"/>
    <mergeCell ref="B14:C14"/>
    <mergeCell ref="D14:O14"/>
    <mergeCell ref="P14:W14"/>
    <mergeCell ref="X14:Y14"/>
    <mergeCell ref="Z14:AA14"/>
    <mergeCell ref="AB12:AC12"/>
    <mergeCell ref="B13:C13"/>
    <mergeCell ref="D13:O13"/>
    <mergeCell ref="P13:W13"/>
    <mergeCell ref="X13:Y13"/>
    <mergeCell ref="Z13:AA13"/>
    <mergeCell ref="AB13:AC13"/>
    <mergeCell ref="B12:C12"/>
    <mergeCell ref="D12:O12"/>
    <mergeCell ref="P12:W12"/>
    <mergeCell ref="X12:Y12"/>
    <mergeCell ref="Z12:AA12"/>
    <mergeCell ref="AB9:AC9"/>
    <mergeCell ref="B11:C11"/>
    <mergeCell ref="D11:O11"/>
    <mergeCell ref="P11:W11"/>
    <mergeCell ref="X11:Y11"/>
    <mergeCell ref="Z11:AA11"/>
    <mergeCell ref="AB11:AC11"/>
    <mergeCell ref="B10:AC10"/>
    <mergeCell ref="B9:C9"/>
    <mergeCell ref="D9:O9"/>
    <mergeCell ref="P9:W9"/>
    <mergeCell ref="X9:Y9"/>
    <mergeCell ref="Z9:AA9"/>
    <mergeCell ref="AB7:AC7"/>
    <mergeCell ref="B8:C8"/>
    <mergeCell ref="D8:O8"/>
    <mergeCell ref="P8:W8"/>
    <mergeCell ref="X8:Y8"/>
    <mergeCell ref="Z8:AA8"/>
    <mergeCell ref="AB8:AC8"/>
    <mergeCell ref="B7:C7"/>
    <mergeCell ref="D7:O7"/>
    <mergeCell ref="P7:W7"/>
    <mergeCell ref="X7:Y7"/>
    <mergeCell ref="Z7:AA7"/>
    <mergeCell ref="B3:AD3"/>
    <mergeCell ref="AB5:AC5"/>
    <mergeCell ref="B6:C6"/>
    <mergeCell ref="D6:O6"/>
    <mergeCell ref="P6:W6"/>
    <mergeCell ref="X6:Y6"/>
    <mergeCell ref="Z6:AA6"/>
    <mergeCell ref="AB6:AC6"/>
    <mergeCell ref="B5:C5"/>
    <mergeCell ref="D5:O5"/>
    <mergeCell ref="P5:W5"/>
    <mergeCell ref="X5:Y5"/>
    <mergeCell ref="Z5:AA5"/>
  </mergeCells>
  <printOptions/>
  <pageMargins left="0" right="0" top="0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42"/>
  <sheetViews>
    <sheetView showGridLines="0" workbookViewId="0" topLeftCell="A1">
      <pane ySplit="1" topLeftCell="A2" activePane="bottomLeft" state="frozen"/>
      <selection pane="bottomLeft" activeCell="R8" sqref="R8:T8"/>
    </sheetView>
  </sheetViews>
  <sheetFormatPr defaultColWidth="9.140625" defaultRowHeight="15"/>
  <cols>
    <col min="1" max="1" width="0.5625" style="0" customWidth="1"/>
    <col min="2" max="2" width="1.57421875" style="0" customWidth="1"/>
    <col min="3" max="3" width="7.00390625" style="0" customWidth="1"/>
    <col min="4" max="4" width="2.00390625" style="0" customWidth="1"/>
    <col min="5" max="5" width="3.57421875" style="0" customWidth="1"/>
    <col min="6" max="6" width="9.140625" style="0" hidden="1" customWidth="1"/>
    <col min="7" max="7" width="2.8515625" style="0" customWidth="1"/>
    <col min="8" max="8" width="8.28125" style="0" customWidth="1"/>
    <col min="9" max="9" width="2.8515625" style="0" customWidth="1"/>
    <col min="10" max="10" width="1.8515625" style="0" customWidth="1"/>
    <col min="11" max="11" width="9.140625" style="0" hidden="1" customWidth="1"/>
    <col min="12" max="12" width="3.28125" style="0" customWidth="1"/>
    <col min="13" max="13" width="11.00390625" style="0" customWidth="1"/>
    <col min="14" max="14" width="1.1484375" style="0" customWidth="1"/>
    <col min="15" max="15" width="15.7109375" style="0" customWidth="1"/>
    <col min="16" max="16" width="6.8515625" style="0" customWidth="1"/>
    <col min="17" max="17" width="1.57421875" style="0" customWidth="1"/>
    <col min="18" max="18" width="6.421875" style="0" customWidth="1"/>
    <col min="19" max="19" width="8.28125" style="0" customWidth="1"/>
    <col min="20" max="20" width="1.1484375" style="0" customWidth="1"/>
    <col min="21" max="21" width="15.8515625" style="0" customWidth="1"/>
    <col min="22" max="22" width="0.5625" style="0" customWidth="1"/>
  </cols>
  <sheetData>
    <row r="1" ht="15" hidden="1"/>
    <row r="2" ht="2.85" customHeight="1"/>
    <row r="3" spans="2:21" ht="17.1" customHeight="1">
      <c r="B3" s="38" t="s">
        <v>7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ht="2.85" customHeight="1"/>
    <row r="5" spans="2:21" ht="15">
      <c r="B5" s="61" t="s">
        <v>8</v>
      </c>
      <c r="C5" s="62"/>
      <c r="D5" s="63" t="s">
        <v>9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1" t="s">
        <v>10</v>
      </c>
      <c r="S5" s="62"/>
      <c r="T5" s="62"/>
      <c r="U5" s="12" t="s">
        <v>11</v>
      </c>
    </row>
    <row r="6" spans="2:21" ht="15">
      <c r="B6" s="64" t="s">
        <v>12</v>
      </c>
      <c r="C6" s="34"/>
      <c r="D6" s="35" t="s">
        <v>13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3" t="s">
        <v>2</v>
      </c>
      <c r="S6" s="34"/>
      <c r="T6" s="34"/>
      <c r="U6" s="11" t="s">
        <v>2</v>
      </c>
    </row>
    <row r="7" spans="2:21" ht="15">
      <c r="B7" s="41" t="s">
        <v>14</v>
      </c>
      <c r="C7" s="34"/>
      <c r="D7" s="42" t="s">
        <v>15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59">
        <f>'Položky všech ceníků'!AD18</f>
        <v>0</v>
      </c>
      <c r="S7" s="60"/>
      <c r="T7" s="60"/>
      <c r="U7" s="21">
        <f>R7</f>
        <v>0</v>
      </c>
    </row>
    <row r="8" spans="2:21" ht="15">
      <c r="B8" s="41" t="s">
        <v>16</v>
      </c>
      <c r="C8" s="34"/>
      <c r="D8" s="42" t="s">
        <v>17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59">
        <f>'Položky všech ceníků'!AD10</f>
        <v>0</v>
      </c>
      <c r="S8" s="60"/>
      <c r="T8" s="60"/>
      <c r="U8" s="21">
        <f aca="true" t="shared" si="0" ref="U8:U13">R8</f>
        <v>0</v>
      </c>
    </row>
    <row r="9" spans="2:21" ht="15">
      <c r="B9" s="41" t="s">
        <v>18</v>
      </c>
      <c r="C9" s="34"/>
      <c r="D9" s="42" t="s">
        <v>19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59">
        <f>SUM(R7+R8+R11)*6%</f>
        <v>0</v>
      </c>
      <c r="S9" s="60"/>
      <c r="T9" s="60"/>
      <c r="U9" s="21">
        <f t="shared" si="0"/>
        <v>0</v>
      </c>
    </row>
    <row r="10" spans="2:21" ht="15">
      <c r="B10" s="41" t="s">
        <v>20</v>
      </c>
      <c r="C10" s="34"/>
      <c r="D10" s="42" t="s">
        <v>21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59">
        <f>'Položky všech ceníků'!AD37</f>
        <v>0</v>
      </c>
      <c r="S10" s="60"/>
      <c r="T10" s="60"/>
      <c r="U10" s="21">
        <f t="shared" si="0"/>
        <v>0</v>
      </c>
    </row>
    <row r="11" spans="2:21" ht="15">
      <c r="B11" s="41" t="s">
        <v>22</v>
      </c>
      <c r="C11" s="34"/>
      <c r="D11" s="42" t="s">
        <v>23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59">
        <f>'Položky všech ceníků'!AD69</f>
        <v>0</v>
      </c>
      <c r="S11" s="60"/>
      <c r="T11" s="60"/>
      <c r="U11" s="21">
        <f t="shared" si="0"/>
        <v>0</v>
      </c>
    </row>
    <row r="12" spans="2:21" ht="15">
      <c r="B12" s="41" t="s">
        <v>24</v>
      </c>
      <c r="C12" s="34"/>
      <c r="D12" s="42" t="s">
        <v>25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59">
        <f>'Položky všech ceníků'!AD69*5%</f>
        <v>0</v>
      </c>
      <c r="S12" s="60"/>
      <c r="T12" s="60"/>
      <c r="U12" s="21">
        <f t="shared" si="0"/>
        <v>0</v>
      </c>
    </row>
    <row r="13" spans="2:21" ht="15">
      <c r="B13" s="41" t="s">
        <v>26</v>
      </c>
      <c r="C13" s="34"/>
      <c r="D13" s="42" t="s">
        <v>27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59">
        <f>'Položky všech ceníků'!AD86*1%</f>
        <v>0</v>
      </c>
      <c r="S13" s="60"/>
      <c r="T13" s="60"/>
      <c r="U13" s="21">
        <f t="shared" si="0"/>
        <v>0</v>
      </c>
    </row>
    <row r="14" spans="2:21" ht="15">
      <c r="B14" s="64" t="s">
        <v>2</v>
      </c>
      <c r="C14" s="34"/>
      <c r="D14" s="35" t="s">
        <v>28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65">
        <f>SUM(R7:T13)</f>
        <v>0</v>
      </c>
      <c r="S14" s="60"/>
      <c r="T14" s="60"/>
      <c r="U14" s="24">
        <f>SUM(U7:U13)</f>
        <v>0</v>
      </c>
    </row>
    <row r="15" spans="2:21" ht="15">
      <c r="B15" s="41" t="s">
        <v>2</v>
      </c>
      <c r="C15" s="34"/>
      <c r="D15" s="42" t="s">
        <v>2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41" t="s">
        <v>2</v>
      </c>
      <c r="S15" s="34"/>
      <c r="T15" s="34"/>
      <c r="U15" s="13" t="s">
        <v>2</v>
      </c>
    </row>
    <row r="16" spans="2:21" ht="15">
      <c r="B16" s="64" t="s">
        <v>29</v>
      </c>
      <c r="C16" s="34"/>
      <c r="D16" s="35" t="s">
        <v>30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3" t="s">
        <v>2</v>
      </c>
      <c r="S16" s="34"/>
      <c r="T16" s="34"/>
      <c r="U16" s="11" t="s">
        <v>2</v>
      </c>
    </row>
    <row r="17" spans="2:21" ht="15">
      <c r="B17" s="41" t="s">
        <v>31</v>
      </c>
      <c r="C17" s="34"/>
      <c r="D17" s="42" t="s">
        <v>32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59">
        <f>'Položky všech ceníků'!AD86</f>
        <v>0</v>
      </c>
      <c r="S17" s="60"/>
      <c r="T17" s="60"/>
      <c r="U17" s="21">
        <f>R17</f>
        <v>0</v>
      </c>
    </row>
    <row r="18" spans="2:21" ht="15">
      <c r="B18" s="41" t="s">
        <v>33</v>
      </c>
      <c r="C18" s="34"/>
      <c r="D18" s="42" t="s">
        <v>34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59">
        <f>R17*5.2%</f>
        <v>0</v>
      </c>
      <c r="S18" s="60"/>
      <c r="T18" s="60"/>
      <c r="U18" s="21">
        <f>R18</f>
        <v>0</v>
      </c>
    </row>
    <row r="19" spans="2:23" ht="15">
      <c r="B19" s="64" t="s">
        <v>2</v>
      </c>
      <c r="C19" s="34"/>
      <c r="D19" s="35" t="s">
        <v>35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65">
        <f>SUM(R17:T18)</f>
        <v>0</v>
      </c>
      <c r="S19" s="60"/>
      <c r="T19" s="60"/>
      <c r="U19" s="22">
        <f>SUM(U17:W18)</f>
        <v>0</v>
      </c>
      <c r="V19" s="23"/>
      <c r="W19" s="23"/>
    </row>
    <row r="20" spans="2:21" ht="15">
      <c r="B20" s="41" t="s">
        <v>2</v>
      </c>
      <c r="C20" s="34"/>
      <c r="D20" s="42" t="s">
        <v>2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41" t="s">
        <v>2</v>
      </c>
      <c r="S20" s="34"/>
      <c r="T20" s="34"/>
      <c r="U20" s="13" t="s">
        <v>2</v>
      </c>
    </row>
    <row r="21" spans="2:21" ht="15">
      <c r="B21" s="64" t="s">
        <v>36</v>
      </c>
      <c r="C21" s="34"/>
      <c r="D21" s="35" t="s">
        <v>37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3" t="s">
        <v>2</v>
      </c>
      <c r="S21" s="34"/>
      <c r="T21" s="34"/>
      <c r="U21" s="11" t="s">
        <v>2</v>
      </c>
    </row>
    <row r="22" spans="2:21" ht="15">
      <c r="B22" s="41" t="s">
        <v>38</v>
      </c>
      <c r="C22" s="34"/>
      <c r="D22" s="42" t="s">
        <v>39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59">
        <f>SUM(R7+R8+R11)*2.5%</f>
        <v>0</v>
      </c>
      <c r="S22" s="60"/>
      <c r="T22" s="60"/>
      <c r="U22" s="21">
        <f>R22</f>
        <v>0</v>
      </c>
    </row>
    <row r="23" spans="2:21" ht="15">
      <c r="B23" s="41" t="s">
        <v>40</v>
      </c>
      <c r="C23" s="34"/>
      <c r="D23" s="42" t="s">
        <v>41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59">
        <f>SUM(R14+R19)*3%</f>
        <v>0</v>
      </c>
      <c r="S23" s="60"/>
      <c r="T23" s="60"/>
      <c r="U23" s="21">
        <f aca="true" t="shared" si="1" ref="U23:U24">R23</f>
        <v>0</v>
      </c>
    </row>
    <row r="24" spans="2:21" ht="15">
      <c r="B24" s="41" t="s">
        <v>42</v>
      </c>
      <c r="C24" s="34"/>
      <c r="D24" s="42" t="s">
        <v>43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59">
        <f>SUM(R14+R19)*0.5%</f>
        <v>0</v>
      </c>
      <c r="S24" s="60"/>
      <c r="T24" s="60"/>
      <c r="U24" s="21">
        <f t="shared" si="1"/>
        <v>0</v>
      </c>
    </row>
    <row r="25" spans="2:23" ht="15">
      <c r="B25" s="64" t="s">
        <v>2</v>
      </c>
      <c r="C25" s="34"/>
      <c r="D25" s="35" t="s">
        <v>44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65">
        <f>SUM(R22:T24)</f>
        <v>0</v>
      </c>
      <c r="S25" s="60"/>
      <c r="T25" s="60"/>
      <c r="U25" s="22">
        <f>SUM(U22:W24)</f>
        <v>0</v>
      </c>
      <c r="V25" s="23"/>
      <c r="W25" s="23"/>
    </row>
    <row r="26" spans="2:21" ht="15">
      <c r="B26" s="41" t="s">
        <v>2</v>
      </c>
      <c r="C26" s="34"/>
      <c r="D26" s="42" t="s">
        <v>2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41" t="s">
        <v>2</v>
      </c>
      <c r="S26" s="34"/>
      <c r="T26" s="34"/>
      <c r="U26" s="13" t="s">
        <v>2</v>
      </c>
    </row>
    <row r="27" spans="2:21" ht="15">
      <c r="B27" s="66" t="s">
        <v>45</v>
      </c>
      <c r="C27" s="62"/>
      <c r="D27" s="67" t="s">
        <v>46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8">
        <f>R14+R19+R25</f>
        <v>0</v>
      </c>
      <c r="S27" s="69"/>
      <c r="T27" s="69"/>
      <c r="U27" s="25">
        <f>U14+U19+U25</f>
        <v>0</v>
      </c>
    </row>
    <row r="28" ht="15" hidden="1"/>
    <row r="29" ht="14.25" customHeight="1"/>
    <row r="30" spans="2:15" ht="15">
      <c r="B30" s="50" t="s">
        <v>2</v>
      </c>
      <c r="C30" s="51"/>
      <c r="D30" s="51"/>
      <c r="E30" s="51"/>
      <c r="G30" s="52" t="s">
        <v>10</v>
      </c>
      <c r="H30" s="51"/>
      <c r="I30" s="51"/>
      <c r="J30" s="51"/>
      <c r="K30" s="52" t="s">
        <v>47</v>
      </c>
      <c r="L30" s="51"/>
      <c r="M30" s="51"/>
      <c r="N30" s="51"/>
      <c r="O30" s="15" t="s">
        <v>48</v>
      </c>
    </row>
    <row r="31" spans="2:15" ht="15">
      <c r="B31" s="52" t="s">
        <v>49</v>
      </c>
      <c r="C31" s="51"/>
      <c r="D31" s="51"/>
      <c r="E31" s="51"/>
      <c r="F31" s="14"/>
      <c r="G31" s="70">
        <f>R27</f>
        <v>0</v>
      </c>
      <c r="H31" s="71"/>
      <c r="I31" s="71"/>
      <c r="J31" s="71"/>
      <c r="K31" s="53">
        <f>R27*21%</f>
        <v>0</v>
      </c>
      <c r="L31" s="54"/>
      <c r="M31" s="54"/>
      <c r="N31" s="54"/>
      <c r="O31" s="27">
        <f>G31*1.21</f>
        <v>0</v>
      </c>
    </row>
    <row r="32" spans="7:10" ht="15" hidden="1">
      <c r="G32" s="29"/>
      <c r="H32" s="29"/>
      <c r="I32" s="29"/>
      <c r="J32" s="29"/>
    </row>
    <row r="33" spans="7:10" ht="3" customHeight="1">
      <c r="G33" s="29"/>
      <c r="H33" s="29"/>
      <c r="I33" s="29"/>
      <c r="J33" s="29"/>
    </row>
    <row r="34" spans="2:15" ht="15">
      <c r="B34" s="55" t="s">
        <v>50</v>
      </c>
      <c r="C34" s="34"/>
      <c r="D34" s="34"/>
      <c r="E34" s="34"/>
      <c r="G34" s="56">
        <f>G31</f>
        <v>0</v>
      </c>
      <c r="H34" s="34"/>
      <c r="I34" s="34"/>
      <c r="J34" s="34"/>
      <c r="L34" s="56">
        <f>K31</f>
        <v>0</v>
      </c>
      <c r="M34" s="34"/>
      <c r="N34" s="34"/>
      <c r="O34" s="28">
        <f>O31</f>
        <v>0</v>
      </c>
    </row>
    <row r="35" ht="5.7" customHeight="1"/>
    <row r="36" ht="2.85" customHeight="1"/>
    <row r="37" ht="15" hidden="1"/>
    <row r="38" spans="2:13" ht="12.6" customHeight="1">
      <c r="B38" s="72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ht="11.4" customHeight="1"/>
    <row r="40" spans="2:9" ht="11.4" customHeight="1">
      <c r="B40" s="33"/>
      <c r="C40" s="34"/>
      <c r="D40" s="34"/>
      <c r="E40" s="35"/>
      <c r="F40" s="34"/>
      <c r="G40" s="34"/>
      <c r="H40" s="34"/>
      <c r="I40" s="34"/>
    </row>
    <row r="41" spans="2:9" ht="11.4" customHeight="1">
      <c r="B41" s="33"/>
      <c r="C41" s="34"/>
      <c r="D41" s="34"/>
      <c r="E41" s="35"/>
      <c r="F41" s="34"/>
      <c r="G41" s="34"/>
      <c r="H41" s="34"/>
      <c r="I41" s="34"/>
    </row>
    <row r="42" spans="2:9" ht="11.25" customHeight="1">
      <c r="B42" s="33"/>
      <c r="C42" s="34"/>
      <c r="D42" s="34"/>
      <c r="E42" s="35"/>
      <c r="F42" s="34"/>
      <c r="G42" s="34"/>
      <c r="H42" s="34"/>
      <c r="I42" s="34"/>
    </row>
  </sheetData>
  <mergeCells count="86">
    <mergeCell ref="B42:D42"/>
    <mergeCell ref="E42:I42"/>
    <mergeCell ref="B38:M38"/>
    <mergeCell ref="B40:D40"/>
    <mergeCell ref="E40:I40"/>
    <mergeCell ref="B41:D41"/>
    <mergeCell ref="E41:I41"/>
    <mergeCell ref="B31:E31"/>
    <mergeCell ref="G31:J31"/>
    <mergeCell ref="K31:N31"/>
    <mergeCell ref="B34:E34"/>
    <mergeCell ref="G34:J34"/>
    <mergeCell ref="L34:N34"/>
    <mergeCell ref="B27:C27"/>
    <mergeCell ref="D27:Q27"/>
    <mergeCell ref="R27:T27"/>
    <mergeCell ref="B30:E30"/>
    <mergeCell ref="G30:J30"/>
    <mergeCell ref="K30:N30"/>
    <mergeCell ref="B25:C25"/>
    <mergeCell ref="D25:Q25"/>
    <mergeCell ref="R25:T25"/>
    <mergeCell ref="B26:C26"/>
    <mergeCell ref="D26:Q26"/>
    <mergeCell ref="R26:T26"/>
    <mergeCell ref="B23:C23"/>
    <mergeCell ref="D23:Q23"/>
    <mergeCell ref="R23:T23"/>
    <mergeCell ref="B24:C24"/>
    <mergeCell ref="D24:Q24"/>
    <mergeCell ref="R24:T24"/>
    <mergeCell ref="B21:C21"/>
    <mergeCell ref="D21:Q21"/>
    <mergeCell ref="R21:T21"/>
    <mergeCell ref="B22:C22"/>
    <mergeCell ref="D22:Q22"/>
    <mergeCell ref="R22:T22"/>
    <mergeCell ref="B19:C19"/>
    <mergeCell ref="D19:Q19"/>
    <mergeCell ref="R19:T19"/>
    <mergeCell ref="B20:C20"/>
    <mergeCell ref="D20:Q20"/>
    <mergeCell ref="R20:T20"/>
    <mergeCell ref="B17:C17"/>
    <mergeCell ref="D17:Q17"/>
    <mergeCell ref="R17:T17"/>
    <mergeCell ref="B18:C18"/>
    <mergeCell ref="D18:Q18"/>
    <mergeCell ref="R18:T18"/>
    <mergeCell ref="B15:C15"/>
    <mergeCell ref="D15:Q15"/>
    <mergeCell ref="R15:T15"/>
    <mergeCell ref="B16:C16"/>
    <mergeCell ref="D16:Q16"/>
    <mergeCell ref="R16:T16"/>
    <mergeCell ref="B13:C13"/>
    <mergeCell ref="D13:Q13"/>
    <mergeCell ref="R13:T13"/>
    <mergeCell ref="B14:C14"/>
    <mergeCell ref="D14:Q14"/>
    <mergeCell ref="R14:T14"/>
    <mergeCell ref="B11:C11"/>
    <mergeCell ref="D11:Q11"/>
    <mergeCell ref="R11:T11"/>
    <mergeCell ref="B12:C12"/>
    <mergeCell ref="D12:Q12"/>
    <mergeCell ref="R12:T12"/>
    <mergeCell ref="B9:C9"/>
    <mergeCell ref="D9:Q9"/>
    <mergeCell ref="R9:T9"/>
    <mergeCell ref="B10:C10"/>
    <mergeCell ref="D10:Q10"/>
    <mergeCell ref="R10:T10"/>
    <mergeCell ref="B7:C7"/>
    <mergeCell ref="D7:Q7"/>
    <mergeCell ref="R7:T7"/>
    <mergeCell ref="B8:C8"/>
    <mergeCell ref="D8:Q8"/>
    <mergeCell ref="R8:T8"/>
    <mergeCell ref="B3:U3"/>
    <mergeCell ref="B5:C5"/>
    <mergeCell ref="D5:Q5"/>
    <mergeCell ref="R5:T5"/>
    <mergeCell ref="B6:C6"/>
    <mergeCell ref="D6:Q6"/>
    <mergeCell ref="R6:T6"/>
  </mergeCells>
  <printOptions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Hýblová Iveta, Bc.</dc:creator>
  <cp:keywords/>
  <dc:description/>
  <cp:lastModifiedBy>Hýblová Iveta, Bc.</cp:lastModifiedBy>
  <cp:lastPrinted>2022-01-27T08:50:55Z</cp:lastPrinted>
  <dcterms:created xsi:type="dcterms:W3CDTF">2022-03-04T10:39:33Z</dcterms:created>
  <dcterms:modified xsi:type="dcterms:W3CDTF">2022-03-11T08:16:16Z</dcterms:modified>
  <cp:category/>
  <cp:version/>
  <cp:contentType/>
  <cp:contentStatus/>
</cp:coreProperties>
</file>