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Bezbarierové školy\1. ZŠ\VZ-vybavení\"/>
    </mc:Choice>
  </mc:AlternateContent>
  <bookViews>
    <workbookView xWindow="0" yWindow="0" windowWidth="20616" windowHeight="9432"/>
  </bookViews>
  <sheets>
    <sheet name="Úvodní list" sheetId="3" r:id="rId1"/>
    <sheet name="Jazyková učebna 3" sheetId="21" r:id="rId2"/>
    <sheet name="Jazyková učebna malá" sheetId="26" r:id="rId3"/>
    <sheet name="Učebna fyziky" sheetId="24" r:id="rId4"/>
    <sheet name="Učebna informatiky" sheetId="25" r:id="rId5"/>
    <sheet name="Učebna přírodopisu" sheetId="2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25" l="1"/>
  <c r="I29" i="25" s="1"/>
  <c r="H29" i="25"/>
  <c r="F28" i="25"/>
  <c r="I28" i="25" s="1"/>
  <c r="H28" i="25"/>
  <c r="F27" i="25"/>
  <c r="I27" i="25" s="1"/>
  <c r="H27" i="25"/>
  <c r="F26" i="25"/>
  <c r="I26" i="25" s="1"/>
  <c r="H26" i="25"/>
  <c r="H12" i="25"/>
  <c r="F12" i="25"/>
  <c r="I12" i="25" s="1"/>
  <c r="F12" i="26"/>
  <c r="F13" i="26"/>
  <c r="F14" i="26"/>
  <c r="F15" i="26"/>
  <c r="H19" i="27" l="1"/>
  <c r="F19" i="27"/>
  <c r="I19" i="27" s="1"/>
  <c r="H18" i="27"/>
  <c r="F18" i="27"/>
  <c r="I18" i="27" s="1"/>
  <c r="H17" i="27"/>
  <c r="F17" i="27"/>
  <c r="I17" i="27" s="1"/>
  <c r="H16" i="27"/>
  <c r="F16" i="27"/>
  <c r="I16" i="27" s="1"/>
  <c r="H15" i="27"/>
  <c r="F15" i="27"/>
  <c r="I15" i="27" s="1"/>
  <c r="H14" i="27"/>
  <c r="F14" i="27"/>
  <c r="I14" i="27" s="1"/>
  <c r="H11" i="27"/>
  <c r="F11" i="27"/>
  <c r="I11" i="27" s="1"/>
  <c r="H10" i="27"/>
  <c r="F10" i="27"/>
  <c r="I10" i="27" s="1"/>
  <c r="H9" i="27"/>
  <c r="F9" i="27"/>
  <c r="I9" i="27" s="1"/>
  <c r="H8" i="27"/>
  <c r="F8" i="27"/>
  <c r="I8" i="27" s="1"/>
  <c r="H7" i="27"/>
  <c r="F7" i="27"/>
  <c r="I7" i="27" s="1"/>
  <c r="H6" i="27"/>
  <c r="F6" i="27"/>
  <c r="I6" i="27" s="1"/>
  <c r="H5" i="27"/>
  <c r="F5" i="27"/>
  <c r="I5" i="27" s="1"/>
  <c r="H25" i="26"/>
  <c r="F25" i="26"/>
  <c r="I25" i="26" s="1"/>
  <c r="H24" i="26"/>
  <c r="F24" i="26"/>
  <c r="I24" i="26" s="1"/>
  <c r="H23" i="26"/>
  <c r="F23" i="26"/>
  <c r="I23" i="26" s="1"/>
  <c r="H22" i="26"/>
  <c r="F22" i="26"/>
  <c r="I22" i="26" s="1"/>
  <c r="H21" i="26"/>
  <c r="F21" i="26"/>
  <c r="I21" i="26" s="1"/>
  <c r="H20" i="26"/>
  <c r="F20" i="26"/>
  <c r="I20" i="26" s="1"/>
  <c r="H19" i="26"/>
  <c r="F19" i="26"/>
  <c r="I19" i="26" s="1"/>
  <c r="H18" i="26"/>
  <c r="F18" i="26"/>
  <c r="I18" i="26" s="1"/>
  <c r="H15" i="26"/>
  <c r="I15" i="26"/>
  <c r="H14" i="26"/>
  <c r="I14" i="26"/>
  <c r="H13" i="26"/>
  <c r="I13" i="26"/>
  <c r="H12" i="26"/>
  <c r="I12" i="26"/>
  <c r="H11" i="26"/>
  <c r="F11" i="26"/>
  <c r="I11" i="26" s="1"/>
  <c r="H10" i="26"/>
  <c r="F10" i="26"/>
  <c r="I10" i="26" s="1"/>
  <c r="H9" i="26"/>
  <c r="F9" i="26"/>
  <c r="I9" i="26" s="1"/>
  <c r="H8" i="26"/>
  <c r="F8" i="26"/>
  <c r="I8" i="26" s="1"/>
  <c r="H7" i="26"/>
  <c r="F7" i="26"/>
  <c r="I7" i="26" s="1"/>
  <c r="H6" i="26"/>
  <c r="F6" i="26"/>
  <c r="I6" i="26" s="1"/>
  <c r="H5" i="26"/>
  <c r="F5" i="26"/>
  <c r="I5" i="26" s="1"/>
  <c r="I20" i="27" l="1"/>
  <c r="H20" i="27"/>
  <c r="H16" i="26"/>
  <c r="H26" i="26"/>
  <c r="I26" i="26"/>
  <c r="I16" i="26"/>
  <c r="I12" i="27"/>
  <c r="H12" i="27"/>
  <c r="H21" i="27" s="1"/>
  <c r="B11" i="3" s="1"/>
  <c r="F25" i="25"/>
  <c r="I25" i="25" s="1"/>
  <c r="H25" i="25"/>
  <c r="F24" i="25"/>
  <c r="I24" i="25" s="1"/>
  <c r="H24" i="25"/>
  <c r="F23" i="25"/>
  <c r="I23" i="25" s="1"/>
  <c r="H23" i="25"/>
  <c r="F22" i="25"/>
  <c r="I22" i="25" s="1"/>
  <c r="H22" i="25"/>
  <c r="F21" i="25"/>
  <c r="I21" i="25" s="1"/>
  <c r="H21" i="25"/>
  <c r="I21" i="27" l="1"/>
  <c r="C11" i="3" s="1"/>
  <c r="I27" i="26"/>
  <c r="H27" i="26"/>
  <c r="B8" i="3" s="1"/>
  <c r="C8" i="3"/>
  <c r="F7" i="21"/>
  <c r="F25" i="21"/>
  <c r="I25" i="21" s="1"/>
  <c r="H25" i="21"/>
  <c r="F24" i="21"/>
  <c r="I24" i="21" s="1"/>
  <c r="H24" i="21"/>
  <c r="F23" i="21"/>
  <c r="I23" i="21" s="1"/>
  <c r="H23" i="21"/>
  <c r="F22" i="21"/>
  <c r="I22" i="21" s="1"/>
  <c r="H22" i="21"/>
  <c r="F21" i="21"/>
  <c r="I21" i="21" s="1"/>
  <c r="H21" i="21"/>
  <c r="F20" i="21"/>
  <c r="I20" i="21" s="1"/>
  <c r="H20" i="21"/>
  <c r="F19" i="21"/>
  <c r="I19" i="21" s="1"/>
  <c r="H19" i="21"/>
  <c r="F18" i="21"/>
  <c r="I18" i="21" s="1"/>
  <c r="H18" i="21"/>
  <c r="F17" i="21"/>
  <c r="I17" i="21" s="1"/>
  <c r="H17" i="21"/>
  <c r="F16" i="21"/>
  <c r="I16" i="21" s="1"/>
  <c r="H16" i="21"/>
  <c r="F15" i="21"/>
  <c r="I15" i="21" s="1"/>
  <c r="H15" i="21"/>
  <c r="H42" i="21"/>
  <c r="F42" i="21"/>
  <c r="I42" i="21" s="1"/>
  <c r="H41" i="21"/>
  <c r="F41" i="21"/>
  <c r="I41" i="21" s="1"/>
  <c r="H20" i="25"/>
  <c r="F20" i="25"/>
  <c r="I20" i="25" s="1"/>
  <c r="H19" i="25"/>
  <c r="F19" i="25"/>
  <c r="I19" i="25" s="1"/>
  <c r="H18" i="25"/>
  <c r="F18" i="25"/>
  <c r="I18" i="25" s="1"/>
  <c r="H17" i="25"/>
  <c r="F17" i="25"/>
  <c r="I17" i="25" s="1"/>
  <c r="H16" i="25"/>
  <c r="F16" i="25"/>
  <c r="I16" i="25" s="1"/>
  <c r="H15" i="25"/>
  <c r="F15" i="25"/>
  <c r="I15" i="25" s="1"/>
  <c r="H11" i="25"/>
  <c r="F11" i="25"/>
  <c r="I11" i="25" s="1"/>
  <c r="H10" i="25"/>
  <c r="F10" i="25"/>
  <c r="I10" i="25" s="1"/>
  <c r="H9" i="25"/>
  <c r="F9" i="25"/>
  <c r="I9" i="25" s="1"/>
  <c r="H8" i="25"/>
  <c r="F8" i="25"/>
  <c r="I8" i="25" s="1"/>
  <c r="H7" i="25"/>
  <c r="F7" i="25"/>
  <c r="I7" i="25" s="1"/>
  <c r="H6" i="25"/>
  <c r="F6" i="25"/>
  <c r="I6" i="25" s="1"/>
  <c r="H5" i="25"/>
  <c r="F5" i="25"/>
  <c r="I5" i="25" s="1"/>
  <c r="H30" i="25" l="1"/>
  <c r="H13" i="25"/>
  <c r="I30" i="25"/>
  <c r="I13" i="25"/>
  <c r="H15" i="24"/>
  <c r="H16" i="24"/>
  <c r="F15" i="24"/>
  <c r="I15" i="24" s="1"/>
  <c r="F16" i="24"/>
  <c r="I16" i="24" s="1"/>
  <c r="H14" i="24"/>
  <c r="F14" i="24"/>
  <c r="I14" i="24" s="1"/>
  <c r="F10" i="24"/>
  <c r="I10" i="24" s="1"/>
  <c r="H10" i="24"/>
  <c r="H7" i="24"/>
  <c r="H8" i="24"/>
  <c r="H9" i="24"/>
  <c r="H11" i="24"/>
  <c r="F7" i="24"/>
  <c r="I7" i="24" s="1"/>
  <c r="F8" i="24"/>
  <c r="I8" i="24" s="1"/>
  <c r="F9" i="24"/>
  <c r="I9" i="24" s="1"/>
  <c r="F11" i="24"/>
  <c r="I11" i="24" s="1"/>
  <c r="H40" i="21"/>
  <c r="F40" i="21"/>
  <c r="I40" i="21" s="1"/>
  <c r="H37" i="21"/>
  <c r="H38" i="21"/>
  <c r="H39" i="21"/>
  <c r="H43" i="21"/>
  <c r="F37" i="21"/>
  <c r="I37" i="21" s="1"/>
  <c r="F38" i="21"/>
  <c r="I38" i="21" s="1"/>
  <c r="F39" i="21"/>
  <c r="I39" i="21" s="1"/>
  <c r="F43" i="21"/>
  <c r="I43" i="21" s="1"/>
  <c r="H36" i="21"/>
  <c r="F36" i="21"/>
  <c r="I36" i="21" s="1"/>
  <c r="H33" i="21"/>
  <c r="F33" i="21"/>
  <c r="I33" i="21" s="1"/>
  <c r="H31" i="25" l="1"/>
  <c r="B10" i="3" s="1"/>
  <c r="I31" i="25"/>
  <c r="C10" i="3" s="1"/>
  <c r="H17" i="24"/>
  <c r="I17" i="24"/>
  <c r="I44" i="21"/>
  <c r="H44" i="21"/>
  <c r="H14" i="21"/>
  <c r="F14" i="21"/>
  <c r="I14" i="21" s="1"/>
  <c r="F13" i="21"/>
  <c r="I13" i="21" s="1"/>
  <c r="H13" i="21"/>
  <c r="H12" i="21"/>
  <c r="F12" i="21"/>
  <c r="I12" i="21" s="1"/>
  <c r="F27" i="21"/>
  <c r="I27" i="21" s="1"/>
  <c r="H27" i="21"/>
  <c r="F28" i="21"/>
  <c r="I28" i="21" s="1"/>
  <c r="H28" i="21"/>
  <c r="F29" i="21"/>
  <c r="I29" i="21" s="1"/>
  <c r="H29" i="21"/>
  <c r="F30" i="21"/>
  <c r="I30" i="21" s="1"/>
  <c r="H30" i="21"/>
  <c r="F31" i="21"/>
  <c r="I31" i="21" s="1"/>
  <c r="H31" i="21"/>
  <c r="F32" i="21"/>
  <c r="I32" i="21" s="1"/>
  <c r="H32" i="21"/>
  <c r="H6" i="24" l="1"/>
  <c r="F6" i="24"/>
  <c r="I6" i="24" s="1"/>
  <c r="H5" i="24"/>
  <c r="F5" i="24"/>
  <c r="I5" i="24" s="1"/>
  <c r="I12" i="24" l="1"/>
  <c r="I18" i="24" s="1"/>
  <c r="C9" i="3" s="1"/>
  <c r="H12" i="24"/>
  <c r="H11" i="21"/>
  <c r="F11" i="21"/>
  <c r="I11" i="21" s="1"/>
  <c r="H10" i="21"/>
  <c r="F10" i="21"/>
  <c r="I10" i="21" s="1"/>
  <c r="H9" i="21"/>
  <c r="F9" i="21"/>
  <c r="I9" i="21" s="1"/>
  <c r="H8" i="21"/>
  <c r="F8" i="21"/>
  <c r="I8" i="21" s="1"/>
  <c r="H18" i="24" l="1"/>
  <c r="B9" i="3" s="1"/>
  <c r="H5" i="21"/>
  <c r="H6" i="21"/>
  <c r="H7" i="21"/>
  <c r="F5" i="21"/>
  <c r="I5" i="21" s="1"/>
  <c r="F6" i="21"/>
  <c r="I6" i="21" s="1"/>
  <c r="I7" i="21"/>
  <c r="I34" i="21" l="1"/>
  <c r="H34" i="21"/>
  <c r="H45" i="21" l="1"/>
  <c r="B7" i="3" s="1"/>
  <c r="B12" i="3" s="1"/>
  <c r="I45" i="21"/>
  <c r="C7" i="3" s="1"/>
  <c r="C12" i="3" s="1"/>
</calcChain>
</file>

<file path=xl/sharedStrings.xml><?xml version="1.0" encoding="utf-8"?>
<sst xmlns="http://schemas.openxmlformats.org/spreadsheetml/2006/main" count="297" uniqueCount="148">
  <si>
    <t xml:space="preserve">Položková specifikace, předpokládané množství a ceník </t>
  </si>
  <si>
    <t>Pořadí</t>
  </si>
  <si>
    <t>Označení zboží</t>
  </si>
  <si>
    <t>Minimální požadavky zadavatele na zboží</t>
  </si>
  <si>
    <t>Jednotková cena (za 1ks) bez DPH</t>
  </si>
  <si>
    <t>Předpokládané množství</t>
  </si>
  <si>
    <t>Cena celkem za druh techniky bez DPH (Kč)</t>
  </si>
  <si>
    <t>Cena celkem za druh techniky včetně DPH (Kč)</t>
  </si>
  <si>
    <t>Jednotková cena ( za 1 ks) včetně DPH</t>
  </si>
  <si>
    <t>Celkem Kč:</t>
  </si>
  <si>
    <t>Akce:</t>
  </si>
  <si>
    <t>Místo realizace:</t>
  </si>
  <si>
    <t>Investor:</t>
  </si>
  <si>
    <t>Rozpočet na AV techniku a učební pomůcky:</t>
  </si>
  <si>
    <t xml:space="preserve">Učebna </t>
  </si>
  <si>
    <t>Cena bez DPH</t>
  </si>
  <si>
    <t>Cena s DPH</t>
  </si>
  <si>
    <t xml:space="preserve">MODERNIZACE ODBORNÝCH UČEBEN </t>
  </si>
  <si>
    <t>PC ovládací a prezentační stanice pro učitele</t>
  </si>
  <si>
    <t>Kontrolní a prezentační monitor</t>
  </si>
  <si>
    <t>Datový switch</t>
  </si>
  <si>
    <t>PC Media server</t>
  </si>
  <si>
    <t>NAS úložiště</t>
  </si>
  <si>
    <t>HDD pro úložiště</t>
  </si>
  <si>
    <t>UPS</t>
  </si>
  <si>
    <t>19" rozvaděč</t>
  </si>
  <si>
    <t>Technologie jazykové laboratoře pro vzdálený přístup ke studíjním materiálům</t>
  </si>
  <si>
    <t>Technologie jazykové laboratoře se sdílením obrazu a zvuku</t>
  </si>
  <si>
    <t>Ovládácí SW pro organizaci aktivit v labotatoři</t>
  </si>
  <si>
    <t>Učitelský SW</t>
  </si>
  <si>
    <t>Učitelský SW modul pro LAN přístup do databáze studijních materiálů, mimo jazykovou laboratoř. Příprava cvičení, kontrola vyplněných úkolů. S garantovaným upgradem po dobu 5-ti let. Cena včetně dopravy, instalace, nastavení.</t>
  </si>
  <si>
    <t>Systémový náhlavní set - sluchátka/mikrofon</t>
  </si>
  <si>
    <t>Zvuková karta</t>
  </si>
  <si>
    <t>Zvuková karta, vstup pro mikrofon 1x 3,5mm konektor, 4pólový výstup pro sluchátka s mikrofonem 1 x 3,5mm, stereo výstup, kompatibilita s USB 2.0 / 3.0. Cena včetně dopravy, instalace, nastavení.</t>
  </si>
  <si>
    <t>Webová kamera učitel</t>
  </si>
  <si>
    <t>SW modul pro internetový přístup</t>
  </si>
  <si>
    <t>AV technologie</t>
  </si>
  <si>
    <t>Prezentační SW</t>
  </si>
  <si>
    <t>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 Licence na 2 roky. Cena včetně dopravy, instalace.</t>
  </si>
  <si>
    <t>Držák projektoru</t>
  </si>
  <si>
    <t>Ramenný držák ultrakrátkého projektoru pro instalaci na pylonový pojezd. Cena včetně dopravy, instalace.</t>
  </si>
  <si>
    <t>Přídavné reproduktory</t>
  </si>
  <si>
    <t>Pylonový pojezd s křídly</t>
  </si>
  <si>
    <t>HDMI rozbočovač</t>
  </si>
  <si>
    <t xml:space="preserve">Mezisoučet AV technologie: </t>
  </si>
  <si>
    <t xml:space="preserve">Mezisoučet Jazyková laboratoř: </t>
  </si>
  <si>
    <t>Stolní vizualizér</t>
  </si>
  <si>
    <t>SW pro základní školy</t>
  </si>
  <si>
    <t>Software pro měření v přírodních vědách obsahuje více než 60 předpřipravených aktivit. Zobrazení a záznam dat v reálném čase. Zakreslení odhadu přímo do měřeného grafu. Jednoduché vytvoření elektronického laboratorního protokolu obsahující odpovědi studentů. Shodné vzhled  a funkce prostředí pro Windows, MacOS, Android i iOS. Školní multilicence. Cena včetně dopravy, instalace a zaškolení uživatele.</t>
  </si>
  <si>
    <t>Monitor</t>
  </si>
  <si>
    <t>Pracovní stanice pro studenty tablet 2v1</t>
  </si>
  <si>
    <t xml:space="preserve">Pracovní stanice + vybavení učebny </t>
  </si>
  <si>
    <t xml:space="preserve">Mezisoučet Pracovní stanice + vybavení učebny: </t>
  </si>
  <si>
    <t>Požadavky nabízené dodavatelem                                                                                  (uchazeč doplní konkrétní označení produktu)</t>
  </si>
  <si>
    <t>Převodník USB/UTP</t>
  </si>
  <si>
    <t>HDMI extender po CAT5</t>
  </si>
  <si>
    <t>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S garantovaným upgradem po dobu 5-ti let. Cena včetně dopravy, instalace, nastavení.</t>
  </si>
  <si>
    <t>Ovládací SW jazykové laboratoře pro mediální aktivity</t>
  </si>
  <si>
    <t>Audio matice pro interkom</t>
  </si>
  <si>
    <t>Centrála pro hlasovou komunikaci po odděleném okruhu UTP kabeláže, min. freq. rozsah 120 Hz - 12 kHz, možnost pro rozšíření o další pracoviště studentů. Cena včetně dopravy, instalace, nastavení.</t>
  </si>
  <si>
    <t>Audio mixer a sluchátkový zesilovač - učitel</t>
  </si>
  <si>
    <t>Audio mixer a sluchátkový zesilovač - student</t>
  </si>
  <si>
    <t>Systémový kontrolér pro kontrolní a ovládací SW</t>
  </si>
  <si>
    <t>Systémová připojovací jednotka pro 2-3 PC stanice</t>
  </si>
  <si>
    <t>Kabel DP - DVI</t>
  </si>
  <si>
    <t>Systémový kontrolér pro kontrolní a ovládací SW, min. 150 příkazů. Cena včetně dopravy, instalace, nastavení a systémového zaškolení obsluhy.</t>
  </si>
  <si>
    <t>PC stanice pro studenty</t>
  </si>
  <si>
    <t>Webová kamera studenti</t>
  </si>
  <si>
    <t xml:space="preserve">Dobíjecí skříňka </t>
  </si>
  <si>
    <t>3D tiskárna</t>
  </si>
  <si>
    <t>Učebna Fyziky</t>
  </si>
  <si>
    <t>Jazyková učebna 3</t>
  </si>
  <si>
    <t>Jazyková učebna 3 - Dodávka vybavení jazykové laboratoře</t>
  </si>
  <si>
    <t>Jazyková učebna malá - Dodávka vybavení jazykové laboratoře</t>
  </si>
  <si>
    <t>Jazyková učebna malá</t>
  </si>
  <si>
    <t>Učebna informatiky</t>
  </si>
  <si>
    <t>Záložní zdroj pro učitelské PC</t>
  </si>
  <si>
    <t>Pracovní stanice pro studenty</t>
  </si>
  <si>
    <t>Dobíjecí skříňka pro tablety</t>
  </si>
  <si>
    <t>SW pro ovládání a kontrolu žákovských zařízení</t>
  </si>
  <si>
    <t>SW umožňuje: Monitorovat všechny počítače ve školní síti v jednom pohledu. • Monitorovat využití aplikací a Internetu na počítači každého    studenta.  • Přenášet soubory a složky do zvolených nebo všech počítačů.  • Seskupovat všechny počítače podle třídy / fyzického místa. • Generovat úplné hardwarové systémové informace pro zvolené počítače.  • Generovat úplné informace o softwaru pro každý počítač včetně    Hotfixů.  • Prohlížet a kontrolovat služby, procesy a aplikace běžící na    každém PC.  • Poskytovat přímou technickou pomoc učiteli v libovolné třídě. • Zapínat, vypínat, restartovat nebo se přihlásit na počítače ve třídě dálkově.  • Zobrazit všechny studenty a učitele podle aktivní třídy.  • Kontrolovat jednotlivá nastavení zabezpečení klienta dálkově.  • Chatovat s jedním nebo více studenty nebo učiteli.   • Zasílat zprávy skupinám nebo všem uživatelům sítě v sekundách.  • Provádět výkonnou 1:1 dálkovou kontrolu PC na libovolně zvoleném počítači.  • Ukázat stav paměťového zařízení USB v reálném čase na počítačích všech studentů.</t>
  </si>
  <si>
    <t>Monitor pro učitele</t>
  </si>
  <si>
    <t>Monitor pro studenty</t>
  </si>
  <si>
    <t>Multifunkční tiskárna</t>
  </si>
  <si>
    <t>Vektorový grafický editor</t>
  </si>
  <si>
    <t>Grafický software</t>
  </si>
  <si>
    <t>Střihový editor</t>
  </si>
  <si>
    <t>3D grafický software</t>
  </si>
  <si>
    <t>Digitální zrcadlovka</t>
  </si>
  <si>
    <t>Digitální kamera</t>
  </si>
  <si>
    <t>3D tiskárna - technologie tisku FDM, tisková plocha až 250x 210x 210mm, celkový modelovací prostor až 11.025cm3, výška vrstvy 0.05mm, tryska 0.4mm, tiskový materiál je struna 1.75mm, rychlost tisku 200+ mm/s, IR senzor filamentu, podporuje materiály ABS, PLA, PETT, HIPS, Laywood, Laybrick, Bronzefill, ASA, T-Glase,filamenty s uhlíkovým vláknem, polykarbonát, plně automatická kalibrace tiskové plochy, bezúdržbová tisková plocha, vyhřívaná magnetická podložka s vyměnitelnými tiskovými pláty, detekce a zotavení ze ztráty přívodu energie, LCD displej, čtečka SD, USB 2.0. Cena včetně dopravy, instalace, nastavební.</t>
  </si>
  <si>
    <t>Díky aplikaci je možné vytvořit fotografické knihy z obrázků s různými snadno použitelnými šablonami. Aplikace umožňuje najít a seskupit snímky podle umístění automaticky zobrazí data o poloze z GPS s povoleným fotoaparáty a telefonů s fotoaparátem. podporu formátu 4K a AVCHD, Inteligentní funkce Videopříběh a Rychlý film, Kreativní barevné filtry, filmové styly pro vylepšení atmosféry, přímé sdílení na YouTube, Facebook, nebo na vlastní web. Vyrovnání roztřesených záběrů, přidávání efektů, včetně efektního zpomalení či zrychlení a spoustu jiných funkcí. Organizátor podporující dotykové obrazovky. Hromadné úpravy fotek, kreativní barevné filtry pro vylepšení atmosféry, vylepšení průvodci úpravami,rozpoznávání tváří a třídění fotek podle tagů, přímé sdílení na sociální sítě i vlastní web, doostření roztřesených záběrů, pokročilé možnosti slučování snímků.</t>
  </si>
  <si>
    <t>Studentská sada pro učebnu přírodních věd - pro 2 studenty</t>
  </si>
  <si>
    <t>Učebna přírodopisu</t>
  </si>
  <si>
    <t>Učebna fyziky - Dodávka výpočetní techniky, audiovizuální techniky, laboratorních pomůcek</t>
  </si>
  <si>
    <t>Učebna informatiky - Dodávka výpočetní techniky, audiovizuální techniky, laboratorních pomůcek</t>
  </si>
  <si>
    <t>Učebna přírodopisu - Dodávka výpočetní techniky, audiovizuální techniky, laboratorních pomůcek</t>
  </si>
  <si>
    <t xml:space="preserve">Interaktivní set - Tabule </t>
  </si>
  <si>
    <t>Magnetická tabule s křídly, která s projektorem (položka 3) tvoří interaktivní tabuli, rozměr středního tabule dílu 200x120 cm (+/- 5%). Střední díl bílý určený pro projekci a popis fixy, Boční křídla k interaktivní tabuli pro popisování fixou,nebo křídou. Možnost kombinace: z venku pro psaní křídou, uvnitř pro psaní fixou - nebo naopak, celá fixová, celá křídová. Povrch tabule keramika. Tloušťka tabule je minimálně 20 mm. Sendvičová konstrukce tabulových desek. Rám tabule je z hliníku.Cena včetně dopravy, instalace, nastavení.Cena včetně dopravy, instalace, nastavení.</t>
  </si>
  <si>
    <t>Interaktivní set - Projektor</t>
  </si>
  <si>
    <t>Ultrakrátký interaktivní datový projektor, srovnatelná intenzita bílého i barevného světla, projekce sytá a jasná i za denního světla, rozlišení WXGA 1280x800,svítivost min. 3300 ANSI lm, životnost lampy: min. 4000 hodin, v ECO módu 5000 hodin, kontrast min: 10000:1, dotykové ovládání min. 5 prsty, 2 interaktivní pera s rychlou odezvou, nezávislé nastavení per, 2xHDMI, USB, VGA (D-SUB),  RJ-45. Cena včetně dopravy, instalace, nastavení.</t>
  </si>
  <si>
    <t>Přídavné reproduktory k interaktivnímu kompletu, výkon min. 2x 20 W.  Cena včetně dopravy, instalace.</t>
  </si>
  <si>
    <t>Pylonový pojezd, stabilní konstrukce z hliníkových profilů o výšce min.250cm, rozsah posunu min. 100cm, rozložení hmotnosti sestavy na stěnu a podlahu, integrovaný úchyt pro držák projektoru. Cena včetně dopravy, instalace.</t>
  </si>
  <si>
    <t>Dokumentová kamera s flexibilním ramenem, 15x zoom, rozlišení min. Full HD 1080p, snímkovací frekvence až 30 fps, LED osvětlení snímaného objektu, ovládání ostření. Připojení přes HDMI, USB. Jednoduché ovládání vizualizéru prostřednictvím software. Cena včetně dopravy, instalace.</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</si>
  <si>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USB flash disk s min. 28 žákovskými úlohami.
obsahuje min. 5 bezdrátových senzorů ( teploty, CO2, krevního tlaku, EKG a bezdrátový senzor počasí s anemometrem a GPS.). Cena včetně dopravy, instalace a zaškolení uživatele.</t>
  </si>
  <si>
    <t>Case s min. 180W zdrojem, výkon CPU min. 9200 bodu dle nezávislého testu cpubenchmark.net, operační paměť 8GB DDR4, pevný M.2 SSD disk s kapacitou 256GB, DVD-RW optická mechanika, Gbit síťová karta, čtečka pam. karet, min. 2x DisplayPort a 1x HDMI, USB Type-C, 2x USB 3.1, 2x USB 2.0, klávesnici a myš, operační systém s podporu AD (domény). Cena včetně dopravy, instalace, nastavení.</t>
  </si>
  <si>
    <t>Monitor s viditelnou uhlopříčkou min. 60,45 cm (23.8"), ISP panel antireflexní, LED podsvícení, rozlišení 1920x1080, pozorovací úhel 178° vodorovně, 178° svisle, jas 250 cd/m2, kontrastní poměr 1000:1 statický, doba odezvy 5ms, vodorovné otáčení 90° (Pivot), výškově nastavitelný stojan. Cena včetně dopravy, instalace.</t>
  </si>
  <si>
    <t>Konvertibilní zařízení s dotykovým SVA displejem min. 11,6" a LED podsvícením, rozlišení 1366 x 768, čelní kamera 720p, výkon CPU min. 2650 bodu dle nezávislého testu cpubenchmark.net, operační paměť 4GB DDR3, pevný SSD s kapacitou 128GB, Gbit síťová karta, WiFi ac + BT, min. video výstup HDMI, USB-C, USB 3.1, operační systém s podporu AD (domény). Cena včetně dopravy, instalace, nastavení.</t>
  </si>
  <si>
    <t>Dobíjecí skříň pro Notebook, prostor pro uložení min. 15 ks (2in1/tabletu), mobilní na kolečkách s brzdou, centrální přepěťová ochrana, větrací mřížky a termostatem řízený ventilátor, umožnuje připojit a nabíjet současně min. 10 zařízení ze sítě 230V. Cena včetně dopravy, instalace.</t>
  </si>
  <si>
    <t>Dobíjecí skříň pro Notebook, prostor pro uložení min. 24 ks (2in1/tabletu), mobilní na kolečkách s brzdou, centrální přepěťová ochrana, větrací mřížky a termostatem řízený ventilátor, umožnuje připojit a nabíjet současně min. 10 zařízení ze sítě 230V. Cena včetně dopravy, instalace.</t>
  </si>
  <si>
    <t>1x2 HDMI rozbočovač, podpora 4K/UHD, Přenos Dolby True HD, DTS HD Master Audio, Detekce EDID, HDCP kompatibilní.  Cena včetně dopravy, instalace, nastavení.</t>
  </si>
  <si>
    <t>Záložní zdroj napájení s výstupním výkonem 720W / 1200VA, s účinnosti 98%/97% při plném/polovičním zatížení, 3x CEE zásuvka s ochranným kolíkem zajišťující napájení v případě výpadku proudu, 3x CEE zásuvka s ochranným kolíkem s přepěťovou ochranou, s přepěťovou ochranou datové linky RJ45. Cena včetně dopravy, instalace.</t>
  </si>
  <si>
    <t>Kamera pro videohovory v rozlišení Full HD 1080p (až 1920 x 1080 pixelů), záznam videa Full HD (až 1920 x 1080 pixelů), komprese videa H.264, automatická korekce špatného osvětlení, univerzální klip s možností připevnění ke stativu, pro přichycení k notebookům, monitorům LCD nebo CRT. Cena včetně dopravy, instalace.</t>
  </si>
  <si>
    <t>Case mini PC, výkon CPU min. 9200 bodu dle nezávislého testu cpubenchmark.net, operační paměť 8GB DDR4, pevný M.2 SSD disk s kapacitou 256GB, Gbit síťová karta,min. 1x DisplayPort a 1x HDMI, USB Type-C, 2x USB 3.1, klávesnice a myš, operační systém s podporu AD (domény) Cena včetně dopravy, instalace, nastavení.</t>
  </si>
  <si>
    <t>Monitor s viditelnou uhlopříčkou 21.5 palců, rozlišení 1920x1080, jas 250 cd/m2, statický kontrast 1000:1, odezva 5 ms g/g, výškově nastavitelný, konektory min. HDMI, DP. Cena včetně dopravy, instalace.</t>
  </si>
  <si>
    <t>Barevná laserová multifunkce, A4, tiskárna, skener, kopírka, fax, rychlost tisku a kopírování až 27 str./min., připojení pomocí USB 2.0 a Ethernet, oboustranný jednoprůchodový skener a oboustranný tisk, skenování do e-mailu, na USB nebo síťové složky, formát tiskárny: A4, rozlišení[DPI]: 600 x 600 dpi , rychlost černého tisku [str/min]: Až 27 str./min, rychlost barevného tisku [str/min]: Až 27 str./min, tisk první strany [sec]: černá 8,9 sec, barva 9,8 sec, paměť [MB]:256 MB NAND Flash, 256 MB DRAM. Cena včetně dopravy, instalace.</t>
  </si>
  <si>
    <t>Aplikace pro intuitivní tvorbu vektorových ilustrací a stránkový zlom, splňující všechny požadavky dnešních vysoce vytížených profesionálních i neprofesionálních grafiků. Aplikace pro profesionální úpravy obrázků, která umožňuje rychlé a snadné retušování a vylepšování fotografií.  Samostatná aplikace pro správu písem, která umožňuje vyhledávání, uspořádávání a zobrazování náhledů lokálních písem i písem online v rámci služby Content Exchange. Nástroj integrovaný do aplikace a umožňující rychle a přesně převádět rastry na upravitelnou vektorovou grafiku. Celoobrazovkový prohlížeč poskytující přístup k digitálnímu obsahu sady a k nové službě Výměna obsahu a umožňující v počítači nebo v místní síti vyhledat prvky, které ideálně doplní váš návrh. Nástroj pro snímání umožňující jediným kliknutím ukládat snímky obrazovky počítače. Aplikace nabízející rychlou a snadnou cestu k návrhu, implementaci a správě webových stránek. Průvodce, který umožňuje uživatelům vytvářet čárové kódy v celé řadě standardních formátů. Průvodce, který pomáhá optimalizovat projekty pro oboustranný tisk..</t>
  </si>
  <si>
    <t>Střihový software pro tvorbu profesionálně vyhlížejících videí. Software disponuje řadou užitečných funkcí a nástrojů. Vytváření dynamických videí, ástroje pro záznam obrazovky a nahrávání videa z webové kamery, s ovládacími prvky pro 360 ° střihu videa. Jedná se o balík licencí 15 + 1 (15 licenci pro žáky a 1 pro učitele) střihového softwaru. Formáty pro export min: DVD, AVCHD, DV, HDV, AVI, WMV, MPEG-1/-2/-4, Flash, 3GP, HEVC ** (H.265, H.264), XAVC S, MOV, M2TS, FLV, 3GP, GIF , Cineform, BMP, JPEG, TIF, TGA, Formáty pro import Video: AVCHD, DV, HDV, AVI, MPEG-1/-2/-4, Flash, 3GP (MPEG-4, H.263), WMV, nekódované tituly DVD (včetně DVD-VR/+VR ), MOV (DV, MPEG-4, H.264), HEVC ** (H.265), XAVC, MXF, DVCPRO HD, XAVC S, GoPro LRV, Cineform, Obrázky: BMP, GIF, JPG, JPS, J2K, PCX, PNG, PSD, TGA, TIF, WMF</t>
  </si>
  <si>
    <t>Kompletně integrované 3D řešení - modelování, vizualizace i animace, Pro Windows &amp; MacOS X - automaticky dodávané pro obě platformy. Česká verze - vícejazyčné uživatelské rozhraní pro Windows i MacOS. Realistické vizualizace - pokročilé technologie renderování (globalní iluminace) pro pokročilé vizualizace, umožňující dosažení fotorealistických výstupů (počítá i s nepřímým světlem, generovaným jinými objekty ve scéně). Výsledkem jsou tak velmi přesvědčivé vizualizace a animace. Parametrické a polygonové modelování - 3D modelování bez hranic. Pokročilý systém materiálů - propracovaný systém práce s materiály, simulace přírodních nebo umělých materiálů, 3D projekce - automatická podpora 3D projekce / brýlí přímo v editoru. Integrované 3D nanášení textur - pro tvorbu vysoce detailních a realistických textur, nanášených v reálném čase přímo na povrch 3D objektů. Nelineární animační systém - možnost animace téměř libovolného parametru objektu nebo jeho vlastností, pomocí F-křivek a dalších pokročilých nástrojů Propojení na další programy.</t>
  </si>
  <si>
    <t>Rozlišení 24 Mpx, Tym snímače CMOS, Rozlišení fotografií 16:9, 1:1, 3:2, 4:3, Poměr stran snímače 3:2, Počet AF bodů 45, Pomocné světlo AF, Způsob měření expozice Bodové, Středové, Zónové, ISO min. 100, ISO max. 25600, Obsahuje paměťovou kartu min. 32 GB, 
stativ z hliníku s max. výškou 161 cm a objektiv s min. a max. ohniskovou vzdáleností 50 mm. Cena včetně dopravy.</t>
  </si>
  <si>
    <t>Formát snímače 1/2,5, Rozlišení 8,29 Mpx, Typ snímače CMOS , Poměr stran snímku 16:9, 4:3, Počet snímačů 1, Poměr snímače 4:3, Optický zoom 20 x, Min. ohnisková vzdálenost 26,8 mm, Max. ohnisková vzdálenost 536 mm, Typ stabilizátoru optický. Velikost displeje 3" obsahuje brašnu, paměťovou kartu, akumulátor, stativ z hliníku s max. výškou 171 cm. Cena včetně dopravy.</t>
  </si>
  <si>
    <t>Ovládací SW se společným řízením pro organizaci aktivit v laboratoři . Monitoring jednotlivých stanic, propojování připojených audio signálů a přepínání video signálů. Organizace třídy, databáze pro zasedací pořádek. Režimy  prezentace, monitoring a podpora studentů při cvičení, párování a práce min. v 5 skupinách, cvičení, testování. Ovládání příp. lokálního CD/DVD přehrávače v PC. Součástí musí být softwarový video přepínač žákovských stanic (pokud jsou součástí učebny): sdílení obsahu žákovských stanic a jejich monitoring, adresné posílání textových zpráv; záznam připojeného audio kanálu (konkrétní student; studentský pár; pracovní skupina). Audiovizuální aktivity s obrázky, audiem, videem i s textovými soubory. Individuální práce a záznam studentů - min. poslech, sledování, otevřený záznam, přehrávání správné výslovnosti textu, neomezené písemné odpovědi, dotazníky, výběr z možností, doplňovačka, určování správného pořadí u vět, slov i písmen. Databáze učebních materiálů, organizovaná dle vyučujícího a tříd. Třídění materiálů do učebních lekcí. Jazykové varianty SW. Modul pro přepínání zvukového propojení, náhodné párování a konference, nastavené párování a konference, monitorování zvukových spojení studentů učitelem Cena včetně dopravy, instalace, nastavení a zaškolení.</t>
  </si>
  <si>
    <t>Systémový náhlavní set sluchátek s mikrofonem, potlačení okolních ruchů, provedení  z pružného materiálu odolnému hrubému zacházení, uzavřená  sluchátka / náušníky. Min. parametry: Sluchátka: kmitočtový rozsah 20 - 20.000 Hz, nízké zkreslení, určeno pro jazykové učebny, kabel min. 1,3 m. Cena včetně dopravy, instalace, nastavení.</t>
  </si>
  <si>
    <t>Dobíjecí skříň pro Notebook, prostor pro uložení až 24 ks (2in1/tabletu), mobilní na kolečkách s brzdou, centrální přepěťová ochrana, větrací mřížky a termostatem řízený ventilátor, umožnuje připojit a nabíjet současně až 20 zařízení ze sítě 230V. Cena včetně dopravy, instalace.</t>
  </si>
  <si>
    <t>Extender pro USB 2.0 ( podpora v1.1 i v2.0) do vzdálenosti až 50 m po CAT-5e kabelu s rychlostí přenosu až 480 mbps. Počet zařízení může být rozšířen použitím standardního USB 2.0 hubu.</t>
  </si>
  <si>
    <t>Extender pro přenos HDMI po kabelu CAT5e/6/7. Sada přijímač + vysílač. Přenos videa ve vysokém rozlišení až na 60 metrů
Včetně napájecího adaptéru.</t>
  </si>
  <si>
    <t>Internetový přístup studenta do databáze studijních materiálů, možnost vyplňování učitelem přiřazených samostatných nebo domácích úloh mimo jazykovou laboratoř. Samostatná práce a individuální záznam studentů - poslech, sledování, otevřený záznam,  neomezené písemné odpovědi, dotazníky, výběr z možností, doplňovačka, určování správného pořadí u vět, slov i písmen.Možnost nastavení přístupových práv žákům tutorem.
Profil uživatele s možností vložení fotografie, šifrování a ochrana hesel .Licence pro školní databázi min. 999 studentů. Cena včetně dopravy, instalace, nastavení.</t>
  </si>
  <si>
    <t>19" rozvaděč stojanový 15U/600x595 skleněné dveře, šedý, včetně polic a rozvodného panelu 230V. Cena včetně dopravy, instalace.</t>
  </si>
  <si>
    <t>datový switch s 5 porty 10/100/1000Mbit, s pasivním chlazením, detekce datových smyček, s napájecím zdrojem, záruka 5 let. Cena včetně dopravy, instalace, nastavení.</t>
  </si>
  <si>
    <t>pevný disk pro provoz 24/7 a RAID kompatibilní, min. kapacita 2TB s 7.200ot/s, rozhraní SATA s přenosovou rychlosti 6Gb/s, formátu 3.5“. Cena včetně dopravy, instalace.</t>
  </si>
  <si>
    <t>Uložiště dat, dvoujádrový procesor, hardwarové šifrování stroj, min. 1 x Gigabit (RJ-45), 2x USB 3.0, možnost výměny disků za provozu, přihlášení uživatelů domény, včetně softwarového vybavení pro zálohování dat. Cena včetně dopravy, instalace, nastavení.</t>
  </si>
  <si>
    <t>Pracovní stanice, case Tower, min. 380W zdrojem s účinností až 90%, sestava pro provoz 24/7, výkon 4core CPU min. 11800 dle nezávislého testu cpubenchmark.net, operační paměť min. 8GB DDR4, SSD M.2 disk s kapacitou min. 256GB, Gbit síťová karta, klávesnici a myš, operační systém s podporu AD (domény), záruka min. 3 roky s odezvou do následujícího pracovního dne od nahlášení servisní události. Cena včetně dopravy, instalace, nastavení.</t>
  </si>
  <si>
    <t>Kabel displayport to displayport, 2m, Rozlišení: Až 2560 x 1600, 1080p kompatibilní.</t>
  </si>
  <si>
    <t>Ovládací SW se společným řízením pro organizaci aktivit v laboratoři . Monitoring jednotlivých stanic, propojování připojených audio signálů a přepínání video signálů. Organizace třídy, databáze pro zasedací pořádek. Režimy  prezentace, monitoring a podpora studentů při cvičení, párování a práce min. v 5 skupinách, cvičení, testování. Ovládání příp. lokálního CD/DVD přehrávače v PC. Součástí musí být softwarový video přepínač žákovských stanic (pokud jsou součástí učebny): sdílení obsahu žákovských stanic a jejich monitoring, adresné posílání textových zpráv; záznam připojeného audio kanálu (konkrétní student; studentský pár; pracovní skupina). Audiovizuální aktivity s obrázky, audiem, videem i s textovými soubory. Individuální práce a záznam studentů - min. poslech, sledování, otevřený záznam, přehrávání správné výslovnosti textu, neomezené písemné odpovědi, dotazníky, výběr z možností, doplňovačka, určování správného pořadí u vět, slov i písmen. Databáze učebních materiálů, organizovaná dle vyučujícího a tříd. Třídění materiálů do učebních lekcí. Jazykové varianty SW. Modul pro přepínání zvukového propojení, náhodné párování a konference, nastavené párování a konference, monitorování zvukových spojení studentů učitelem Cena včetně dopravy, instalace, nastavení a zaškolení.</t>
  </si>
  <si>
    <t>Audio mixer a sluchátkový zesilovač pro učitele, nastavení hlasitosti sluchátek, freq. rozsah min. 120 Hz - 12 kHz, linkový vstup/výstup, funkce donastavení hlasitosti vstupů, konektory min.: 1x 3,5mm jack - vstup, 1x 3,5mm stereo jack - sluchátka, napájení. Cena včetně dopravy, instalace, nastavení.</t>
  </si>
  <si>
    <t>Audio mixer a sluchátkový zesilovač, nastavení hlasitosti sluchátek, freq. rozsah min. 120 Hz - 12 kHz, linkový vstup/výstup, funkce donastavení hlasitosti vstupů, konektory min.: 1x 3,5mm jack, 1x 3,5mm stereo jack - sluchátka, napájení. Cena včetně dopravy, instalace, nastavení.</t>
  </si>
  <si>
    <t>KVM/video rozbočovač DVI+USB</t>
  </si>
  <si>
    <t>Rozvaděč pro propojení jednotek u PC stanic, sdílení obrazu, přepínání bez zpoždění. Cena včetně dopravy, instalace, nastavení.</t>
  </si>
  <si>
    <t>Systémová připojovací jednotka až pro 3x PC stanice (podle rozložení lavic), HDMI video, rozlišení 1920x1200 / 60 Hz, kompenzace délky kabeláže. Cena včetně dopravy, instalace, nastavení.</t>
  </si>
  <si>
    <t xml:space="preserve">KVM/HDMI přípojný kabel </t>
  </si>
  <si>
    <t>KVM/HDMI přípojný kabel pro interface, délka min. 1,6m. Cena včetně dopravy, instalace.</t>
  </si>
  <si>
    <t>Magnetická tabule s křídly, která s projektorem (položka 14) tvoří interaktivní tabuli, rozměr středního tabule dílu 200x120 cm (+/- 5%). Střední díl bílý určený pro projekci a popis fixy, Boční křídla k interaktivní tabuli pro popisování fixou,nebo křídou. Možnost kombinace: z venku pro psaní křídou, uvnitř pro psaní fixou - nebo naopak, celá fixová, celá křídová. Povrch tabule keramika. Tloušťka tabule je minimálně 20 mm. Sendvičová konstrukce tabulových desek. Rám tabule je z hliníku.Cena včetně dopravy, instalace, nastavení.Cena včetně dopravy, instalace, nastavení.</t>
  </si>
  <si>
    <t>Interaktivní dotykový displej</t>
  </si>
  <si>
    <t>PC modul</t>
  </si>
  <si>
    <t>Pojizdný, naklápěcí stojan</t>
  </si>
  <si>
    <r>
      <t>Výškově nastavitelný mobilní stojan s naklápěním. Kolečka, brzda. Naklopení 0</t>
    </r>
    <r>
      <rPr>
        <sz val="8"/>
        <color theme="1"/>
        <rFont val="Calibri"/>
        <family val="2"/>
        <charset val="238"/>
      </rPr>
      <t xml:space="preserve">° - 90°. Nosnost min. 75 kg. Cena včetně dopravy, instalace nastavení. </t>
    </r>
  </si>
  <si>
    <t>PC OPS2 i5 , 8 GB DDR4, 128 GB SSD, Integrated 10/100/1000M Adaption, WiFi. Cena včetně dopravy, instalace, nastavení.</t>
  </si>
  <si>
    <t>Displej musí mít úhlopříčku zobrazovací plochy min. 55" a rozlišení Full HD - 1920x1080 bodů. Dotyková technologoie musí rozeznat minimálně 10 současných dotyků. Ovldádání displeje musí být možné dotykem prstu, pasivního popisovače. Obrazovka musí být chráněna sklem s úpravou proti odleskům. Displej musí obsahovat slot pro vestavění PC modulu. Součástí displeje je ozvučení . Cena včetně dopravy, instalace, nastavení.</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</si>
</sst>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9"/>
      <color theme="1"/>
      <name val="Calibri"/>
      <family val="2"/>
      <charset val="238"/>
      <scheme val="minor"/>
    </font>
    <font>
      <b/>
      <sz val="9"/>
      <color theme="1"/>
      <name val="Calibri"/>
      <family val="2"/>
      <charset val="238"/>
      <scheme val="minor"/>
    </font>
    <font>
      <sz val="10"/>
      <name val="Arial"/>
      <family val="2"/>
      <charset val="238"/>
    </font>
    <font>
      <sz val="8"/>
      <color theme="1"/>
      <name val="Calibri"/>
      <family val="2"/>
      <charset val="238"/>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6" fillId="0" borderId="0"/>
  </cellStyleXfs>
  <cellXfs count="93">
    <xf numFmtId="0" fontId="0" fillId="0" borderId="0" xfId="0"/>
    <xf numFmtId="0" fontId="0" fillId="0" borderId="0" xfId="0" applyAlignment="1">
      <alignment horizontal="center"/>
    </xf>
    <xf numFmtId="0" fontId="0" fillId="0" borderId="0" xfId="0" applyAlignment="1">
      <alignment vertical="center"/>
    </xf>
    <xf numFmtId="4" fontId="2" fillId="0" borderId="10" xfId="0" applyNumberFormat="1" applyFont="1" applyFill="1" applyBorder="1" applyAlignment="1">
      <alignment horizontal="center" vertical="center"/>
    </xf>
    <xf numFmtId="0" fontId="5" fillId="0" borderId="12" xfId="0" applyFont="1" applyFill="1" applyBorder="1" applyAlignment="1">
      <alignment vertical="center"/>
    </xf>
    <xf numFmtId="0" fontId="2" fillId="0" borderId="12" xfId="0" applyFont="1" applyFill="1" applyBorder="1" applyAlignment="1">
      <alignment vertical="center"/>
    </xf>
    <xf numFmtId="0" fontId="0" fillId="0" borderId="0" xfId="0" applyFill="1"/>
    <xf numFmtId="0" fontId="0" fillId="0" borderId="0" xfId="0" applyFill="1" applyAlignment="1">
      <alignment vertical="center"/>
    </xf>
    <xf numFmtId="0" fontId="5" fillId="0" borderId="12" xfId="0" applyFont="1" applyFill="1" applyBorder="1" applyAlignment="1">
      <alignment horizontal="right" vertical="center"/>
    </xf>
    <xf numFmtId="0" fontId="0" fillId="0" borderId="0" xfId="0" applyFill="1" applyAlignment="1"/>
    <xf numFmtId="4" fontId="2" fillId="0" borderId="12" xfId="0" applyNumberFormat="1" applyFont="1" applyFill="1" applyBorder="1" applyAlignment="1">
      <alignment vertical="center"/>
    </xf>
    <xf numFmtId="4" fontId="4" fillId="0" borderId="12" xfId="0" applyNumberFormat="1" applyFont="1" applyFill="1" applyBorder="1" applyAlignment="1">
      <alignment vertical="center"/>
    </xf>
    <xf numFmtId="9" fontId="0" fillId="0" borderId="0" xfId="0" applyNumberFormat="1" applyFill="1"/>
    <xf numFmtId="0" fontId="3" fillId="0" borderId="9" xfId="0" applyFont="1" applyFill="1" applyBorder="1" applyAlignment="1">
      <alignment horizontal="center" vertical="center" textRotation="90"/>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4" fontId="0" fillId="0" borderId="18" xfId="0" applyNumberFormat="1" applyFill="1" applyBorder="1" applyAlignment="1">
      <alignment horizontal="center" vertical="center"/>
    </xf>
    <xf numFmtId="0" fontId="3" fillId="0" borderId="6" xfId="0" applyFont="1" applyFill="1" applyBorder="1" applyAlignment="1">
      <alignment horizontal="center" vertical="center" textRotation="90"/>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4" fontId="0" fillId="0" borderId="10" xfId="0" applyNumberFormat="1" applyFill="1" applyBorder="1" applyAlignment="1">
      <alignment horizontal="center" vertical="center"/>
    </xf>
    <xf numFmtId="0" fontId="0" fillId="0" borderId="0" xfId="0" applyFill="1" applyAlignment="1">
      <alignment horizontal="center"/>
    </xf>
    <xf numFmtId="0" fontId="2" fillId="0" borderId="19" xfId="0" applyFont="1" applyFill="1" applyBorder="1" applyAlignment="1">
      <alignment horizontal="center" vertical="center"/>
    </xf>
    <xf numFmtId="0" fontId="2" fillId="0" borderId="20" xfId="0" applyFont="1" applyFill="1" applyBorder="1" applyAlignment="1">
      <alignment horizontal="left" vertical="center"/>
    </xf>
    <xf numFmtId="4" fontId="2" fillId="0" borderId="2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4" fontId="2" fillId="0" borderId="21" xfId="0" applyNumberFormat="1"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12" xfId="0" applyFont="1" applyFill="1" applyBorder="1" applyAlignment="1">
      <alignment horizontal="left" vertical="center"/>
    </xf>
    <xf numFmtId="4"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left" vertical="center"/>
    </xf>
    <xf numFmtId="4" fontId="2" fillId="0" borderId="2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4" fontId="2" fillId="0" borderId="26" xfId="0" applyNumberFormat="1" applyFont="1" applyFill="1" applyBorder="1" applyAlignment="1">
      <alignment horizontal="center" vertical="center" wrapText="1"/>
    </xf>
    <xf numFmtId="0" fontId="2" fillId="0" borderId="12" xfId="0" applyFont="1" applyFill="1" applyBorder="1" applyAlignment="1">
      <alignment horizontal="left" vertical="center"/>
    </xf>
    <xf numFmtId="0" fontId="3" fillId="0" borderId="28"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left" vertical="center"/>
    </xf>
    <xf numFmtId="0" fontId="3" fillId="0" borderId="29" xfId="0" applyFont="1" applyFill="1" applyBorder="1" applyAlignment="1">
      <alignment horizontal="center" vertical="center" wrapText="1"/>
    </xf>
    <xf numFmtId="4" fontId="2" fillId="0" borderId="20" xfId="0" applyNumberFormat="1" applyFont="1" applyFill="1" applyBorder="1" applyAlignment="1">
      <alignment horizontal="center" vertical="center"/>
    </xf>
    <xf numFmtId="0" fontId="2" fillId="0" borderId="20" xfId="0" applyFont="1" applyFill="1" applyBorder="1" applyAlignment="1">
      <alignment horizontal="center" vertical="center"/>
    </xf>
    <xf numFmtId="4" fontId="2" fillId="0" borderId="21" xfId="0" applyNumberFormat="1" applyFont="1" applyFill="1" applyBorder="1" applyAlignment="1">
      <alignment horizontal="center" vertical="center"/>
    </xf>
    <xf numFmtId="4" fontId="2" fillId="0" borderId="12" xfId="0" applyNumberFormat="1" applyFont="1" applyFill="1" applyBorder="1" applyAlignment="1">
      <alignment horizontal="center" vertical="center"/>
    </xf>
    <xf numFmtId="0" fontId="2" fillId="0" borderId="12" xfId="0" applyFont="1" applyFill="1" applyBorder="1" applyAlignment="1">
      <alignment horizontal="center" vertical="center"/>
    </xf>
    <xf numFmtId="4" fontId="2" fillId="0" borderId="23" xfId="0" applyNumberFormat="1" applyFont="1" applyFill="1" applyBorder="1" applyAlignment="1">
      <alignment horizontal="center" vertical="center"/>
    </xf>
    <xf numFmtId="4" fontId="2" fillId="0" borderId="25" xfId="0" applyNumberFormat="1" applyFont="1" applyFill="1" applyBorder="1" applyAlignment="1">
      <alignment horizontal="center" vertical="center"/>
    </xf>
    <xf numFmtId="0" fontId="2" fillId="0" borderId="25" xfId="0" applyFont="1" applyFill="1" applyBorder="1" applyAlignment="1">
      <alignment horizontal="center" vertical="center"/>
    </xf>
    <xf numFmtId="4" fontId="2" fillId="0" borderId="26" xfId="0" applyNumberFormat="1" applyFont="1" applyFill="1" applyBorder="1" applyAlignment="1">
      <alignment horizontal="center" vertical="center"/>
    </xf>
    <xf numFmtId="4" fontId="2" fillId="0" borderId="31" xfId="0" applyNumberFormat="1" applyFont="1" applyFill="1" applyBorder="1" applyAlignment="1">
      <alignment horizontal="center" vertical="center"/>
    </xf>
    <xf numFmtId="0" fontId="2" fillId="0" borderId="31" xfId="0" applyFont="1" applyFill="1" applyBorder="1" applyAlignment="1">
      <alignment horizontal="center" vertical="center"/>
    </xf>
    <xf numFmtId="4" fontId="2" fillId="0" borderId="32" xfId="0" applyNumberFormat="1"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2" fillId="0" borderId="12" xfId="0" applyFont="1" applyFill="1" applyBorder="1" applyAlignment="1">
      <alignment horizontal="left" vertical="center"/>
    </xf>
    <xf numFmtId="4" fontId="0" fillId="0" borderId="0" xfId="0" applyNumberFormat="1"/>
    <xf numFmtId="0" fontId="2" fillId="0" borderId="12" xfId="0" applyFont="1" applyFill="1" applyBorder="1" applyAlignment="1">
      <alignment horizontal="left" vertical="center"/>
    </xf>
    <xf numFmtId="0" fontId="2" fillId="0" borderId="12" xfId="0" applyFont="1" applyFill="1" applyBorder="1" applyAlignment="1">
      <alignment horizontal="left" vertical="center"/>
    </xf>
    <xf numFmtId="0" fontId="4" fillId="0" borderId="20" xfId="0" applyFont="1" applyBorder="1" applyAlignment="1">
      <alignment horizontal="left" vertical="center" wrapText="1"/>
    </xf>
    <xf numFmtId="0" fontId="2" fillId="0" borderId="12" xfId="0" applyFont="1" applyBorder="1" applyAlignment="1">
      <alignment horizontal="justify" vertical="center" wrapText="1"/>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31" xfId="0" applyFont="1" applyBorder="1" applyAlignment="1">
      <alignment horizontal="left" vertical="center" wrapText="1"/>
    </xf>
    <xf numFmtId="0" fontId="4" fillId="0" borderId="25" xfId="0" applyFont="1" applyBorder="1" applyAlignment="1">
      <alignment horizontal="left" vertical="center"/>
    </xf>
    <xf numFmtId="0" fontId="4" fillId="0" borderId="31" xfId="0" applyFont="1" applyBorder="1" applyAlignment="1">
      <alignment horizontal="left" vertical="center"/>
    </xf>
    <xf numFmtId="0" fontId="2" fillId="0" borderId="20" xfId="0" applyFont="1" applyBorder="1" applyAlignment="1">
      <alignment horizontal="justify" vertical="center" wrapText="1"/>
    </xf>
    <xf numFmtId="0" fontId="4" fillId="0" borderId="25" xfId="0" applyFont="1" applyBorder="1" applyAlignment="1">
      <alignment horizontal="left" vertical="center" wrapText="1"/>
    </xf>
    <xf numFmtId="0" fontId="5" fillId="0" borderId="13" xfId="0" applyFont="1" applyFill="1" applyBorder="1" applyAlignment="1">
      <alignment horizontal="left" vertical="center"/>
    </xf>
    <xf numFmtId="0" fontId="5" fillId="0" borderId="11" xfId="0" applyFont="1" applyFill="1" applyBorder="1" applyAlignment="1">
      <alignment horizontal="left" vertical="center"/>
    </xf>
    <xf numFmtId="0" fontId="5" fillId="0" borderId="14"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0" fontId="3" fillId="0" borderId="3" xfId="0" applyFont="1" applyFill="1" applyBorder="1" applyAlignment="1">
      <alignment horizontal="left" vertical="center" indent="2"/>
    </xf>
    <xf numFmtId="0" fontId="3" fillId="0" borderId="4" xfId="0" applyFont="1" applyFill="1" applyBorder="1" applyAlignment="1">
      <alignment horizontal="left" vertical="center" indent="2"/>
    </xf>
    <xf numFmtId="0" fontId="3" fillId="0" borderId="5" xfId="0" applyFont="1" applyFill="1" applyBorder="1" applyAlignment="1">
      <alignment horizontal="left" vertical="center" indent="2"/>
    </xf>
    <xf numFmtId="0" fontId="5" fillId="0" borderId="3" xfId="0" applyFont="1" applyFill="1" applyBorder="1" applyAlignment="1">
      <alignment horizontal="right" vertical="center" indent="1"/>
    </xf>
    <xf numFmtId="0" fontId="5" fillId="0" borderId="4" xfId="0" applyFont="1" applyFill="1" applyBorder="1" applyAlignment="1">
      <alignment horizontal="right" vertical="center" indent="1"/>
    </xf>
    <xf numFmtId="0" fontId="5" fillId="0" borderId="5" xfId="0" applyFont="1" applyFill="1" applyBorder="1" applyAlignment="1">
      <alignment horizontal="right" vertical="center" indent="1"/>
    </xf>
    <xf numFmtId="0" fontId="1" fillId="0" borderId="16" xfId="0" applyFont="1" applyFill="1" applyBorder="1" applyAlignment="1">
      <alignment horizontal="right" vertical="center" indent="1"/>
    </xf>
    <xf numFmtId="0" fontId="1" fillId="0" borderId="17" xfId="0" applyFont="1" applyFill="1" applyBorder="1" applyAlignment="1">
      <alignment horizontal="right" vertical="center" indent="1"/>
    </xf>
    <xf numFmtId="0" fontId="1" fillId="0" borderId="15" xfId="0" applyFont="1" applyFill="1" applyBorder="1" applyAlignment="1">
      <alignment horizontal="right" vertical="center" inden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7"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 xfId="0" applyFont="1" applyFill="1" applyBorder="1" applyAlignment="1">
      <alignment horizontal="right" vertical="center" indent="1"/>
    </xf>
    <xf numFmtId="0" fontId="1" fillId="0" borderId="4" xfId="0" applyFont="1" applyFill="1" applyBorder="1" applyAlignment="1">
      <alignment horizontal="right" vertical="center" indent="1"/>
    </xf>
    <xf numFmtId="0" fontId="1" fillId="0" borderId="5" xfId="0" applyFont="1" applyFill="1" applyBorder="1" applyAlignment="1">
      <alignment horizontal="right" vertical="center" indent="1"/>
    </xf>
  </cellXfs>
  <cellStyles count="2">
    <cellStyle name="Normální" xfId="0" builtinId="0"/>
    <cellStyle name="Normální 2" xfId="1"/>
  </cellStyles>
  <dxfs count="0"/>
  <tableStyles count="0" defaultTableStyle="TableStyleMedium2" defaultPivotStyle="PivotStyleLight16"/>
  <colors>
    <mruColors>
      <color rgb="FFF1E9E7"/>
      <color rgb="FFFFFFCC"/>
      <color rgb="FFF3F2E9"/>
      <color rgb="FFE7E3DD"/>
      <color rgb="FFEEE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abSelected="1" workbookViewId="0">
      <selection activeCell="A11" sqref="A11"/>
    </sheetView>
  </sheetViews>
  <sheetFormatPr defaultColWidth="9.109375" defaultRowHeight="14.4" x14ac:dyDescent="0.3"/>
  <cols>
    <col min="1" max="1" width="23.5546875" style="6" bestFit="1" customWidth="1"/>
    <col min="2" max="3" width="20.88671875" style="6" customWidth="1"/>
    <col min="4" max="16384" width="9.109375" style="6"/>
  </cols>
  <sheetData>
    <row r="1" spans="1:5" x14ac:dyDescent="0.3">
      <c r="A1" s="4" t="s">
        <v>11</v>
      </c>
      <c r="B1" s="5"/>
      <c r="C1" s="5"/>
    </row>
    <row r="2" spans="1:5" x14ac:dyDescent="0.3">
      <c r="A2" s="4" t="s">
        <v>12</v>
      </c>
      <c r="B2" s="74"/>
      <c r="C2" s="74"/>
    </row>
    <row r="3" spans="1:5" x14ac:dyDescent="0.3">
      <c r="A3" s="4" t="s">
        <v>10</v>
      </c>
      <c r="B3" s="73" t="s">
        <v>17</v>
      </c>
      <c r="C3" s="73"/>
      <c r="D3" s="7"/>
      <c r="E3" s="7"/>
    </row>
    <row r="4" spans="1:5" x14ac:dyDescent="0.3">
      <c r="D4" s="7"/>
      <c r="E4" s="7"/>
    </row>
    <row r="5" spans="1:5" ht="20.25" customHeight="1" x14ac:dyDescent="0.3">
      <c r="A5" s="70" t="s">
        <v>13</v>
      </c>
      <c r="B5" s="71"/>
      <c r="C5" s="72"/>
    </row>
    <row r="6" spans="1:5" s="9" customFormat="1" ht="18.75" customHeight="1" x14ac:dyDescent="0.3">
      <c r="A6" s="4" t="s">
        <v>14</v>
      </c>
      <c r="B6" s="8" t="s">
        <v>15</v>
      </c>
      <c r="C6" s="8" t="s">
        <v>16</v>
      </c>
    </row>
    <row r="7" spans="1:5" x14ac:dyDescent="0.3">
      <c r="A7" s="5" t="s">
        <v>71</v>
      </c>
      <c r="B7" s="10">
        <f>'Jazyková učebna 3'!H45</f>
        <v>0</v>
      </c>
      <c r="C7" s="10">
        <f>'Jazyková učebna 3'!I45</f>
        <v>0</v>
      </c>
    </row>
    <row r="8" spans="1:5" x14ac:dyDescent="0.3">
      <c r="A8" s="5" t="s">
        <v>74</v>
      </c>
      <c r="B8" s="10">
        <f>'Jazyková učebna malá'!H27</f>
        <v>0</v>
      </c>
      <c r="C8" s="10">
        <f>'Jazyková učebna malá'!I27</f>
        <v>0</v>
      </c>
    </row>
    <row r="9" spans="1:5" x14ac:dyDescent="0.3">
      <c r="A9" s="5" t="s">
        <v>70</v>
      </c>
      <c r="B9" s="10">
        <f>'Učebna fyziky'!H18</f>
        <v>0</v>
      </c>
      <c r="C9" s="10">
        <f>'Učebna fyziky'!I18</f>
        <v>0</v>
      </c>
    </row>
    <row r="10" spans="1:5" x14ac:dyDescent="0.3">
      <c r="A10" s="5" t="s">
        <v>75</v>
      </c>
      <c r="B10" s="10">
        <f>'Učebna informatiky'!H31</f>
        <v>0</v>
      </c>
      <c r="C10" s="10">
        <f>'Učebna informatiky'!I31</f>
        <v>0</v>
      </c>
    </row>
    <row r="11" spans="1:5" x14ac:dyDescent="0.3">
      <c r="A11" s="5" t="s">
        <v>93</v>
      </c>
      <c r="B11" s="10">
        <f>'Učebna přírodopisu'!H21</f>
        <v>0</v>
      </c>
      <c r="C11" s="10">
        <f>'Učebna přírodopisu'!I21</f>
        <v>0</v>
      </c>
    </row>
    <row r="12" spans="1:5" ht="30" customHeight="1" x14ac:dyDescent="0.3">
      <c r="A12" s="4" t="s">
        <v>9</v>
      </c>
      <c r="B12" s="11">
        <f>SUM(B7:B11)</f>
        <v>0</v>
      </c>
      <c r="C12" s="11">
        <f>SUM(C7:C11)</f>
        <v>0</v>
      </c>
    </row>
    <row r="14" spans="1:5" x14ac:dyDescent="0.3">
      <c r="A14" s="12"/>
    </row>
  </sheetData>
  <mergeCells count="3">
    <mergeCell ref="A5:C5"/>
    <mergeCell ref="B3:C3"/>
    <mergeCell ref="B2:C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view="pageBreakPreview" zoomScaleNormal="100" zoomScaleSheetLayoutView="100" workbookViewId="0">
      <selection activeCell="A44" sqref="A44:G44"/>
    </sheetView>
  </sheetViews>
  <sheetFormatPr defaultRowHeight="14.4" x14ac:dyDescent="0.3"/>
  <cols>
    <col min="1" max="1" width="4" customWidth="1"/>
    <col min="2" max="2" width="13.109375" customWidth="1"/>
    <col min="3" max="4" width="46.6640625" customWidth="1"/>
    <col min="5" max="6" width="10.88671875" style="1" customWidth="1"/>
    <col min="7" max="7" width="11.109375" customWidth="1"/>
    <col min="8" max="9" width="16.109375" customWidth="1"/>
    <col min="11" max="12" width="11.44140625" bestFit="1" customWidth="1"/>
  </cols>
  <sheetData>
    <row r="1" spans="1:9" s="2" customFormat="1" ht="21" customHeight="1" thickBot="1" x14ac:dyDescent="0.35">
      <c r="A1" s="84" t="s">
        <v>0</v>
      </c>
      <c r="B1" s="85"/>
      <c r="C1" s="85"/>
      <c r="D1" s="85"/>
      <c r="E1" s="85"/>
      <c r="F1" s="85"/>
      <c r="G1" s="85"/>
      <c r="H1" s="85"/>
      <c r="I1" s="86"/>
    </row>
    <row r="2" spans="1:9" s="2" customFormat="1" ht="21" customHeight="1" thickBot="1" x14ac:dyDescent="0.35">
      <c r="A2" s="87" t="s">
        <v>72</v>
      </c>
      <c r="B2" s="88"/>
      <c r="C2" s="88"/>
      <c r="D2" s="88"/>
      <c r="E2" s="88"/>
      <c r="F2" s="88"/>
      <c r="G2" s="88"/>
      <c r="H2" s="88"/>
      <c r="I2" s="89"/>
    </row>
    <row r="3" spans="1:9" ht="51.75" customHeight="1" thickBot="1" x14ac:dyDescent="0.35">
      <c r="A3" s="13" t="s">
        <v>1</v>
      </c>
      <c r="B3" s="14" t="s">
        <v>2</v>
      </c>
      <c r="C3" s="14" t="s">
        <v>3</v>
      </c>
      <c r="D3" s="19" t="s">
        <v>53</v>
      </c>
      <c r="E3" s="15" t="s">
        <v>4</v>
      </c>
      <c r="F3" s="15" t="s">
        <v>8</v>
      </c>
      <c r="G3" s="15" t="s">
        <v>5</v>
      </c>
      <c r="H3" s="15" t="s">
        <v>6</v>
      </c>
      <c r="I3" s="38" t="s">
        <v>7</v>
      </c>
    </row>
    <row r="4" spans="1:9" ht="15" thickBot="1" x14ac:dyDescent="0.35">
      <c r="A4" s="75" t="s">
        <v>27</v>
      </c>
      <c r="B4" s="76"/>
      <c r="C4" s="76"/>
      <c r="D4" s="76"/>
      <c r="E4" s="76"/>
      <c r="F4" s="76"/>
      <c r="G4" s="76"/>
      <c r="H4" s="76"/>
      <c r="I4" s="77"/>
    </row>
    <row r="5" spans="1:9" ht="91.8" x14ac:dyDescent="0.3">
      <c r="A5" s="22">
        <v>1</v>
      </c>
      <c r="B5" s="54" t="s">
        <v>28</v>
      </c>
      <c r="C5" s="62" t="s">
        <v>56</v>
      </c>
      <c r="D5" s="23"/>
      <c r="E5" s="24">
        <v>0</v>
      </c>
      <c r="F5" s="24">
        <f t="shared" ref="F5:F33" si="0">E5*1.21</f>
        <v>0</v>
      </c>
      <c r="G5" s="25">
        <v>24</v>
      </c>
      <c r="H5" s="24">
        <f t="shared" ref="H5:H33" si="1">G5*E5</f>
        <v>0</v>
      </c>
      <c r="I5" s="26">
        <f t="shared" ref="I5:I33" si="2">G5*F5</f>
        <v>0</v>
      </c>
    </row>
    <row r="6" spans="1:9" ht="193.8" x14ac:dyDescent="0.3">
      <c r="A6" s="27">
        <v>2</v>
      </c>
      <c r="B6" s="55" t="s">
        <v>57</v>
      </c>
      <c r="C6" s="62" t="s">
        <v>133</v>
      </c>
      <c r="D6" s="37"/>
      <c r="E6" s="29">
        <v>0</v>
      </c>
      <c r="F6" s="29">
        <f t="shared" si="0"/>
        <v>0</v>
      </c>
      <c r="G6" s="30">
        <v>24</v>
      </c>
      <c r="H6" s="29">
        <f t="shared" si="1"/>
        <v>0</v>
      </c>
      <c r="I6" s="31">
        <f t="shared" si="2"/>
        <v>0</v>
      </c>
    </row>
    <row r="7" spans="1:9" ht="40.799999999999997" x14ac:dyDescent="0.3">
      <c r="A7" s="27">
        <v>3</v>
      </c>
      <c r="B7" s="55" t="s">
        <v>29</v>
      </c>
      <c r="C7" s="62" t="s">
        <v>30</v>
      </c>
      <c r="D7" s="37"/>
      <c r="E7" s="29">
        <v>0</v>
      </c>
      <c r="F7" s="29">
        <f>E7*1.21</f>
        <v>0</v>
      </c>
      <c r="G7" s="30">
        <v>4</v>
      </c>
      <c r="H7" s="29">
        <f t="shared" si="1"/>
        <v>0</v>
      </c>
      <c r="I7" s="31">
        <f t="shared" si="2"/>
        <v>0</v>
      </c>
    </row>
    <row r="8" spans="1:9" ht="30.6" x14ac:dyDescent="0.3">
      <c r="A8" s="27">
        <v>4</v>
      </c>
      <c r="B8" s="55" t="s">
        <v>58</v>
      </c>
      <c r="C8" s="62" t="s">
        <v>59</v>
      </c>
      <c r="D8" s="37"/>
      <c r="E8" s="29">
        <v>0</v>
      </c>
      <c r="F8" s="29">
        <f t="shared" si="0"/>
        <v>0</v>
      </c>
      <c r="G8" s="30">
        <v>1</v>
      </c>
      <c r="H8" s="29">
        <f t="shared" si="1"/>
        <v>0</v>
      </c>
      <c r="I8" s="31">
        <f t="shared" si="2"/>
        <v>0</v>
      </c>
    </row>
    <row r="9" spans="1:9" ht="51" x14ac:dyDescent="0.3">
      <c r="A9" s="27">
        <v>5</v>
      </c>
      <c r="B9" s="55" t="s">
        <v>60</v>
      </c>
      <c r="C9" s="62" t="s">
        <v>134</v>
      </c>
      <c r="D9" s="37"/>
      <c r="E9" s="29">
        <v>0</v>
      </c>
      <c r="F9" s="29">
        <f t="shared" si="0"/>
        <v>0</v>
      </c>
      <c r="G9" s="30">
        <v>1</v>
      </c>
      <c r="H9" s="29">
        <f t="shared" si="1"/>
        <v>0</v>
      </c>
      <c r="I9" s="31">
        <f t="shared" si="2"/>
        <v>0</v>
      </c>
    </row>
    <row r="10" spans="1:9" ht="48" x14ac:dyDescent="0.3">
      <c r="A10" s="27">
        <v>6</v>
      </c>
      <c r="B10" s="55" t="s">
        <v>61</v>
      </c>
      <c r="C10" s="62" t="s">
        <v>135</v>
      </c>
      <c r="D10" s="37"/>
      <c r="E10" s="29">
        <v>0</v>
      </c>
      <c r="F10" s="29">
        <f t="shared" si="0"/>
        <v>0</v>
      </c>
      <c r="G10" s="30">
        <v>24</v>
      </c>
      <c r="H10" s="29">
        <f t="shared" si="1"/>
        <v>0</v>
      </c>
      <c r="I10" s="31">
        <f t="shared" si="2"/>
        <v>0</v>
      </c>
    </row>
    <row r="11" spans="1:9" ht="51" x14ac:dyDescent="0.3">
      <c r="A11" s="27">
        <v>7</v>
      </c>
      <c r="B11" s="55" t="s">
        <v>31</v>
      </c>
      <c r="C11" s="62" t="s">
        <v>122</v>
      </c>
      <c r="D11" s="37"/>
      <c r="E11" s="29">
        <v>0</v>
      </c>
      <c r="F11" s="29">
        <f t="shared" si="0"/>
        <v>0</v>
      </c>
      <c r="G11" s="30">
        <v>25</v>
      </c>
      <c r="H11" s="29">
        <f t="shared" si="1"/>
        <v>0</v>
      </c>
      <c r="I11" s="31">
        <f t="shared" si="2"/>
        <v>0</v>
      </c>
    </row>
    <row r="12" spans="1:9" ht="48" x14ac:dyDescent="0.3">
      <c r="A12" s="27">
        <v>8</v>
      </c>
      <c r="B12" s="55" t="s">
        <v>62</v>
      </c>
      <c r="C12" s="62" t="s">
        <v>65</v>
      </c>
      <c r="D12" s="37"/>
      <c r="E12" s="29">
        <v>0</v>
      </c>
      <c r="F12" s="29">
        <f t="shared" si="0"/>
        <v>0</v>
      </c>
      <c r="G12" s="30">
        <v>1</v>
      </c>
      <c r="H12" s="29">
        <f t="shared" si="1"/>
        <v>0</v>
      </c>
      <c r="I12" s="31">
        <f t="shared" si="2"/>
        <v>0</v>
      </c>
    </row>
    <row r="13" spans="1:9" ht="36" x14ac:dyDescent="0.3">
      <c r="A13" s="27">
        <v>9</v>
      </c>
      <c r="B13" s="55" t="s">
        <v>136</v>
      </c>
      <c r="C13" s="62" t="s">
        <v>137</v>
      </c>
      <c r="D13" s="37"/>
      <c r="E13" s="29">
        <v>0</v>
      </c>
      <c r="F13" s="29">
        <f t="shared" si="0"/>
        <v>0</v>
      </c>
      <c r="G13" s="30">
        <v>3</v>
      </c>
      <c r="H13" s="29">
        <f t="shared" si="1"/>
        <v>0</v>
      </c>
      <c r="I13" s="31">
        <f t="shared" si="2"/>
        <v>0</v>
      </c>
    </row>
    <row r="14" spans="1:9" ht="48" x14ac:dyDescent="0.3">
      <c r="A14" s="27">
        <v>10</v>
      </c>
      <c r="B14" s="55" t="s">
        <v>63</v>
      </c>
      <c r="C14" s="62" t="s">
        <v>138</v>
      </c>
      <c r="D14" s="37"/>
      <c r="E14" s="29">
        <v>0</v>
      </c>
      <c r="F14" s="29">
        <f t="shared" si="0"/>
        <v>0</v>
      </c>
      <c r="G14" s="30">
        <v>9</v>
      </c>
      <c r="H14" s="29">
        <f t="shared" si="1"/>
        <v>0</v>
      </c>
      <c r="I14" s="31">
        <f t="shared" si="2"/>
        <v>0</v>
      </c>
    </row>
    <row r="15" spans="1:9" ht="24" x14ac:dyDescent="0.3">
      <c r="A15" s="27">
        <v>11</v>
      </c>
      <c r="B15" s="55" t="s">
        <v>139</v>
      </c>
      <c r="C15" s="62" t="s">
        <v>140</v>
      </c>
      <c r="D15" s="37"/>
      <c r="E15" s="29">
        <v>0</v>
      </c>
      <c r="F15" s="29">
        <f t="shared" si="0"/>
        <v>0</v>
      </c>
      <c r="G15" s="30">
        <v>25</v>
      </c>
      <c r="H15" s="29">
        <f t="shared" si="1"/>
        <v>0</v>
      </c>
      <c r="I15" s="31">
        <f t="shared" si="2"/>
        <v>0</v>
      </c>
    </row>
    <row r="16" spans="1:9" ht="61.2" x14ac:dyDescent="0.3">
      <c r="A16" s="27">
        <v>12</v>
      </c>
      <c r="B16" s="55" t="s">
        <v>18</v>
      </c>
      <c r="C16" s="62" t="s">
        <v>105</v>
      </c>
      <c r="D16" s="37"/>
      <c r="E16" s="29">
        <v>0</v>
      </c>
      <c r="F16" s="29">
        <f t="shared" si="0"/>
        <v>0</v>
      </c>
      <c r="G16" s="30">
        <v>1</v>
      </c>
      <c r="H16" s="29">
        <f t="shared" si="1"/>
        <v>0</v>
      </c>
      <c r="I16" s="31">
        <f t="shared" si="2"/>
        <v>0</v>
      </c>
    </row>
    <row r="17" spans="1:12" ht="30.6" x14ac:dyDescent="0.3">
      <c r="A17" s="27">
        <v>13</v>
      </c>
      <c r="B17" s="55" t="s">
        <v>32</v>
      </c>
      <c r="C17" s="62" t="s">
        <v>33</v>
      </c>
      <c r="D17" s="37"/>
      <c r="E17" s="29">
        <v>0</v>
      </c>
      <c r="F17" s="29">
        <f t="shared" si="0"/>
        <v>0</v>
      </c>
      <c r="G17" s="30">
        <v>1</v>
      </c>
      <c r="H17" s="29">
        <f t="shared" si="1"/>
        <v>0</v>
      </c>
      <c r="I17" s="31">
        <f t="shared" si="2"/>
        <v>0</v>
      </c>
    </row>
    <row r="18" spans="1:12" ht="51" x14ac:dyDescent="0.3">
      <c r="A18" s="27">
        <v>14</v>
      </c>
      <c r="B18" s="55" t="s">
        <v>19</v>
      </c>
      <c r="C18" s="62" t="s">
        <v>106</v>
      </c>
      <c r="D18" s="37"/>
      <c r="E18" s="29">
        <v>0</v>
      </c>
      <c r="F18" s="29">
        <f t="shared" si="0"/>
        <v>0</v>
      </c>
      <c r="G18" s="30">
        <v>2</v>
      </c>
      <c r="H18" s="29">
        <f t="shared" si="1"/>
        <v>0</v>
      </c>
      <c r="I18" s="31">
        <f t="shared" si="2"/>
        <v>0</v>
      </c>
    </row>
    <row r="19" spans="1:12" ht="20.399999999999999" x14ac:dyDescent="0.3">
      <c r="A19" s="27">
        <v>15</v>
      </c>
      <c r="B19" s="55" t="s">
        <v>64</v>
      </c>
      <c r="C19" s="62" t="s">
        <v>132</v>
      </c>
      <c r="D19" s="37"/>
      <c r="E19" s="29">
        <v>0</v>
      </c>
      <c r="F19" s="29">
        <f t="shared" si="0"/>
        <v>0</v>
      </c>
      <c r="G19" s="30">
        <v>2</v>
      </c>
      <c r="H19" s="29">
        <f t="shared" si="1"/>
        <v>0</v>
      </c>
      <c r="I19" s="31">
        <f t="shared" si="2"/>
        <v>0</v>
      </c>
    </row>
    <row r="20" spans="1:12" ht="51" x14ac:dyDescent="0.3">
      <c r="A20" s="27">
        <v>16</v>
      </c>
      <c r="B20" s="55" t="s">
        <v>34</v>
      </c>
      <c r="C20" s="62" t="s">
        <v>112</v>
      </c>
      <c r="D20" s="37"/>
      <c r="E20" s="29">
        <v>0</v>
      </c>
      <c r="F20" s="29">
        <f t="shared" si="0"/>
        <v>0</v>
      </c>
      <c r="G20" s="30">
        <v>1</v>
      </c>
      <c r="H20" s="29">
        <f t="shared" si="1"/>
        <v>0</v>
      </c>
      <c r="I20" s="31">
        <f t="shared" si="2"/>
        <v>0</v>
      </c>
    </row>
    <row r="21" spans="1:12" ht="51" x14ac:dyDescent="0.3">
      <c r="A21" s="27">
        <v>17</v>
      </c>
      <c r="B21" s="55" t="s">
        <v>66</v>
      </c>
      <c r="C21" s="62" t="s">
        <v>113</v>
      </c>
      <c r="D21" s="37"/>
      <c r="E21" s="29">
        <v>0</v>
      </c>
      <c r="F21" s="29">
        <f t="shared" si="0"/>
        <v>0</v>
      </c>
      <c r="G21" s="30">
        <v>24</v>
      </c>
      <c r="H21" s="29">
        <f t="shared" si="1"/>
        <v>0</v>
      </c>
      <c r="I21" s="31">
        <f t="shared" si="2"/>
        <v>0</v>
      </c>
    </row>
    <row r="22" spans="1:12" ht="30.6" x14ac:dyDescent="0.3">
      <c r="A22" s="27">
        <v>18</v>
      </c>
      <c r="B22" s="55" t="s">
        <v>32</v>
      </c>
      <c r="C22" s="62" t="s">
        <v>33</v>
      </c>
      <c r="D22" s="37"/>
      <c r="E22" s="29">
        <v>0</v>
      </c>
      <c r="F22" s="29">
        <f t="shared" si="0"/>
        <v>0</v>
      </c>
      <c r="G22" s="30">
        <v>24</v>
      </c>
      <c r="H22" s="29">
        <f t="shared" si="1"/>
        <v>0</v>
      </c>
      <c r="I22" s="31">
        <f t="shared" si="2"/>
        <v>0</v>
      </c>
      <c r="K22" s="58"/>
      <c r="L22" s="58"/>
    </row>
    <row r="23" spans="1:12" ht="36" x14ac:dyDescent="0.3">
      <c r="A23" s="27">
        <v>19</v>
      </c>
      <c r="B23" s="55" t="s">
        <v>19</v>
      </c>
      <c r="C23" s="62" t="s">
        <v>114</v>
      </c>
      <c r="D23" s="37"/>
      <c r="E23" s="29">
        <v>0</v>
      </c>
      <c r="F23" s="29">
        <f t="shared" si="0"/>
        <v>0</v>
      </c>
      <c r="G23" s="30">
        <v>24</v>
      </c>
      <c r="H23" s="29">
        <f t="shared" si="1"/>
        <v>0</v>
      </c>
      <c r="I23" s="31">
        <f t="shared" si="2"/>
        <v>0</v>
      </c>
    </row>
    <row r="24" spans="1:12" ht="20.399999999999999" x14ac:dyDescent="0.3">
      <c r="A24" s="27">
        <v>20</v>
      </c>
      <c r="B24" s="55" t="s">
        <v>64</v>
      </c>
      <c r="C24" s="62" t="s">
        <v>132</v>
      </c>
      <c r="D24" s="37"/>
      <c r="E24" s="29">
        <v>0</v>
      </c>
      <c r="F24" s="29">
        <f t="shared" si="0"/>
        <v>0</v>
      </c>
      <c r="G24" s="30">
        <v>24</v>
      </c>
      <c r="H24" s="29">
        <f t="shared" si="1"/>
        <v>0</v>
      </c>
      <c r="I24" s="31">
        <f t="shared" si="2"/>
        <v>0</v>
      </c>
    </row>
    <row r="25" spans="1:12" ht="51.6" thickBot="1" x14ac:dyDescent="0.35">
      <c r="A25" s="32">
        <v>21</v>
      </c>
      <c r="B25" s="56" t="s">
        <v>67</v>
      </c>
      <c r="C25" s="62" t="s">
        <v>112</v>
      </c>
      <c r="D25" s="33"/>
      <c r="E25" s="34">
        <v>0</v>
      </c>
      <c r="F25" s="34">
        <f t="shared" si="0"/>
        <v>0</v>
      </c>
      <c r="G25" s="35">
        <v>24</v>
      </c>
      <c r="H25" s="34">
        <f t="shared" si="1"/>
        <v>0</v>
      </c>
      <c r="I25" s="36">
        <f t="shared" si="2"/>
        <v>0</v>
      </c>
      <c r="L25" s="58"/>
    </row>
    <row r="26" spans="1:12" ht="15" thickBot="1" x14ac:dyDescent="0.35">
      <c r="A26" s="75" t="s">
        <v>26</v>
      </c>
      <c r="B26" s="76"/>
      <c r="C26" s="76"/>
      <c r="D26" s="76"/>
      <c r="E26" s="76"/>
      <c r="F26" s="76"/>
      <c r="G26" s="76"/>
      <c r="H26" s="76"/>
      <c r="I26" s="77"/>
    </row>
    <row r="27" spans="1:12" ht="71.400000000000006" x14ac:dyDescent="0.3">
      <c r="A27" s="22">
        <v>22</v>
      </c>
      <c r="B27" s="54" t="s">
        <v>21</v>
      </c>
      <c r="C27" s="62" t="s">
        <v>131</v>
      </c>
      <c r="D27" s="23"/>
      <c r="E27" s="24">
        <v>0</v>
      </c>
      <c r="F27" s="24">
        <f t="shared" si="0"/>
        <v>0</v>
      </c>
      <c r="G27" s="25">
        <v>1</v>
      </c>
      <c r="H27" s="24">
        <f t="shared" si="1"/>
        <v>0</v>
      </c>
      <c r="I27" s="26">
        <f t="shared" si="2"/>
        <v>0</v>
      </c>
    </row>
    <row r="28" spans="1:12" ht="40.799999999999997" x14ac:dyDescent="0.3">
      <c r="A28" s="27">
        <v>23</v>
      </c>
      <c r="B28" s="55" t="s">
        <v>22</v>
      </c>
      <c r="C28" s="62" t="s">
        <v>130</v>
      </c>
      <c r="D28" s="37"/>
      <c r="E28" s="29">
        <v>0</v>
      </c>
      <c r="F28" s="29">
        <f t="shared" si="0"/>
        <v>0</v>
      </c>
      <c r="G28" s="30">
        <v>1</v>
      </c>
      <c r="H28" s="29">
        <f t="shared" si="1"/>
        <v>0</v>
      </c>
      <c r="I28" s="31">
        <f t="shared" si="2"/>
        <v>0</v>
      </c>
    </row>
    <row r="29" spans="1:12" ht="30.6" x14ac:dyDescent="0.3">
      <c r="A29" s="27">
        <v>24</v>
      </c>
      <c r="B29" s="55" t="s">
        <v>23</v>
      </c>
      <c r="C29" s="62" t="s">
        <v>129</v>
      </c>
      <c r="D29" s="37"/>
      <c r="E29" s="29">
        <v>0</v>
      </c>
      <c r="F29" s="29">
        <f t="shared" si="0"/>
        <v>0</v>
      </c>
      <c r="G29" s="30">
        <v>2</v>
      </c>
      <c r="H29" s="29">
        <f t="shared" si="1"/>
        <v>0</v>
      </c>
      <c r="I29" s="31">
        <f t="shared" si="2"/>
        <v>0</v>
      </c>
    </row>
    <row r="30" spans="1:12" ht="51" x14ac:dyDescent="0.3">
      <c r="A30" s="27">
        <v>25</v>
      </c>
      <c r="B30" s="55" t="s">
        <v>24</v>
      </c>
      <c r="C30" s="62" t="s">
        <v>111</v>
      </c>
      <c r="D30" s="37"/>
      <c r="E30" s="29">
        <v>0</v>
      </c>
      <c r="F30" s="29">
        <f t="shared" si="0"/>
        <v>0</v>
      </c>
      <c r="G30" s="30">
        <v>1</v>
      </c>
      <c r="H30" s="29">
        <f t="shared" si="1"/>
        <v>0</v>
      </c>
      <c r="I30" s="31">
        <f t="shared" si="2"/>
        <v>0</v>
      </c>
      <c r="K30" s="58"/>
    </row>
    <row r="31" spans="1:12" ht="30.6" x14ac:dyDescent="0.3">
      <c r="A31" s="27">
        <v>26</v>
      </c>
      <c r="B31" s="55" t="s">
        <v>20</v>
      </c>
      <c r="C31" s="62" t="s">
        <v>128</v>
      </c>
      <c r="D31" s="37"/>
      <c r="E31" s="29">
        <v>0</v>
      </c>
      <c r="F31" s="29">
        <f t="shared" si="0"/>
        <v>0</v>
      </c>
      <c r="G31" s="30">
        <v>1</v>
      </c>
      <c r="H31" s="29">
        <f t="shared" si="1"/>
        <v>0</v>
      </c>
      <c r="I31" s="31">
        <f t="shared" si="2"/>
        <v>0</v>
      </c>
    </row>
    <row r="32" spans="1:12" ht="20.399999999999999" x14ac:dyDescent="0.3">
      <c r="A32" s="27">
        <v>27</v>
      </c>
      <c r="B32" s="55" t="s">
        <v>25</v>
      </c>
      <c r="C32" s="62" t="s">
        <v>127</v>
      </c>
      <c r="D32" s="37"/>
      <c r="E32" s="29">
        <v>0</v>
      </c>
      <c r="F32" s="29">
        <f t="shared" si="0"/>
        <v>0</v>
      </c>
      <c r="G32" s="30">
        <v>1</v>
      </c>
      <c r="H32" s="29">
        <f t="shared" si="1"/>
        <v>0</v>
      </c>
      <c r="I32" s="31">
        <f t="shared" si="2"/>
        <v>0</v>
      </c>
    </row>
    <row r="33" spans="1:11" ht="102.6" thickBot="1" x14ac:dyDescent="0.35">
      <c r="A33" s="32">
        <v>28</v>
      </c>
      <c r="B33" s="56" t="s">
        <v>35</v>
      </c>
      <c r="C33" s="62" t="s">
        <v>126</v>
      </c>
      <c r="D33" s="33"/>
      <c r="E33" s="34">
        <v>0</v>
      </c>
      <c r="F33" s="34">
        <f t="shared" si="0"/>
        <v>0</v>
      </c>
      <c r="G33" s="35">
        <v>1</v>
      </c>
      <c r="H33" s="34">
        <f t="shared" si="1"/>
        <v>0</v>
      </c>
      <c r="I33" s="36">
        <f t="shared" si="2"/>
        <v>0</v>
      </c>
      <c r="K33" s="58"/>
    </row>
    <row r="34" spans="1:11" ht="15" thickBot="1" x14ac:dyDescent="0.35">
      <c r="A34" s="78" t="s">
        <v>45</v>
      </c>
      <c r="B34" s="79"/>
      <c r="C34" s="79"/>
      <c r="D34" s="79"/>
      <c r="E34" s="79"/>
      <c r="F34" s="79"/>
      <c r="G34" s="80"/>
      <c r="H34" s="3">
        <f>SUM(H27:H33,H5:H25)</f>
        <v>0</v>
      </c>
      <c r="I34" s="3">
        <f>SUM(I27:I33,I5:I25)</f>
        <v>0</v>
      </c>
    </row>
    <row r="35" spans="1:11" ht="15" thickBot="1" x14ac:dyDescent="0.35">
      <c r="A35" s="75" t="s">
        <v>36</v>
      </c>
      <c r="B35" s="76"/>
      <c r="C35" s="76"/>
      <c r="D35" s="76"/>
      <c r="E35" s="76"/>
      <c r="F35" s="76"/>
      <c r="G35" s="76"/>
      <c r="H35" s="76"/>
      <c r="I35" s="77"/>
    </row>
    <row r="36" spans="1:11" ht="61.2" x14ac:dyDescent="0.3">
      <c r="A36" s="22">
        <v>29</v>
      </c>
      <c r="B36" s="61" t="s">
        <v>142</v>
      </c>
      <c r="C36" s="62" t="s">
        <v>147</v>
      </c>
      <c r="D36" s="23"/>
      <c r="E36" s="24">
        <v>0</v>
      </c>
      <c r="F36" s="24">
        <f>E36*1.21</f>
        <v>0</v>
      </c>
      <c r="G36" s="25">
        <v>1</v>
      </c>
      <c r="H36" s="24">
        <f>E36*G36</f>
        <v>0</v>
      </c>
      <c r="I36" s="26">
        <f>F36*G36</f>
        <v>0</v>
      </c>
    </row>
    <row r="37" spans="1:11" ht="51" x14ac:dyDescent="0.3">
      <c r="A37" s="27">
        <v>30</v>
      </c>
      <c r="B37" s="64" t="s">
        <v>37</v>
      </c>
      <c r="C37" s="62" t="s">
        <v>38</v>
      </c>
      <c r="D37" s="37"/>
      <c r="E37" s="29">
        <v>0</v>
      </c>
      <c r="F37" s="29">
        <f t="shared" ref="F37:F43" si="3">E37*1.21</f>
        <v>0</v>
      </c>
      <c r="G37" s="30">
        <v>1</v>
      </c>
      <c r="H37" s="29">
        <f t="shared" ref="H37:H43" si="4">E37*G37</f>
        <v>0</v>
      </c>
      <c r="I37" s="31">
        <f t="shared" ref="I37:I43" si="5">F37*G37</f>
        <v>0</v>
      </c>
    </row>
    <row r="38" spans="1:11" ht="20.399999999999999" x14ac:dyDescent="0.3">
      <c r="A38" s="27">
        <v>31</v>
      </c>
      <c r="B38" s="64" t="s">
        <v>143</v>
      </c>
      <c r="C38" s="62" t="s">
        <v>146</v>
      </c>
      <c r="D38" s="37"/>
      <c r="E38" s="29">
        <v>0</v>
      </c>
      <c r="F38" s="29">
        <f t="shared" si="3"/>
        <v>0</v>
      </c>
      <c r="G38" s="30">
        <v>1</v>
      </c>
      <c r="H38" s="29">
        <f t="shared" si="4"/>
        <v>0</v>
      </c>
      <c r="I38" s="31">
        <f t="shared" si="5"/>
        <v>0</v>
      </c>
    </row>
    <row r="39" spans="1:11" ht="30.6" x14ac:dyDescent="0.3">
      <c r="A39" s="27">
        <v>34</v>
      </c>
      <c r="B39" s="64" t="s">
        <v>144</v>
      </c>
      <c r="C39" s="62" t="s">
        <v>145</v>
      </c>
      <c r="D39" s="37"/>
      <c r="E39" s="29">
        <v>0</v>
      </c>
      <c r="F39" s="29">
        <f t="shared" si="3"/>
        <v>0</v>
      </c>
      <c r="G39" s="30">
        <v>1</v>
      </c>
      <c r="H39" s="29">
        <f t="shared" si="4"/>
        <v>0</v>
      </c>
      <c r="I39" s="31">
        <f t="shared" si="5"/>
        <v>0</v>
      </c>
    </row>
    <row r="40" spans="1:11" ht="40.799999999999997" x14ac:dyDescent="0.3">
      <c r="A40" s="27">
        <v>35</v>
      </c>
      <c r="B40" s="65" t="s">
        <v>46</v>
      </c>
      <c r="C40" s="62" t="s">
        <v>103</v>
      </c>
      <c r="D40" s="37"/>
      <c r="E40" s="29">
        <v>0</v>
      </c>
      <c r="F40" s="29">
        <f t="shared" si="3"/>
        <v>0</v>
      </c>
      <c r="G40" s="30">
        <v>1</v>
      </c>
      <c r="H40" s="29">
        <f t="shared" si="4"/>
        <v>0</v>
      </c>
      <c r="I40" s="31">
        <f t="shared" si="5"/>
        <v>0</v>
      </c>
    </row>
    <row r="41" spans="1:11" ht="30.6" x14ac:dyDescent="0.3">
      <c r="A41" s="27">
        <v>36</v>
      </c>
      <c r="B41" s="55" t="s">
        <v>54</v>
      </c>
      <c r="C41" s="62" t="s">
        <v>124</v>
      </c>
      <c r="D41" s="37"/>
      <c r="E41" s="29">
        <v>0</v>
      </c>
      <c r="F41" s="29">
        <f t="shared" si="3"/>
        <v>0</v>
      </c>
      <c r="G41" s="30">
        <v>1</v>
      </c>
      <c r="H41" s="29">
        <f t="shared" si="4"/>
        <v>0</v>
      </c>
      <c r="I41" s="31">
        <f t="shared" si="5"/>
        <v>0</v>
      </c>
    </row>
    <row r="42" spans="1:11" ht="30.6" x14ac:dyDescent="0.3">
      <c r="A42" s="27">
        <v>37</v>
      </c>
      <c r="B42" s="55" t="s">
        <v>55</v>
      </c>
      <c r="C42" s="62" t="s">
        <v>125</v>
      </c>
      <c r="D42" s="37"/>
      <c r="E42" s="29">
        <v>0</v>
      </c>
      <c r="F42" s="29">
        <f t="shared" si="3"/>
        <v>0</v>
      </c>
      <c r="G42" s="30">
        <v>1</v>
      </c>
      <c r="H42" s="29">
        <f t="shared" si="4"/>
        <v>0</v>
      </c>
      <c r="I42" s="31">
        <f t="shared" si="5"/>
        <v>0</v>
      </c>
    </row>
    <row r="43" spans="1:11" ht="31.2" thickBot="1" x14ac:dyDescent="0.35">
      <c r="A43" s="32">
        <v>38</v>
      </c>
      <c r="B43" s="56" t="s">
        <v>43</v>
      </c>
      <c r="C43" s="62" t="s">
        <v>110</v>
      </c>
      <c r="D43" s="33"/>
      <c r="E43" s="34">
        <v>0</v>
      </c>
      <c r="F43" s="34">
        <f t="shared" si="3"/>
        <v>0</v>
      </c>
      <c r="G43" s="35">
        <v>1</v>
      </c>
      <c r="H43" s="34">
        <f t="shared" si="4"/>
        <v>0</v>
      </c>
      <c r="I43" s="36">
        <f t="shared" si="5"/>
        <v>0</v>
      </c>
    </row>
    <row r="44" spans="1:11" ht="15" thickBot="1" x14ac:dyDescent="0.35">
      <c r="A44" s="78" t="s">
        <v>44</v>
      </c>
      <c r="B44" s="79"/>
      <c r="C44" s="79"/>
      <c r="D44" s="79"/>
      <c r="E44" s="79"/>
      <c r="F44" s="79"/>
      <c r="G44" s="80"/>
      <c r="H44" s="3">
        <f>SUM(H36:H43)</f>
        <v>0</v>
      </c>
      <c r="I44" s="3">
        <f>SUM(I36:I43)</f>
        <v>0</v>
      </c>
    </row>
    <row r="45" spans="1:11" ht="15" thickBot="1" x14ac:dyDescent="0.35">
      <c r="A45" s="81" t="s">
        <v>9</v>
      </c>
      <c r="B45" s="82"/>
      <c r="C45" s="82"/>
      <c r="D45" s="82"/>
      <c r="E45" s="82"/>
      <c r="F45" s="82"/>
      <c r="G45" s="83"/>
      <c r="H45" s="16">
        <f>SUM(H44,H34)</f>
        <v>0</v>
      </c>
      <c r="I45" s="16">
        <f>SUM(I44,I34)</f>
        <v>0</v>
      </c>
    </row>
  </sheetData>
  <mergeCells count="8">
    <mergeCell ref="A26:I26"/>
    <mergeCell ref="A34:G34"/>
    <mergeCell ref="A45:G45"/>
    <mergeCell ref="A1:I1"/>
    <mergeCell ref="A2:I2"/>
    <mergeCell ref="A4:I4"/>
    <mergeCell ref="A35:I35"/>
    <mergeCell ref="A44:G44"/>
  </mergeCells>
  <pageMargins left="0.7" right="0.7" top="0.78740157499999996" bottom="0.78740157499999996"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view="pageBreakPreview" zoomScale="85" zoomScaleNormal="100" zoomScaleSheetLayoutView="85" workbookViewId="0">
      <selection activeCell="A26" sqref="A26:G26"/>
    </sheetView>
  </sheetViews>
  <sheetFormatPr defaultRowHeight="14.4" x14ac:dyDescent="0.3"/>
  <cols>
    <col min="1" max="1" width="4" customWidth="1"/>
    <col min="2" max="2" width="13.109375" customWidth="1"/>
    <col min="3" max="4" width="46.6640625" customWidth="1"/>
    <col min="5" max="6" width="10.88671875" style="1" customWidth="1"/>
    <col min="7" max="7" width="11.109375" customWidth="1"/>
    <col min="8" max="9" width="16.109375" customWidth="1"/>
    <col min="11" max="11" width="10" bestFit="1" customWidth="1"/>
    <col min="12" max="12" width="11.44140625" bestFit="1" customWidth="1"/>
  </cols>
  <sheetData>
    <row r="1" spans="1:9" s="2" customFormat="1" ht="21" customHeight="1" thickBot="1" x14ac:dyDescent="0.35">
      <c r="A1" s="84" t="s">
        <v>0</v>
      </c>
      <c r="B1" s="85"/>
      <c r="C1" s="85"/>
      <c r="D1" s="85"/>
      <c r="E1" s="85"/>
      <c r="F1" s="85"/>
      <c r="G1" s="85"/>
      <c r="H1" s="85"/>
      <c r="I1" s="86"/>
    </row>
    <row r="2" spans="1:9" s="2" customFormat="1" ht="21" customHeight="1" thickBot="1" x14ac:dyDescent="0.35">
      <c r="A2" s="87" t="s">
        <v>73</v>
      </c>
      <c r="B2" s="88"/>
      <c r="C2" s="88"/>
      <c r="D2" s="88"/>
      <c r="E2" s="88"/>
      <c r="F2" s="88"/>
      <c r="G2" s="88"/>
      <c r="H2" s="88"/>
      <c r="I2" s="89"/>
    </row>
    <row r="3" spans="1:9" ht="51.75" customHeight="1" thickBot="1" x14ac:dyDescent="0.35">
      <c r="A3" s="13" t="s">
        <v>1</v>
      </c>
      <c r="B3" s="14" t="s">
        <v>2</v>
      </c>
      <c r="C3" s="14" t="s">
        <v>3</v>
      </c>
      <c r="D3" s="19" t="s">
        <v>53</v>
      </c>
      <c r="E3" s="15" t="s">
        <v>4</v>
      </c>
      <c r="F3" s="15" t="s">
        <v>8</v>
      </c>
      <c r="G3" s="15" t="s">
        <v>5</v>
      </c>
      <c r="H3" s="15" t="s">
        <v>6</v>
      </c>
      <c r="I3" s="38" t="s">
        <v>7</v>
      </c>
    </row>
    <row r="4" spans="1:9" ht="15" thickBot="1" x14ac:dyDescent="0.35">
      <c r="A4" s="75" t="s">
        <v>27</v>
      </c>
      <c r="B4" s="76"/>
      <c r="C4" s="76"/>
      <c r="D4" s="76"/>
      <c r="E4" s="76"/>
      <c r="F4" s="76"/>
      <c r="G4" s="76"/>
      <c r="H4" s="76"/>
      <c r="I4" s="77"/>
    </row>
    <row r="5" spans="1:9" ht="193.8" x14ac:dyDescent="0.3">
      <c r="A5" s="22">
        <v>1</v>
      </c>
      <c r="B5" s="54" t="s">
        <v>28</v>
      </c>
      <c r="C5" s="68" t="s">
        <v>121</v>
      </c>
      <c r="D5" s="23"/>
      <c r="E5" s="24">
        <v>0</v>
      </c>
      <c r="F5" s="24">
        <f t="shared" ref="F5:F15" si="0">E5*1.21</f>
        <v>0</v>
      </c>
      <c r="G5" s="25">
        <v>24</v>
      </c>
      <c r="H5" s="24">
        <f t="shared" ref="H5:H15" si="1">G5*E5</f>
        <v>0</v>
      </c>
      <c r="I5" s="26">
        <f t="shared" ref="I5:I15" si="2">G5*F5</f>
        <v>0</v>
      </c>
    </row>
    <row r="6" spans="1:9" ht="40.799999999999997" x14ac:dyDescent="0.3">
      <c r="A6" s="27">
        <v>2</v>
      </c>
      <c r="B6" s="55" t="s">
        <v>29</v>
      </c>
      <c r="C6" s="62" t="s">
        <v>30</v>
      </c>
      <c r="D6" s="59"/>
      <c r="E6" s="29">
        <v>0</v>
      </c>
      <c r="F6" s="29">
        <f>E6*1.21</f>
        <v>0</v>
      </c>
      <c r="G6" s="30">
        <v>4</v>
      </c>
      <c r="H6" s="29">
        <f t="shared" si="1"/>
        <v>0</v>
      </c>
      <c r="I6" s="31">
        <f t="shared" si="2"/>
        <v>0</v>
      </c>
    </row>
    <row r="7" spans="1:9" ht="51" x14ac:dyDescent="0.3">
      <c r="A7" s="27">
        <v>3</v>
      </c>
      <c r="B7" s="55" t="s">
        <v>31</v>
      </c>
      <c r="C7" s="62" t="s">
        <v>122</v>
      </c>
      <c r="D7" s="59"/>
      <c r="E7" s="29">
        <v>0</v>
      </c>
      <c r="F7" s="29">
        <f t="shared" si="0"/>
        <v>0</v>
      </c>
      <c r="G7" s="30">
        <v>25</v>
      </c>
      <c r="H7" s="29">
        <f t="shared" si="1"/>
        <v>0</v>
      </c>
      <c r="I7" s="31">
        <f t="shared" si="2"/>
        <v>0</v>
      </c>
    </row>
    <row r="8" spans="1:9" ht="61.2" x14ac:dyDescent="0.3">
      <c r="A8" s="27">
        <v>4</v>
      </c>
      <c r="B8" s="55" t="s">
        <v>18</v>
      </c>
      <c r="C8" s="62" t="s">
        <v>105</v>
      </c>
      <c r="D8" s="59"/>
      <c r="E8" s="29">
        <v>0</v>
      </c>
      <c r="F8" s="29">
        <f t="shared" si="0"/>
        <v>0</v>
      </c>
      <c r="G8" s="30">
        <v>1</v>
      </c>
      <c r="H8" s="29">
        <f t="shared" si="1"/>
        <v>0</v>
      </c>
      <c r="I8" s="31">
        <f t="shared" si="2"/>
        <v>0</v>
      </c>
    </row>
    <row r="9" spans="1:9" ht="30.6" x14ac:dyDescent="0.3">
      <c r="A9" s="27">
        <v>5</v>
      </c>
      <c r="B9" s="55" t="s">
        <v>32</v>
      </c>
      <c r="C9" s="62" t="s">
        <v>33</v>
      </c>
      <c r="D9" s="59"/>
      <c r="E9" s="29">
        <v>0</v>
      </c>
      <c r="F9" s="29">
        <f t="shared" si="0"/>
        <v>0</v>
      </c>
      <c r="G9" s="30">
        <v>1</v>
      </c>
      <c r="H9" s="29">
        <f t="shared" si="1"/>
        <v>0</v>
      </c>
      <c r="I9" s="31">
        <f t="shared" si="2"/>
        <v>0</v>
      </c>
    </row>
    <row r="10" spans="1:9" ht="51" x14ac:dyDescent="0.3">
      <c r="A10" s="27">
        <v>6</v>
      </c>
      <c r="B10" s="55" t="s">
        <v>76</v>
      </c>
      <c r="C10" s="62" t="s">
        <v>111</v>
      </c>
      <c r="D10" s="59"/>
      <c r="E10" s="29">
        <v>0</v>
      </c>
      <c r="F10" s="29">
        <f t="shared" si="0"/>
        <v>0</v>
      </c>
      <c r="G10" s="30">
        <v>1</v>
      </c>
      <c r="H10" s="29">
        <f t="shared" si="1"/>
        <v>0</v>
      </c>
      <c r="I10" s="31">
        <f t="shared" si="2"/>
        <v>0</v>
      </c>
    </row>
    <row r="11" spans="1:9" ht="51" x14ac:dyDescent="0.3">
      <c r="A11" s="27">
        <v>7</v>
      </c>
      <c r="B11" s="55" t="s">
        <v>19</v>
      </c>
      <c r="C11" s="62" t="s">
        <v>106</v>
      </c>
      <c r="D11" s="59"/>
      <c r="E11" s="29">
        <v>0</v>
      </c>
      <c r="F11" s="29">
        <f t="shared" si="0"/>
        <v>0</v>
      </c>
      <c r="G11" s="30">
        <v>2</v>
      </c>
      <c r="H11" s="29">
        <f t="shared" si="1"/>
        <v>0</v>
      </c>
      <c r="I11" s="31">
        <f t="shared" si="2"/>
        <v>0</v>
      </c>
    </row>
    <row r="12" spans="1:9" ht="20.399999999999999" x14ac:dyDescent="0.3">
      <c r="A12" s="27">
        <v>8</v>
      </c>
      <c r="B12" s="55" t="s">
        <v>64</v>
      </c>
      <c r="C12" s="62" t="s">
        <v>132</v>
      </c>
      <c r="D12" s="60"/>
      <c r="E12" s="29">
        <v>0</v>
      </c>
      <c r="F12" s="29">
        <f t="shared" si="0"/>
        <v>0</v>
      </c>
      <c r="G12" s="30">
        <v>2</v>
      </c>
      <c r="H12" s="29">
        <f t="shared" si="1"/>
        <v>0</v>
      </c>
      <c r="I12" s="31">
        <f t="shared" si="2"/>
        <v>0</v>
      </c>
    </row>
    <row r="13" spans="1:9" ht="51" x14ac:dyDescent="0.3">
      <c r="A13" s="27">
        <v>9</v>
      </c>
      <c r="B13" s="55" t="s">
        <v>34</v>
      </c>
      <c r="C13" s="62" t="s">
        <v>112</v>
      </c>
      <c r="D13" s="59"/>
      <c r="E13" s="29">
        <v>0</v>
      </c>
      <c r="F13" s="29">
        <f t="shared" si="0"/>
        <v>0</v>
      </c>
      <c r="G13" s="30">
        <v>1</v>
      </c>
      <c r="H13" s="29">
        <f t="shared" si="1"/>
        <v>0</v>
      </c>
      <c r="I13" s="31">
        <f t="shared" si="2"/>
        <v>0</v>
      </c>
    </row>
    <row r="14" spans="1:9" ht="61.2" x14ac:dyDescent="0.3">
      <c r="A14" s="27">
        <v>10</v>
      </c>
      <c r="B14" s="55" t="s">
        <v>77</v>
      </c>
      <c r="C14" s="62" t="s">
        <v>107</v>
      </c>
      <c r="D14" s="59"/>
      <c r="E14" s="29">
        <v>0</v>
      </c>
      <c r="F14" s="29">
        <f t="shared" si="0"/>
        <v>0</v>
      </c>
      <c r="G14" s="30">
        <v>24</v>
      </c>
      <c r="H14" s="29">
        <f t="shared" si="1"/>
        <v>0</v>
      </c>
      <c r="I14" s="31">
        <f t="shared" si="2"/>
        <v>0</v>
      </c>
    </row>
    <row r="15" spans="1:9" ht="41.4" thickBot="1" x14ac:dyDescent="0.35">
      <c r="A15" s="32">
        <v>11</v>
      </c>
      <c r="B15" s="56" t="s">
        <v>78</v>
      </c>
      <c r="C15" s="62" t="s">
        <v>123</v>
      </c>
      <c r="D15" s="33"/>
      <c r="E15" s="34">
        <v>0</v>
      </c>
      <c r="F15" s="34">
        <f t="shared" si="0"/>
        <v>0</v>
      </c>
      <c r="G15" s="35">
        <v>1</v>
      </c>
      <c r="H15" s="34">
        <f t="shared" si="1"/>
        <v>0</v>
      </c>
      <c r="I15" s="36">
        <f t="shared" si="2"/>
        <v>0</v>
      </c>
    </row>
    <row r="16" spans="1:9" ht="15" thickBot="1" x14ac:dyDescent="0.35">
      <c r="A16" s="78" t="s">
        <v>45</v>
      </c>
      <c r="B16" s="79"/>
      <c r="C16" s="79"/>
      <c r="D16" s="79"/>
      <c r="E16" s="79"/>
      <c r="F16" s="79"/>
      <c r="G16" s="80"/>
      <c r="H16" s="3">
        <f>SUM(H5:H15)</f>
        <v>0</v>
      </c>
      <c r="I16" s="3">
        <f>SUM(I5:I15)</f>
        <v>0</v>
      </c>
    </row>
    <row r="17" spans="1:9" ht="15" thickBot="1" x14ac:dyDescent="0.35">
      <c r="A17" s="75" t="s">
        <v>36</v>
      </c>
      <c r="B17" s="76"/>
      <c r="C17" s="76"/>
      <c r="D17" s="76"/>
      <c r="E17" s="76"/>
      <c r="F17" s="76"/>
      <c r="G17" s="76"/>
      <c r="H17" s="76"/>
      <c r="I17" s="77"/>
    </row>
    <row r="18" spans="1:9" ht="91.8" x14ac:dyDescent="0.3">
      <c r="A18" s="22">
        <v>12</v>
      </c>
      <c r="B18" s="61" t="s">
        <v>97</v>
      </c>
      <c r="C18" s="62" t="s">
        <v>141</v>
      </c>
      <c r="D18" s="23"/>
      <c r="E18" s="24">
        <v>0</v>
      </c>
      <c r="F18" s="24">
        <f>E18*1.21</f>
        <v>0</v>
      </c>
      <c r="G18" s="25">
        <v>1</v>
      </c>
      <c r="H18" s="24">
        <f>E18*G18</f>
        <v>0</v>
      </c>
      <c r="I18" s="26">
        <f>F18*G18</f>
        <v>0</v>
      </c>
    </row>
    <row r="19" spans="1:9" ht="51" x14ac:dyDescent="0.3">
      <c r="A19" s="27">
        <v>13</v>
      </c>
      <c r="B19" s="64" t="s">
        <v>37</v>
      </c>
      <c r="C19" s="62" t="s">
        <v>38</v>
      </c>
      <c r="D19" s="59"/>
      <c r="E19" s="29">
        <v>0</v>
      </c>
      <c r="F19" s="29">
        <f t="shared" ref="F19:F25" si="3">E19*1.21</f>
        <v>0</v>
      </c>
      <c r="G19" s="30">
        <v>1</v>
      </c>
      <c r="H19" s="29">
        <f t="shared" ref="H19:H25" si="4">E19*G19</f>
        <v>0</v>
      </c>
      <c r="I19" s="31">
        <f t="shared" ref="I19:I25" si="5">F19*G19</f>
        <v>0</v>
      </c>
    </row>
    <row r="20" spans="1:9" ht="71.400000000000006" x14ac:dyDescent="0.3">
      <c r="A20" s="27">
        <v>14</v>
      </c>
      <c r="B20" s="64" t="s">
        <v>99</v>
      </c>
      <c r="C20" s="62" t="s">
        <v>100</v>
      </c>
      <c r="D20" s="59"/>
      <c r="E20" s="29">
        <v>0</v>
      </c>
      <c r="F20" s="29">
        <f t="shared" si="3"/>
        <v>0</v>
      </c>
      <c r="G20" s="30">
        <v>1</v>
      </c>
      <c r="H20" s="29">
        <f t="shared" si="4"/>
        <v>0</v>
      </c>
      <c r="I20" s="31">
        <f t="shared" si="5"/>
        <v>0</v>
      </c>
    </row>
    <row r="21" spans="1:9" ht="20.399999999999999" x14ac:dyDescent="0.3">
      <c r="A21" s="27">
        <v>15</v>
      </c>
      <c r="B21" s="64" t="s">
        <v>39</v>
      </c>
      <c r="C21" s="62" t="s">
        <v>40</v>
      </c>
      <c r="D21" s="59"/>
      <c r="E21" s="29">
        <v>0</v>
      </c>
      <c r="F21" s="29">
        <f t="shared" si="3"/>
        <v>0</v>
      </c>
      <c r="G21" s="30">
        <v>1</v>
      </c>
      <c r="H21" s="29">
        <f t="shared" si="4"/>
        <v>0</v>
      </c>
      <c r="I21" s="31">
        <f t="shared" si="5"/>
        <v>0</v>
      </c>
    </row>
    <row r="22" spans="1:9" ht="24" x14ac:dyDescent="0.3">
      <c r="A22" s="27">
        <v>16</v>
      </c>
      <c r="B22" s="64" t="s">
        <v>41</v>
      </c>
      <c r="C22" s="62" t="s">
        <v>101</v>
      </c>
      <c r="D22" s="59"/>
      <c r="E22" s="29">
        <v>0</v>
      </c>
      <c r="F22" s="29">
        <f t="shared" si="3"/>
        <v>0</v>
      </c>
      <c r="G22" s="30">
        <v>1</v>
      </c>
      <c r="H22" s="29">
        <f t="shared" si="4"/>
        <v>0</v>
      </c>
      <c r="I22" s="31">
        <f t="shared" si="5"/>
        <v>0</v>
      </c>
    </row>
    <row r="23" spans="1:9" ht="40.799999999999997" x14ac:dyDescent="0.3">
      <c r="A23" s="27">
        <v>17</v>
      </c>
      <c r="B23" s="64" t="s">
        <v>42</v>
      </c>
      <c r="C23" s="62" t="s">
        <v>102</v>
      </c>
      <c r="D23" s="59"/>
      <c r="E23" s="29">
        <v>0</v>
      </c>
      <c r="F23" s="29">
        <f t="shared" si="3"/>
        <v>0</v>
      </c>
      <c r="G23" s="30">
        <v>1</v>
      </c>
      <c r="H23" s="29">
        <f t="shared" si="4"/>
        <v>0</v>
      </c>
      <c r="I23" s="31">
        <f t="shared" si="5"/>
        <v>0</v>
      </c>
    </row>
    <row r="24" spans="1:9" ht="40.799999999999997" x14ac:dyDescent="0.3">
      <c r="A24" s="27">
        <v>18</v>
      </c>
      <c r="B24" s="65" t="s">
        <v>46</v>
      </c>
      <c r="C24" s="62" t="s">
        <v>103</v>
      </c>
      <c r="D24" s="59"/>
      <c r="E24" s="29">
        <v>0</v>
      </c>
      <c r="F24" s="29">
        <f t="shared" si="3"/>
        <v>0</v>
      </c>
      <c r="G24" s="30">
        <v>1</v>
      </c>
      <c r="H24" s="29">
        <f t="shared" si="4"/>
        <v>0</v>
      </c>
      <c r="I24" s="31">
        <f t="shared" si="5"/>
        <v>0</v>
      </c>
    </row>
    <row r="25" spans="1:9" ht="31.2" thickBot="1" x14ac:dyDescent="0.35">
      <c r="A25" s="32">
        <v>19</v>
      </c>
      <c r="B25" s="69" t="s">
        <v>43</v>
      </c>
      <c r="C25" s="62" t="s">
        <v>110</v>
      </c>
      <c r="D25" s="33"/>
      <c r="E25" s="34">
        <v>0</v>
      </c>
      <c r="F25" s="34">
        <f t="shared" si="3"/>
        <v>0</v>
      </c>
      <c r="G25" s="35">
        <v>1</v>
      </c>
      <c r="H25" s="34">
        <f t="shared" si="4"/>
        <v>0</v>
      </c>
      <c r="I25" s="36">
        <f t="shared" si="5"/>
        <v>0</v>
      </c>
    </row>
    <row r="26" spans="1:9" ht="15" thickBot="1" x14ac:dyDescent="0.35">
      <c r="A26" s="78" t="s">
        <v>44</v>
      </c>
      <c r="B26" s="79"/>
      <c r="C26" s="79"/>
      <c r="D26" s="79"/>
      <c r="E26" s="79"/>
      <c r="F26" s="79"/>
      <c r="G26" s="80"/>
      <c r="H26" s="3">
        <f>SUM(H18:H25)</f>
        <v>0</v>
      </c>
      <c r="I26" s="3">
        <f>SUM(I18:I25)</f>
        <v>0</v>
      </c>
    </row>
    <row r="27" spans="1:9" ht="15" thickBot="1" x14ac:dyDescent="0.35">
      <c r="A27" s="81" t="s">
        <v>9</v>
      </c>
      <c r="B27" s="82"/>
      <c r="C27" s="82"/>
      <c r="D27" s="82"/>
      <c r="E27" s="82"/>
      <c r="F27" s="82"/>
      <c r="G27" s="83"/>
      <c r="H27" s="16">
        <f>SUM(H26,H16)</f>
        <v>0</v>
      </c>
      <c r="I27" s="16">
        <f>SUM(I26,I16)</f>
        <v>0</v>
      </c>
    </row>
  </sheetData>
  <mergeCells count="7">
    <mergeCell ref="A26:G26"/>
    <mergeCell ref="A27:G27"/>
    <mergeCell ref="A1:I1"/>
    <mergeCell ref="A2:I2"/>
    <mergeCell ref="A4:I4"/>
    <mergeCell ref="A16:G16"/>
    <mergeCell ref="A17:I17"/>
  </mergeCells>
  <pageMargins left="0.7" right="0.7" top="0.78740157499999996" bottom="0.78740157499999996"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view="pageBreakPreview" zoomScale="85" zoomScaleNormal="100" zoomScaleSheetLayoutView="85" workbookViewId="0">
      <selection activeCell="A17" sqref="A17:G17"/>
    </sheetView>
  </sheetViews>
  <sheetFormatPr defaultColWidth="9.109375" defaultRowHeight="14.4" x14ac:dyDescent="0.3"/>
  <cols>
    <col min="1" max="1" width="4" style="6" customWidth="1"/>
    <col min="2" max="2" width="13.109375" style="6" customWidth="1"/>
    <col min="3" max="4" width="46.6640625" style="6" customWidth="1"/>
    <col min="5" max="6" width="10.88671875" style="21" customWidth="1"/>
    <col min="7" max="7" width="11.109375" style="6" customWidth="1"/>
    <col min="8" max="9" width="16.109375" style="6" customWidth="1"/>
    <col min="10" max="16384" width="9.109375" style="6"/>
  </cols>
  <sheetData>
    <row r="1" spans="1:9" s="7" customFormat="1" ht="21" customHeight="1" thickBot="1" x14ac:dyDescent="0.35">
      <c r="A1" s="84" t="s">
        <v>0</v>
      </c>
      <c r="B1" s="85"/>
      <c r="C1" s="85"/>
      <c r="D1" s="85"/>
      <c r="E1" s="85"/>
      <c r="F1" s="85"/>
      <c r="G1" s="85"/>
      <c r="H1" s="85"/>
      <c r="I1" s="86"/>
    </row>
    <row r="2" spans="1:9" s="7" customFormat="1" ht="21" customHeight="1" thickBot="1" x14ac:dyDescent="0.35">
      <c r="A2" s="87" t="s">
        <v>94</v>
      </c>
      <c r="B2" s="88"/>
      <c r="C2" s="88"/>
      <c r="D2" s="88"/>
      <c r="E2" s="88"/>
      <c r="F2" s="88"/>
      <c r="G2" s="88"/>
      <c r="H2" s="88"/>
      <c r="I2" s="89"/>
    </row>
    <row r="3" spans="1:9" ht="51.75" customHeight="1" thickBot="1" x14ac:dyDescent="0.35">
      <c r="A3" s="17" t="s">
        <v>1</v>
      </c>
      <c r="B3" s="18" t="s">
        <v>2</v>
      </c>
      <c r="C3" s="18" t="s">
        <v>3</v>
      </c>
      <c r="D3" s="19" t="s">
        <v>53</v>
      </c>
      <c r="E3" s="19" t="s">
        <v>4</v>
      </c>
      <c r="F3" s="19" t="s">
        <v>8</v>
      </c>
      <c r="G3" s="19" t="s">
        <v>5</v>
      </c>
      <c r="H3" s="19" t="s">
        <v>6</v>
      </c>
      <c r="I3" s="41" t="s">
        <v>7</v>
      </c>
    </row>
    <row r="4" spans="1:9" ht="15" thickBot="1" x14ac:dyDescent="0.35">
      <c r="A4" s="75" t="s">
        <v>36</v>
      </c>
      <c r="B4" s="76"/>
      <c r="C4" s="76"/>
      <c r="D4" s="76"/>
      <c r="E4" s="76"/>
      <c r="F4" s="76"/>
      <c r="G4" s="76"/>
      <c r="H4" s="76"/>
      <c r="I4" s="77"/>
    </row>
    <row r="5" spans="1:9" ht="91.8" x14ac:dyDescent="0.3">
      <c r="A5" s="22">
        <v>1</v>
      </c>
      <c r="B5" s="61" t="s">
        <v>97</v>
      </c>
      <c r="C5" s="62" t="s">
        <v>98</v>
      </c>
      <c r="D5" s="23"/>
      <c r="E5" s="42">
        <v>0</v>
      </c>
      <c r="F5" s="42">
        <f>E5*1.21</f>
        <v>0</v>
      </c>
      <c r="G5" s="43">
        <v>1</v>
      </c>
      <c r="H5" s="42">
        <f>G5*E5</f>
        <v>0</v>
      </c>
      <c r="I5" s="44">
        <f>G5*F5</f>
        <v>0</v>
      </c>
    </row>
    <row r="6" spans="1:9" ht="51" x14ac:dyDescent="0.3">
      <c r="A6" s="27">
        <v>2</v>
      </c>
      <c r="B6" s="63" t="s">
        <v>37</v>
      </c>
      <c r="C6" s="62" t="s">
        <v>38</v>
      </c>
      <c r="D6" s="28"/>
      <c r="E6" s="45">
        <v>0</v>
      </c>
      <c r="F6" s="45">
        <f>E6*1.21</f>
        <v>0</v>
      </c>
      <c r="G6" s="46">
        <v>1</v>
      </c>
      <c r="H6" s="45">
        <f>G6*E6</f>
        <v>0</v>
      </c>
      <c r="I6" s="47">
        <f>G6*F6</f>
        <v>0</v>
      </c>
    </row>
    <row r="7" spans="1:9" ht="71.400000000000006" x14ac:dyDescent="0.3">
      <c r="A7" s="27">
        <v>3</v>
      </c>
      <c r="B7" s="64" t="s">
        <v>99</v>
      </c>
      <c r="C7" s="62" t="s">
        <v>100</v>
      </c>
      <c r="D7" s="28"/>
      <c r="E7" s="45">
        <v>0</v>
      </c>
      <c r="F7" s="45">
        <f t="shared" ref="F7:F11" si="0">E7*1.21</f>
        <v>0</v>
      </c>
      <c r="G7" s="46">
        <v>1</v>
      </c>
      <c r="H7" s="45">
        <f t="shared" ref="H7:H11" si="1">G7*E7</f>
        <v>0</v>
      </c>
      <c r="I7" s="47">
        <f t="shared" ref="I7:I11" si="2">G7*F7</f>
        <v>0</v>
      </c>
    </row>
    <row r="8" spans="1:9" ht="20.399999999999999" x14ac:dyDescent="0.3">
      <c r="A8" s="27">
        <v>4</v>
      </c>
      <c r="B8" s="63" t="s">
        <v>39</v>
      </c>
      <c r="C8" s="62" t="s">
        <v>40</v>
      </c>
      <c r="D8" s="28"/>
      <c r="E8" s="45">
        <v>0</v>
      </c>
      <c r="F8" s="45">
        <f t="shared" si="0"/>
        <v>0</v>
      </c>
      <c r="G8" s="46">
        <v>1</v>
      </c>
      <c r="H8" s="45">
        <f t="shared" si="1"/>
        <v>0</v>
      </c>
      <c r="I8" s="47">
        <f t="shared" si="2"/>
        <v>0</v>
      </c>
    </row>
    <row r="9" spans="1:9" ht="24" x14ac:dyDescent="0.3">
      <c r="A9" s="27">
        <v>5</v>
      </c>
      <c r="B9" s="64" t="s">
        <v>41</v>
      </c>
      <c r="C9" s="62" t="s">
        <v>101</v>
      </c>
      <c r="D9" s="28"/>
      <c r="E9" s="45">
        <v>0</v>
      </c>
      <c r="F9" s="45">
        <f t="shared" si="0"/>
        <v>0</v>
      </c>
      <c r="G9" s="46">
        <v>1</v>
      </c>
      <c r="H9" s="45">
        <f t="shared" si="1"/>
        <v>0</v>
      </c>
      <c r="I9" s="47">
        <f t="shared" si="2"/>
        <v>0</v>
      </c>
    </row>
    <row r="10" spans="1:9" ht="40.799999999999997" x14ac:dyDescent="0.3">
      <c r="A10" s="39">
        <v>6</v>
      </c>
      <c r="B10" s="65" t="s">
        <v>42</v>
      </c>
      <c r="C10" s="62" t="s">
        <v>102</v>
      </c>
      <c r="D10" s="40"/>
      <c r="E10" s="51">
        <v>0</v>
      </c>
      <c r="F10" s="51">
        <f t="shared" si="0"/>
        <v>0</v>
      </c>
      <c r="G10" s="52">
        <v>1</v>
      </c>
      <c r="H10" s="51">
        <f t="shared" si="1"/>
        <v>0</v>
      </c>
      <c r="I10" s="53">
        <f t="shared" si="2"/>
        <v>0</v>
      </c>
    </row>
    <row r="11" spans="1:9" ht="41.4" thickBot="1" x14ac:dyDescent="0.35">
      <c r="A11" s="32">
        <v>7</v>
      </c>
      <c r="B11" s="66" t="s">
        <v>46</v>
      </c>
      <c r="C11" s="62" t="s">
        <v>103</v>
      </c>
      <c r="D11" s="33"/>
      <c r="E11" s="48">
        <v>0</v>
      </c>
      <c r="F11" s="48">
        <f t="shared" si="0"/>
        <v>0</v>
      </c>
      <c r="G11" s="49">
        <v>1</v>
      </c>
      <c r="H11" s="48">
        <f t="shared" si="1"/>
        <v>0</v>
      </c>
      <c r="I11" s="50">
        <f t="shared" si="2"/>
        <v>0</v>
      </c>
    </row>
    <row r="12" spans="1:9" ht="15" thickBot="1" x14ac:dyDescent="0.35">
      <c r="A12" s="78" t="s">
        <v>44</v>
      </c>
      <c r="B12" s="79"/>
      <c r="C12" s="79"/>
      <c r="D12" s="79"/>
      <c r="E12" s="79"/>
      <c r="F12" s="79"/>
      <c r="G12" s="80"/>
      <c r="H12" s="3">
        <f>SUM(H5:H11)</f>
        <v>0</v>
      </c>
      <c r="I12" s="3">
        <f>SUM(I5:I11)</f>
        <v>0</v>
      </c>
    </row>
    <row r="13" spans="1:9" ht="15" thickBot="1" x14ac:dyDescent="0.35">
      <c r="A13" s="75" t="s">
        <v>51</v>
      </c>
      <c r="B13" s="76"/>
      <c r="C13" s="76"/>
      <c r="D13" s="76"/>
      <c r="E13" s="76"/>
      <c r="F13" s="76"/>
      <c r="G13" s="76"/>
      <c r="H13" s="76"/>
      <c r="I13" s="77"/>
    </row>
    <row r="14" spans="1:9" ht="61.2" x14ac:dyDescent="0.3">
      <c r="A14" s="22">
        <v>8</v>
      </c>
      <c r="B14" s="54" t="s">
        <v>50</v>
      </c>
      <c r="C14" s="62" t="s">
        <v>107</v>
      </c>
      <c r="D14" s="23"/>
      <c r="E14" s="42">
        <v>0</v>
      </c>
      <c r="F14" s="42">
        <f>E14*1.21</f>
        <v>0</v>
      </c>
      <c r="G14" s="43">
        <v>24</v>
      </c>
      <c r="H14" s="42">
        <f>E14*G14</f>
        <v>0</v>
      </c>
      <c r="I14" s="44">
        <f>F14*G14</f>
        <v>0</v>
      </c>
    </row>
    <row r="15" spans="1:9" ht="153" x14ac:dyDescent="0.3">
      <c r="A15" s="27">
        <v>9</v>
      </c>
      <c r="B15" s="55" t="s">
        <v>79</v>
      </c>
      <c r="C15" s="62" t="s">
        <v>80</v>
      </c>
      <c r="D15" s="59"/>
      <c r="E15" s="45">
        <v>0</v>
      </c>
      <c r="F15" s="45">
        <f t="shared" ref="F15:F16" si="3">E15*1.21</f>
        <v>0</v>
      </c>
      <c r="G15" s="46">
        <v>24</v>
      </c>
      <c r="H15" s="45">
        <f t="shared" ref="H15:H16" si="4">E15*G15</f>
        <v>0</v>
      </c>
      <c r="I15" s="47">
        <f t="shared" ref="I15:I16" si="5">F15*G15</f>
        <v>0</v>
      </c>
    </row>
    <row r="16" spans="1:9" ht="41.4" thickBot="1" x14ac:dyDescent="0.35">
      <c r="A16" s="27">
        <v>10</v>
      </c>
      <c r="B16" s="55" t="s">
        <v>78</v>
      </c>
      <c r="C16" s="62" t="s">
        <v>109</v>
      </c>
      <c r="D16" s="59"/>
      <c r="E16" s="45">
        <v>0</v>
      </c>
      <c r="F16" s="45">
        <f t="shared" si="3"/>
        <v>0</v>
      </c>
      <c r="G16" s="46">
        <v>1</v>
      </c>
      <c r="H16" s="45">
        <f t="shared" si="4"/>
        <v>0</v>
      </c>
      <c r="I16" s="47">
        <f t="shared" si="5"/>
        <v>0</v>
      </c>
    </row>
    <row r="17" spans="1:9" ht="15" thickBot="1" x14ac:dyDescent="0.35">
      <c r="A17" s="78" t="s">
        <v>52</v>
      </c>
      <c r="B17" s="79"/>
      <c r="C17" s="79"/>
      <c r="D17" s="79"/>
      <c r="E17" s="79"/>
      <c r="F17" s="79"/>
      <c r="G17" s="80"/>
      <c r="H17" s="3">
        <f>SUM(H14:H16)</f>
        <v>0</v>
      </c>
      <c r="I17" s="3">
        <f>SUM(I14:I16)</f>
        <v>0</v>
      </c>
    </row>
    <row r="18" spans="1:9" ht="15" thickBot="1" x14ac:dyDescent="0.35">
      <c r="A18" s="90" t="s">
        <v>9</v>
      </c>
      <c r="B18" s="91"/>
      <c r="C18" s="91"/>
      <c r="D18" s="91"/>
      <c r="E18" s="91"/>
      <c r="F18" s="91"/>
      <c r="G18" s="92"/>
      <c r="H18" s="20">
        <f>SUM(H17,H12)</f>
        <v>0</v>
      </c>
      <c r="I18" s="20">
        <f>SUM(I17,I12)</f>
        <v>0</v>
      </c>
    </row>
  </sheetData>
  <mergeCells count="7">
    <mergeCell ref="A18:G18"/>
    <mergeCell ref="A1:I1"/>
    <mergeCell ref="A2:I2"/>
    <mergeCell ref="A4:I4"/>
    <mergeCell ref="A13:I13"/>
    <mergeCell ref="A12:G12"/>
    <mergeCell ref="A17:G17"/>
  </mergeCells>
  <pageMargins left="0.7" right="0.7" top="0.78740157499999996" bottom="0.78740157499999996"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BreakPreview" zoomScale="85" zoomScaleNormal="100" zoomScaleSheetLayoutView="85" workbookViewId="0">
      <selection activeCell="A30" sqref="A30:G30"/>
    </sheetView>
  </sheetViews>
  <sheetFormatPr defaultColWidth="9.109375" defaultRowHeight="14.4" x14ac:dyDescent="0.3"/>
  <cols>
    <col min="1" max="1" width="4" style="6" customWidth="1"/>
    <col min="2" max="2" width="13.109375" style="6" customWidth="1"/>
    <col min="3" max="4" width="46.6640625" style="6" customWidth="1"/>
    <col min="5" max="6" width="10.88671875" style="21" customWidth="1"/>
    <col min="7" max="7" width="11.109375" style="6" customWidth="1"/>
    <col min="8" max="9" width="16.109375" style="6" customWidth="1"/>
    <col min="10" max="16384" width="9.109375" style="6"/>
  </cols>
  <sheetData>
    <row r="1" spans="1:9" s="7" customFormat="1" ht="21" customHeight="1" thickBot="1" x14ac:dyDescent="0.35">
      <c r="A1" s="84" t="s">
        <v>0</v>
      </c>
      <c r="B1" s="85"/>
      <c r="C1" s="85"/>
      <c r="D1" s="85"/>
      <c r="E1" s="85"/>
      <c r="F1" s="85"/>
      <c r="G1" s="85"/>
      <c r="H1" s="85"/>
      <c r="I1" s="86"/>
    </row>
    <row r="2" spans="1:9" s="7" customFormat="1" ht="21" customHeight="1" thickBot="1" x14ac:dyDescent="0.35">
      <c r="A2" s="87" t="s">
        <v>95</v>
      </c>
      <c r="B2" s="88"/>
      <c r="C2" s="88"/>
      <c r="D2" s="88"/>
      <c r="E2" s="88"/>
      <c r="F2" s="88"/>
      <c r="G2" s="88"/>
      <c r="H2" s="88"/>
      <c r="I2" s="89"/>
    </row>
    <row r="3" spans="1:9" ht="51.75" customHeight="1" thickBot="1" x14ac:dyDescent="0.35">
      <c r="A3" s="17" t="s">
        <v>1</v>
      </c>
      <c r="B3" s="18" t="s">
        <v>2</v>
      </c>
      <c r="C3" s="18" t="s">
        <v>3</v>
      </c>
      <c r="D3" s="19" t="s">
        <v>53</v>
      </c>
      <c r="E3" s="19" t="s">
        <v>4</v>
      </c>
      <c r="F3" s="19" t="s">
        <v>8</v>
      </c>
      <c r="G3" s="19" t="s">
        <v>5</v>
      </c>
      <c r="H3" s="19" t="s">
        <v>6</v>
      </c>
      <c r="I3" s="41" t="s">
        <v>7</v>
      </c>
    </row>
    <row r="4" spans="1:9" ht="15" thickBot="1" x14ac:dyDescent="0.35">
      <c r="A4" s="75" t="s">
        <v>36</v>
      </c>
      <c r="B4" s="76"/>
      <c r="C4" s="76"/>
      <c r="D4" s="76"/>
      <c r="E4" s="76"/>
      <c r="F4" s="76"/>
      <c r="G4" s="76"/>
      <c r="H4" s="76"/>
      <c r="I4" s="77"/>
    </row>
    <row r="5" spans="1:9" ht="91.8" x14ac:dyDescent="0.3">
      <c r="A5" s="22">
        <v>1</v>
      </c>
      <c r="B5" s="61" t="s">
        <v>97</v>
      </c>
      <c r="C5" s="62" t="s">
        <v>98</v>
      </c>
      <c r="D5" s="23"/>
      <c r="E5" s="42">
        <v>0</v>
      </c>
      <c r="F5" s="42">
        <f>E5*1.21</f>
        <v>0</v>
      </c>
      <c r="G5" s="43">
        <v>1</v>
      </c>
      <c r="H5" s="42">
        <f>G5*E5</f>
        <v>0</v>
      </c>
      <c r="I5" s="44">
        <f>G5*F5</f>
        <v>0</v>
      </c>
    </row>
    <row r="6" spans="1:9" ht="51" x14ac:dyDescent="0.3">
      <c r="A6" s="27">
        <v>2</v>
      </c>
      <c r="B6" s="63" t="s">
        <v>37</v>
      </c>
      <c r="C6" s="62" t="s">
        <v>38</v>
      </c>
      <c r="D6" s="59"/>
      <c r="E6" s="45">
        <v>0</v>
      </c>
      <c r="F6" s="45">
        <f>E6*1.21</f>
        <v>0</v>
      </c>
      <c r="G6" s="46">
        <v>1</v>
      </c>
      <c r="H6" s="45">
        <f>G6*E6</f>
        <v>0</v>
      </c>
      <c r="I6" s="47">
        <f>G6*F6</f>
        <v>0</v>
      </c>
    </row>
    <row r="7" spans="1:9" ht="71.400000000000006" x14ac:dyDescent="0.3">
      <c r="A7" s="27">
        <v>3</v>
      </c>
      <c r="B7" s="64" t="s">
        <v>99</v>
      </c>
      <c r="C7" s="62" t="s">
        <v>100</v>
      </c>
      <c r="D7" s="59"/>
      <c r="E7" s="45">
        <v>0</v>
      </c>
      <c r="F7" s="45">
        <f t="shared" ref="F7:F12" si="0">E7*1.21</f>
        <v>0</v>
      </c>
      <c r="G7" s="46">
        <v>1</v>
      </c>
      <c r="H7" s="45">
        <f t="shared" ref="H7:H12" si="1">G7*E7</f>
        <v>0</v>
      </c>
      <c r="I7" s="47">
        <f t="shared" ref="I7:I12" si="2">G7*F7</f>
        <v>0</v>
      </c>
    </row>
    <row r="8" spans="1:9" ht="20.399999999999999" x14ac:dyDescent="0.3">
      <c r="A8" s="27">
        <v>4</v>
      </c>
      <c r="B8" s="63" t="s">
        <v>39</v>
      </c>
      <c r="C8" s="62" t="s">
        <v>40</v>
      </c>
      <c r="D8" s="59"/>
      <c r="E8" s="45">
        <v>0</v>
      </c>
      <c r="F8" s="45">
        <f t="shared" si="0"/>
        <v>0</v>
      </c>
      <c r="G8" s="46">
        <v>1</v>
      </c>
      <c r="H8" s="45">
        <f t="shared" si="1"/>
        <v>0</v>
      </c>
      <c r="I8" s="47">
        <f t="shared" si="2"/>
        <v>0</v>
      </c>
    </row>
    <row r="9" spans="1:9" ht="24" x14ac:dyDescent="0.3">
      <c r="A9" s="27">
        <v>5</v>
      </c>
      <c r="B9" s="64" t="s">
        <v>41</v>
      </c>
      <c r="C9" s="62" t="s">
        <v>101</v>
      </c>
      <c r="D9" s="59"/>
      <c r="E9" s="45">
        <v>0</v>
      </c>
      <c r="F9" s="45">
        <f t="shared" si="0"/>
        <v>0</v>
      </c>
      <c r="G9" s="46">
        <v>1</v>
      </c>
      <c r="H9" s="45">
        <f t="shared" si="1"/>
        <v>0</v>
      </c>
      <c r="I9" s="47">
        <f t="shared" si="2"/>
        <v>0</v>
      </c>
    </row>
    <row r="10" spans="1:9" ht="40.799999999999997" x14ac:dyDescent="0.3">
      <c r="A10" s="27">
        <v>6</v>
      </c>
      <c r="B10" s="65" t="s">
        <v>42</v>
      </c>
      <c r="C10" s="62" t="s">
        <v>102</v>
      </c>
      <c r="D10" s="59"/>
      <c r="E10" s="45">
        <v>0</v>
      </c>
      <c r="F10" s="45">
        <f t="shared" si="0"/>
        <v>0</v>
      </c>
      <c r="G10" s="46">
        <v>1</v>
      </c>
      <c r="H10" s="45">
        <f t="shared" si="1"/>
        <v>0</v>
      </c>
      <c r="I10" s="47">
        <f t="shared" si="2"/>
        <v>0</v>
      </c>
    </row>
    <row r="11" spans="1:9" ht="40.799999999999997" x14ac:dyDescent="0.3">
      <c r="A11" s="27">
        <v>7</v>
      </c>
      <c r="B11" s="67" t="s">
        <v>46</v>
      </c>
      <c r="C11" s="62" t="s">
        <v>103</v>
      </c>
      <c r="D11" s="59"/>
      <c r="E11" s="45">
        <v>0</v>
      </c>
      <c r="F11" s="45">
        <f t="shared" si="0"/>
        <v>0</v>
      </c>
      <c r="G11" s="46">
        <v>1</v>
      </c>
      <c r="H11" s="45">
        <f t="shared" si="1"/>
        <v>0</v>
      </c>
      <c r="I11" s="47">
        <f t="shared" si="2"/>
        <v>0</v>
      </c>
    </row>
    <row r="12" spans="1:9" ht="31.2" thickBot="1" x14ac:dyDescent="0.35">
      <c r="A12" s="32">
        <v>8</v>
      </c>
      <c r="B12" s="56" t="s">
        <v>43</v>
      </c>
      <c r="C12" s="62" t="s">
        <v>110</v>
      </c>
      <c r="D12" s="33"/>
      <c r="E12" s="48">
        <v>0</v>
      </c>
      <c r="F12" s="48">
        <f t="shared" si="0"/>
        <v>0</v>
      </c>
      <c r="G12" s="49">
        <v>1</v>
      </c>
      <c r="H12" s="48">
        <f t="shared" si="1"/>
        <v>0</v>
      </c>
      <c r="I12" s="50">
        <f t="shared" si="2"/>
        <v>0</v>
      </c>
    </row>
    <row r="13" spans="1:9" ht="15" thickBot="1" x14ac:dyDescent="0.35">
      <c r="A13" s="78" t="s">
        <v>44</v>
      </c>
      <c r="B13" s="79"/>
      <c r="C13" s="79"/>
      <c r="D13" s="79"/>
      <c r="E13" s="79"/>
      <c r="F13" s="79"/>
      <c r="G13" s="80"/>
      <c r="H13" s="3">
        <f>SUM(H5:H12)</f>
        <v>0</v>
      </c>
      <c r="I13" s="3">
        <f>SUM(I5:I12)</f>
        <v>0</v>
      </c>
    </row>
    <row r="14" spans="1:9" ht="15" thickBot="1" x14ac:dyDescent="0.35">
      <c r="A14" s="75" t="s">
        <v>51</v>
      </c>
      <c r="B14" s="76"/>
      <c r="C14" s="76"/>
      <c r="D14" s="76"/>
      <c r="E14" s="76"/>
      <c r="F14" s="76"/>
      <c r="G14" s="76"/>
      <c r="H14" s="76"/>
      <c r="I14" s="77"/>
    </row>
    <row r="15" spans="1:9" ht="61.2" x14ac:dyDescent="0.3">
      <c r="A15" s="22">
        <v>9</v>
      </c>
      <c r="B15" s="54" t="s">
        <v>18</v>
      </c>
      <c r="C15" s="62" t="s">
        <v>105</v>
      </c>
      <c r="D15" s="23"/>
      <c r="E15" s="42">
        <v>0</v>
      </c>
      <c r="F15" s="42">
        <f>E15*1.21</f>
        <v>0</v>
      </c>
      <c r="G15" s="43">
        <v>1</v>
      </c>
      <c r="H15" s="42">
        <f>E15*G15</f>
        <v>0</v>
      </c>
      <c r="I15" s="44">
        <f>F15*G15</f>
        <v>0</v>
      </c>
    </row>
    <row r="16" spans="1:9" ht="51" x14ac:dyDescent="0.3">
      <c r="A16" s="27">
        <v>10</v>
      </c>
      <c r="B16" s="55" t="s">
        <v>76</v>
      </c>
      <c r="C16" s="62" t="s">
        <v>111</v>
      </c>
      <c r="D16" s="59"/>
      <c r="E16" s="45">
        <v>0</v>
      </c>
      <c r="F16" s="45">
        <f t="shared" ref="F16:F29" si="3">E16*1.21</f>
        <v>0</v>
      </c>
      <c r="G16" s="46">
        <v>1</v>
      </c>
      <c r="H16" s="45">
        <f t="shared" ref="H16:H29" si="4">E16*G16</f>
        <v>0</v>
      </c>
      <c r="I16" s="47">
        <f t="shared" ref="I16:I29" si="5">F16*G16</f>
        <v>0</v>
      </c>
    </row>
    <row r="17" spans="1:9" ht="51" x14ac:dyDescent="0.3">
      <c r="A17" s="27">
        <v>11</v>
      </c>
      <c r="B17" s="55" t="s">
        <v>81</v>
      </c>
      <c r="C17" s="62" t="s">
        <v>106</v>
      </c>
      <c r="D17" s="59"/>
      <c r="E17" s="45">
        <v>0</v>
      </c>
      <c r="F17" s="45">
        <f t="shared" si="3"/>
        <v>0</v>
      </c>
      <c r="G17" s="46">
        <v>2</v>
      </c>
      <c r="H17" s="45">
        <f t="shared" si="4"/>
        <v>0</v>
      </c>
      <c r="I17" s="47">
        <f t="shared" si="5"/>
        <v>0</v>
      </c>
    </row>
    <row r="18" spans="1:9" ht="51" x14ac:dyDescent="0.3">
      <c r="A18" s="27">
        <v>12</v>
      </c>
      <c r="B18" s="55" t="s">
        <v>34</v>
      </c>
      <c r="C18" s="62" t="s">
        <v>112</v>
      </c>
      <c r="D18" s="59"/>
      <c r="E18" s="45">
        <v>0</v>
      </c>
      <c r="F18" s="45">
        <f t="shared" si="3"/>
        <v>0</v>
      </c>
      <c r="G18" s="46">
        <v>1</v>
      </c>
      <c r="H18" s="45">
        <f t="shared" si="4"/>
        <v>0</v>
      </c>
      <c r="I18" s="47">
        <f t="shared" si="5"/>
        <v>0</v>
      </c>
    </row>
    <row r="19" spans="1:9" ht="51" x14ac:dyDescent="0.3">
      <c r="A19" s="27">
        <v>13</v>
      </c>
      <c r="B19" s="55" t="s">
        <v>66</v>
      </c>
      <c r="C19" s="62" t="s">
        <v>113</v>
      </c>
      <c r="D19" s="59"/>
      <c r="E19" s="45">
        <v>0</v>
      </c>
      <c r="F19" s="45">
        <f t="shared" si="3"/>
        <v>0</v>
      </c>
      <c r="G19" s="46">
        <v>24</v>
      </c>
      <c r="H19" s="45">
        <f t="shared" si="4"/>
        <v>0</v>
      </c>
      <c r="I19" s="47">
        <f t="shared" si="5"/>
        <v>0</v>
      </c>
    </row>
    <row r="20" spans="1:9" ht="30.6" x14ac:dyDescent="0.3">
      <c r="A20" s="27">
        <v>14</v>
      </c>
      <c r="B20" s="55" t="s">
        <v>82</v>
      </c>
      <c r="C20" s="62" t="s">
        <v>114</v>
      </c>
      <c r="D20" s="59"/>
      <c r="E20" s="45">
        <v>0</v>
      </c>
      <c r="F20" s="45">
        <f t="shared" si="3"/>
        <v>0</v>
      </c>
      <c r="G20" s="46">
        <v>24</v>
      </c>
      <c r="H20" s="45">
        <f t="shared" si="4"/>
        <v>0</v>
      </c>
      <c r="I20" s="47">
        <f t="shared" si="5"/>
        <v>0</v>
      </c>
    </row>
    <row r="21" spans="1:9" ht="51" x14ac:dyDescent="0.3">
      <c r="A21" s="27">
        <v>15</v>
      </c>
      <c r="B21" s="55" t="s">
        <v>67</v>
      </c>
      <c r="C21" s="62" t="s">
        <v>112</v>
      </c>
      <c r="D21" s="59"/>
      <c r="E21" s="45">
        <v>0</v>
      </c>
      <c r="F21" s="45">
        <f t="shared" si="3"/>
        <v>0</v>
      </c>
      <c r="G21" s="46">
        <v>24</v>
      </c>
      <c r="H21" s="45">
        <f t="shared" si="4"/>
        <v>0</v>
      </c>
      <c r="I21" s="47">
        <f t="shared" si="5"/>
        <v>0</v>
      </c>
    </row>
    <row r="22" spans="1:9" ht="81.599999999999994" x14ac:dyDescent="0.3">
      <c r="A22" s="27">
        <v>16</v>
      </c>
      <c r="B22" s="55" t="s">
        <v>83</v>
      </c>
      <c r="C22" s="62" t="s">
        <v>115</v>
      </c>
      <c r="D22" s="59"/>
      <c r="E22" s="45">
        <v>0</v>
      </c>
      <c r="F22" s="45">
        <f t="shared" si="3"/>
        <v>0</v>
      </c>
      <c r="G22" s="46">
        <v>1</v>
      </c>
      <c r="H22" s="45">
        <f t="shared" si="4"/>
        <v>0</v>
      </c>
      <c r="I22" s="47">
        <f t="shared" si="5"/>
        <v>0</v>
      </c>
    </row>
    <row r="23" spans="1:9" ht="102" x14ac:dyDescent="0.3">
      <c r="A23" s="27">
        <v>17</v>
      </c>
      <c r="B23" s="55" t="s">
        <v>69</v>
      </c>
      <c r="C23" s="62" t="s">
        <v>90</v>
      </c>
      <c r="D23" s="59"/>
      <c r="E23" s="45">
        <v>0</v>
      </c>
      <c r="F23" s="45">
        <f t="shared" si="3"/>
        <v>0</v>
      </c>
      <c r="G23" s="46">
        <v>1</v>
      </c>
      <c r="H23" s="45">
        <f t="shared" si="4"/>
        <v>0</v>
      </c>
      <c r="I23" s="47">
        <f t="shared" si="5"/>
        <v>0</v>
      </c>
    </row>
    <row r="24" spans="1:9" ht="163.19999999999999" x14ac:dyDescent="0.3">
      <c r="A24" s="27">
        <v>18</v>
      </c>
      <c r="B24" s="55" t="s">
        <v>84</v>
      </c>
      <c r="C24" s="62" t="s">
        <v>116</v>
      </c>
      <c r="D24" s="59"/>
      <c r="E24" s="45">
        <v>0</v>
      </c>
      <c r="F24" s="45">
        <f t="shared" si="3"/>
        <v>0</v>
      </c>
      <c r="G24" s="46">
        <v>5</v>
      </c>
      <c r="H24" s="45">
        <f t="shared" si="4"/>
        <v>0</v>
      </c>
      <c r="I24" s="47">
        <f t="shared" si="5"/>
        <v>0</v>
      </c>
    </row>
    <row r="25" spans="1:9" ht="132.6" x14ac:dyDescent="0.3">
      <c r="A25" s="27">
        <v>19</v>
      </c>
      <c r="B25" s="55" t="s">
        <v>85</v>
      </c>
      <c r="C25" s="62" t="s">
        <v>91</v>
      </c>
      <c r="D25" s="59"/>
      <c r="E25" s="45">
        <v>0</v>
      </c>
      <c r="F25" s="45">
        <f t="shared" si="3"/>
        <v>0</v>
      </c>
      <c r="G25" s="46">
        <v>24</v>
      </c>
      <c r="H25" s="45">
        <f t="shared" si="4"/>
        <v>0</v>
      </c>
      <c r="I25" s="47">
        <f t="shared" si="5"/>
        <v>0</v>
      </c>
    </row>
    <row r="26" spans="1:9" ht="122.4" x14ac:dyDescent="0.3">
      <c r="A26" s="27">
        <v>20</v>
      </c>
      <c r="B26" s="55" t="s">
        <v>86</v>
      </c>
      <c r="C26" s="62" t="s">
        <v>117</v>
      </c>
      <c r="D26" s="59"/>
      <c r="E26" s="45">
        <v>0</v>
      </c>
      <c r="F26" s="45">
        <f t="shared" si="3"/>
        <v>0</v>
      </c>
      <c r="G26" s="46">
        <v>2</v>
      </c>
      <c r="H26" s="45">
        <f t="shared" si="4"/>
        <v>0</v>
      </c>
      <c r="I26" s="47">
        <f t="shared" si="5"/>
        <v>0</v>
      </c>
    </row>
    <row r="27" spans="1:9" ht="163.19999999999999" x14ac:dyDescent="0.3">
      <c r="A27" s="27">
        <v>21</v>
      </c>
      <c r="B27" s="55" t="s">
        <v>87</v>
      </c>
      <c r="C27" s="62" t="s">
        <v>118</v>
      </c>
      <c r="D27" s="59"/>
      <c r="E27" s="45">
        <v>0</v>
      </c>
      <c r="F27" s="45">
        <f t="shared" si="3"/>
        <v>0</v>
      </c>
      <c r="G27" s="46">
        <v>1</v>
      </c>
      <c r="H27" s="45">
        <f t="shared" si="4"/>
        <v>0</v>
      </c>
      <c r="I27" s="47">
        <f t="shared" si="5"/>
        <v>0</v>
      </c>
    </row>
    <row r="28" spans="1:9" ht="61.2" x14ac:dyDescent="0.3">
      <c r="A28" s="27">
        <v>22</v>
      </c>
      <c r="B28" s="55" t="s">
        <v>88</v>
      </c>
      <c r="C28" s="62" t="s">
        <v>119</v>
      </c>
      <c r="D28" s="59"/>
      <c r="E28" s="45">
        <v>0</v>
      </c>
      <c r="F28" s="45">
        <f t="shared" si="3"/>
        <v>0</v>
      </c>
      <c r="G28" s="46">
        <v>1</v>
      </c>
      <c r="H28" s="45">
        <f t="shared" si="4"/>
        <v>0</v>
      </c>
      <c r="I28" s="47">
        <f t="shared" si="5"/>
        <v>0</v>
      </c>
    </row>
    <row r="29" spans="1:9" ht="61.8" thickBot="1" x14ac:dyDescent="0.35">
      <c r="A29" s="32">
        <v>23</v>
      </c>
      <c r="B29" s="56" t="s">
        <v>89</v>
      </c>
      <c r="C29" s="62" t="s">
        <v>120</v>
      </c>
      <c r="D29" s="33"/>
      <c r="E29" s="48">
        <v>0</v>
      </c>
      <c r="F29" s="48">
        <f t="shared" si="3"/>
        <v>0</v>
      </c>
      <c r="G29" s="49">
        <v>1</v>
      </c>
      <c r="H29" s="48">
        <f t="shared" si="4"/>
        <v>0</v>
      </c>
      <c r="I29" s="50">
        <f t="shared" si="5"/>
        <v>0</v>
      </c>
    </row>
    <row r="30" spans="1:9" ht="15" thickBot="1" x14ac:dyDescent="0.35">
      <c r="A30" s="78" t="s">
        <v>52</v>
      </c>
      <c r="B30" s="79"/>
      <c r="C30" s="79"/>
      <c r="D30" s="79"/>
      <c r="E30" s="79"/>
      <c r="F30" s="79"/>
      <c r="G30" s="80"/>
      <c r="H30" s="3">
        <f>SUM(H14:H29)</f>
        <v>0</v>
      </c>
      <c r="I30" s="3">
        <f>SUM(I14:I29)</f>
        <v>0</v>
      </c>
    </row>
    <row r="31" spans="1:9" ht="15" thickBot="1" x14ac:dyDescent="0.35">
      <c r="A31" s="90" t="s">
        <v>9</v>
      </c>
      <c r="B31" s="91"/>
      <c r="C31" s="91"/>
      <c r="D31" s="91"/>
      <c r="E31" s="91"/>
      <c r="F31" s="91"/>
      <c r="G31" s="92"/>
      <c r="H31" s="20">
        <f>SUM(H30,H13)</f>
        <v>0</v>
      </c>
      <c r="I31" s="20">
        <f>SUM(I30,I13)</f>
        <v>0</v>
      </c>
    </row>
  </sheetData>
  <mergeCells count="7">
    <mergeCell ref="A31:G31"/>
    <mergeCell ref="A1:I1"/>
    <mergeCell ref="A2:I2"/>
    <mergeCell ref="A4:I4"/>
    <mergeCell ref="A13:G13"/>
    <mergeCell ref="A14:I14"/>
    <mergeCell ref="A30:G30"/>
  </mergeCells>
  <pageMargins left="0.7" right="0.7" top="0.78740157499999996" bottom="0.78740157499999996" header="0.3" footer="0.3"/>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85" zoomScaleNormal="100" zoomScaleSheetLayoutView="85" workbookViewId="0">
      <selection activeCell="A20" sqref="A20:G20"/>
    </sheetView>
  </sheetViews>
  <sheetFormatPr defaultColWidth="9.109375" defaultRowHeight="14.4" x14ac:dyDescent="0.3"/>
  <cols>
    <col min="1" max="1" width="4" style="6" customWidth="1"/>
    <col min="2" max="2" width="13.109375" style="6" customWidth="1"/>
    <col min="3" max="4" width="46.6640625" style="6" customWidth="1"/>
    <col min="5" max="6" width="10.88671875" style="21" customWidth="1"/>
    <col min="7" max="7" width="11.109375" style="6" customWidth="1"/>
    <col min="8" max="9" width="16.109375" style="6" customWidth="1"/>
    <col min="10" max="16384" width="9.109375" style="6"/>
  </cols>
  <sheetData>
    <row r="1" spans="1:9" s="7" customFormat="1" ht="21" customHeight="1" thickBot="1" x14ac:dyDescent="0.35">
      <c r="A1" s="84" t="s">
        <v>0</v>
      </c>
      <c r="B1" s="85"/>
      <c r="C1" s="85"/>
      <c r="D1" s="85"/>
      <c r="E1" s="85"/>
      <c r="F1" s="85"/>
      <c r="G1" s="85"/>
      <c r="H1" s="85"/>
      <c r="I1" s="86"/>
    </row>
    <row r="2" spans="1:9" s="7" customFormat="1" ht="21" customHeight="1" thickBot="1" x14ac:dyDescent="0.35">
      <c r="A2" s="87" t="s">
        <v>96</v>
      </c>
      <c r="B2" s="88"/>
      <c r="C2" s="88"/>
      <c r="D2" s="88"/>
      <c r="E2" s="88"/>
      <c r="F2" s="88"/>
      <c r="G2" s="88"/>
      <c r="H2" s="88"/>
      <c r="I2" s="89"/>
    </row>
    <row r="3" spans="1:9" ht="51.75" customHeight="1" thickBot="1" x14ac:dyDescent="0.35">
      <c r="A3" s="17" t="s">
        <v>1</v>
      </c>
      <c r="B3" s="18" t="s">
        <v>2</v>
      </c>
      <c r="C3" s="18" t="s">
        <v>3</v>
      </c>
      <c r="D3" s="19" t="s">
        <v>53</v>
      </c>
      <c r="E3" s="19" t="s">
        <v>4</v>
      </c>
      <c r="F3" s="19" t="s">
        <v>8</v>
      </c>
      <c r="G3" s="19" t="s">
        <v>5</v>
      </c>
      <c r="H3" s="19" t="s">
        <v>6</v>
      </c>
      <c r="I3" s="41" t="s">
        <v>7</v>
      </c>
    </row>
    <row r="4" spans="1:9" ht="15" thickBot="1" x14ac:dyDescent="0.35">
      <c r="A4" s="75" t="s">
        <v>36</v>
      </c>
      <c r="B4" s="76"/>
      <c r="C4" s="76"/>
      <c r="D4" s="76"/>
      <c r="E4" s="76"/>
      <c r="F4" s="76"/>
      <c r="G4" s="76"/>
      <c r="H4" s="76"/>
      <c r="I4" s="77"/>
    </row>
    <row r="5" spans="1:9" ht="91.8" x14ac:dyDescent="0.3">
      <c r="A5" s="22">
        <v>1</v>
      </c>
      <c r="B5" s="61" t="s">
        <v>97</v>
      </c>
      <c r="C5" s="62" t="s">
        <v>98</v>
      </c>
      <c r="D5" s="23"/>
      <c r="E5" s="42">
        <v>0</v>
      </c>
      <c r="F5" s="42">
        <f>E5*1.21</f>
        <v>0</v>
      </c>
      <c r="G5" s="43">
        <v>1</v>
      </c>
      <c r="H5" s="42">
        <f>G5*E5</f>
        <v>0</v>
      </c>
      <c r="I5" s="44">
        <f>G5*F5</f>
        <v>0</v>
      </c>
    </row>
    <row r="6" spans="1:9" ht="51" x14ac:dyDescent="0.3">
      <c r="A6" s="27">
        <v>2</v>
      </c>
      <c r="B6" s="63" t="s">
        <v>37</v>
      </c>
      <c r="C6" s="62" t="s">
        <v>38</v>
      </c>
      <c r="D6" s="57"/>
      <c r="E6" s="45">
        <v>0</v>
      </c>
      <c r="F6" s="45">
        <f>E6*1.21</f>
        <v>0</v>
      </c>
      <c r="G6" s="46">
        <v>1</v>
      </c>
      <c r="H6" s="45">
        <f>G6*E6</f>
        <v>0</v>
      </c>
      <c r="I6" s="47">
        <f>G6*F6</f>
        <v>0</v>
      </c>
    </row>
    <row r="7" spans="1:9" ht="71.400000000000006" x14ac:dyDescent="0.3">
      <c r="A7" s="27">
        <v>3</v>
      </c>
      <c r="B7" s="64" t="s">
        <v>99</v>
      </c>
      <c r="C7" s="62" t="s">
        <v>100</v>
      </c>
      <c r="D7" s="57"/>
      <c r="E7" s="45">
        <v>0</v>
      </c>
      <c r="F7" s="45">
        <f t="shared" ref="F7:F11" si="0">E7*1.21</f>
        <v>0</v>
      </c>
      <c r="G7" s="46">
        <v>1</v>
      </c>
      <c r="H7" s="45">
        <f t="shared" ref="H7:H11" si="1">G7*E7</f>
        <v>0</v>
      </c>
      <c r="I7" s="47">
        <f t="shared" ref="I7:I11" si="2">G7*F7</f>
        <v>0</v>
      </c>
    </row>
    <row r="8" spans="1:9" ht="20.399999999999999" x14ac:dyDescent="0.3">
      <c r="A8" s="27">
        <v>4</v>
      </c>
      <c r="B8" s="63" t="s">
        <v>39</v>
      </c>
      <c r="C8" s="62" t="s">
        <v>40</v>
      </c>
      <c r="D8" s="57"/>
      <c r="E8" s="45">
        <v>0</v>
      </c>
      <c r="F8" s="45">
        <f t="shared" si="0"/>
        <v>0</v>
      </c>
      <c r="G8" s="46">
        <v>1</v>
      </c>
      <c r="H8" s="45">
        <f t="shared" si="1"/>
        <v>0</v>
      </c>
      <c r="I8" s="47">
        <f t="shared" si="2"/>
        <v>0</v>
      </c>
    </row>
    <row r="9" spans="1:9" ht="24" x14ac:dyDescent="0.3">
      <c r="A9" s="27">
        <v>5</v>
      </c>
      <c r="B9" s="64" t="s">
        <v>41</v>
      </c>
      <c r="C9" s="62" t="s">
        <v>101</v>
      </c>
      <c r="D9" s="57"/>
      <c r="E9" s="45">
        <v>0</v>
      </c>
      <c r="F9" s="45">
        <f t="shared" si="0"/>
        <v>0</v>
      </c>
      <c r="G9" s="46">
        <v>1</v>
      </c>
      <c r="H9" s="45">
        <f t="shared" si="1"/>
        <v>0</v>
      </c>
      <c r="I9" s="47">
        <f t="shared" si="2"/>
        <v>0</v>
      </c>
    </row>
    <row r="10" spans="1:9" ht="40.799999999999997" x14ac:dyDescent="0.3">
      <c r="A10" s="39">
        <v>6</v>
      </c>
      <c r="B10" s="65" t="s">
        <v>42</v>
      </c>
      <c r="C10" s="62" t="s">
        <v>102</v>
      </c>
      <c r="D10" s="40"/>
      <c r="E10" s="51">
        <v>0</v>
      </c>
      <c r="F10" s="51">
        <f t="shared" si="0"/>
        <v>0</v>
      </c>
      <c r="G10" s="52">
        <v>1</v>
      </c>
      <c r="H10" s="51">
        <f t="shared" si="1"/>
        <v>0</v>
      </c>
      <c r="I10" s="53">
        <f t="shared" si="2"/>
        <v>0</v>
      </c>
    </row>
    <row r="11" spans="1:9" ht="41.4" thickBot="1" x14ac:dyDescent="0.35">
      <c r="A11" s="32">
        <v>7</v>
      </c>
      <c r="B11" s="66" t="s">
        <v>46</v>
      </c>
      <c r="C11" s="62" t="s">
        <v>103</v>
      </c>
      <c r="D11" s="33"/>
      <c r="E11" s="48">
        <v>0</v>
      </c>
      <c r="F11" s="48">
        <f t="shared" si="0"/>
        <v>0</v>
      </c>
      <c r="G11" s="49">
        <v>1</v>
      </c>
      <c r="H11" s="48">
        <f t="shared" si="1"/>
        <v>0</v>
      </c>
      <c r="I11" s="50">
        <f t="shared" si="2"/>
        <v>0</v>
      </c>
    </row>
    <row r="12" spans="1:9" ht="15" thickBot="1" x14ac:dyDescent="0.35">
      <c r="A12" s="78" t="s">
        <v>44</v>
      </c>
      <c r="B12" s="79"/>
      <c r="C12" s="79"/>
      <c r="D12" s="79"/>
      <c r="E12" s="79"/>
      <c r="F12" s="79"/>
      <c r="G12" s="80"/>
      <c r="H12" s="3">
        <f>SUM(H5:H11)</f>
        <v>0</v>
      </c>
      <c r="I12" s="3">
        <f>SUM(I5:I11)</f>
        <v>0</v>
      </c>
    </row>
    <row r="13" spans="1:9" ht="15" thickBot="1" x14ac:dyDescent="0.35">
      <c r="A13" s="75" t="s">
        <v>51</v>
      </c>
      <c r="B13" s="76"/>
      <c r="C13" s="76"/>
      <c r="D13" s="76"/>
      <c r="E13" s="76"/>
      <c r="F13" s="76"/>
      <c r="G13" s="76"/>
      <c r="H13" s="76"/>
      <c r="I13" s="77"/>
    </row>
    <row r="14" spans="1:9" ht="81.599999999999994" x14ac:dyDescent="0.3">
      <c r="A14" s="22">
        <v>8</v>
      </c>
      <c r="B14" s="54" t="s">
        <v>92</v>
      </c>
      <c r="C14" s="62" t="s">
        <v>104</v>
      </c>
      <c r="D14" s="23"/>
      <c r="E14" s="42">
        <v>0</v>
      </c>
      <c r="F14" s="42">
        <f>E14*1.21</f>
        <v>0</v>
      </c>
      <c r="G14" s="43">
        <v>16</v>
      </c>
      <c r="H14" s="42">
        <f>E14*G14</f>
        <v>0</v>
      </c>
      <c r="I14" s="44">
        <f>F14*G14</f>
        <v>0</v>
      </c>
    </row>
    <row r="15" spans="1:9" ht="61.2" x14ac:dyDescent="0.3">
      <c r="A15" s="27">
        <v>9</v>
      </c>
      <c r="B15" s="55" t="s">
        <v>47</v>
      </c>
      <c r="C15" s="62" t="s">
        <v>48</v>
      </c>
      <c r="D15" s="59"/>
      <c r="E15" s="45">
        <v>0</v>
      </c>
      <c r="F15" s="45">
        <f t="shared" ref="F15:F19" si="3">E15*1.21</f>
        <v>0</v>
      </c>
      <c r="G15" s="46">
        <v>1</v>
      </c>
      <c r="H15" s="45">
        <f t="shared" ref="H15:H19" si="4">E15*G15</f>
        <v>0</v>
      </c>
      <c r="I15" s="47">
        <f t="shared" ref="I15:I19" si="5">F15*G15</f>
        <v>0</v>
      </c>
    </row>
    <row r="16" spans="1:9" ht="61.2" x14ac:dyDescent="0.3">
      <c r="A16" s="27">
        <v>10</v>
      </c>
      <c r="B16" s="55" t="s">
        <v>18</v>
      </c>
      <c r="C16" s="62" t="s">
        <v>105</v>
      </c>
      <c r="D16" s="59"/>
      <c r="E16" s="45">
        <v>0</v>
      </c>
      <c r="F16" s="45">
        <f t="shared" si="3"/>
        <v>0</v>
      </c>
      <c r="G16" s="46">
        <v>1</v>
      </c>
      <c r="H16" s="45">
        <f t="shared" si="4"/>
        <v>0</v>
      </c>
      <c r="I16" s="47">
        <f t="shared" si="5"/>
        <v>0</v>
      </c>
    </row>
    <row r="17" spans="1:9" ht="51" x14ac:dyDescent="0.3">
      <c r="A17" s="27">
        <v>11</v>
      </c>
      <c r="B17" s="55" t="s">
        <v>49</v>
      </c>
      <c r="C17" s="62" t="s">
        <v>106</v>
      </c>
      <c r="D17" s="59"/>
      <c r="E17" s="45">
        <v>0</v>
      </c>
      <c r="F17" s="45">
        <f t="shared" si="3"/>
        <v>0</v>
      </c>
      <c r="G17" s="46">
        <v>1</v>
      </c>
      <c r="H17" s="45">
        <f t="shared" si="4"/>
        <v>0</v>
      </c>
      <c r="I17" s="47">
        <f t="shared" si="5"/>
        <v>0</v>
      </c>
    </row>
    <row r="18" spans="1:9" ht="61.2" x14ac:dyDescent="0.3">
      <c r="A18" s="27">
        <v>12</v>
      </c>
      <c r="B18" s="55" t="s">
        <v>50</v>
      </c>
      <c r="C18" s="62" t="s">
        <v>107</v>
      </c>
      <c r="D18" s="59"/>
      <c r="E18" s="45">
        <v>0</v>
      </c>
      <c r="F18" s="45">
        <f t="shared" si="3"/>
        <v>0</v>
      </c>
      <c r="G18" s="46">
        <v>15</v>
      </c>
      <c r="H18" s="45">
        <f t="shared" si="4"/>
        <v>0</v>
      </c>
      <c r="I18" s="47">
        <f t="shared" si="5"/>
        <v>0</v>
      </c>
    </row>
    <row r="19" spans="1:9" ht="41.4" thickBot="1" x14ac:dyDescent="0.35">
      <c r="A19" s="32">
        <v>13</v>
      </c>
      <c r="B19" s="56" t="s">
        <v>68</v>
      </c>
      <c r="C19" s="62" t="s">
        <v>108</v>
      </c>
      <c r="D19" s="33"/>
      <c r="E19" s="48">
        <v>0</v>
      </c>
      <c r="F19" s="48">
        <f t="shared" si="3"/>
        <v>0</v>
      </c>
      <c r="G19" s="49">
        <v>1</v>
      </c>
      <c r="H19" s="48">
        <f t="shared" si="4"/>
        <v>0</v>
      </c>
      <c r="I19" s="50">
        <f t="shared" si="5"/>
        <v>0</v>
      </c>
    </row>
    <row r="20" spans="1:9" ht="15" thickBot="1" x14ac:dyDescent="0.35">
      <c r="A20" s="78" t="s">
        <v>52</v>
      </c>
      <c r="B20" s="79"/>
      <c r="C20" s="79"/>
      <c r="D20" s="79"/>
      <c r="E20" s="79"/>
      <c r="F20" s="79"/>
      <c r="G20" s="80"/>
      <c r="H20" s="3">
        <f>SUM(H14:H19)</f>
        <v>0</v>
      </c>
      <c r="I20" s="3">
        <f>SUM(I14:I19)</f>
        <v>0</v>
      </c>
    </row>
    <row r="21" spans="1:9" ht="15" thickBot="1" x14ac:dyDescent="0.35">
      <c r="A21" s="90" t="s">
        <v>9</v>
      </c>
      <c r="B21" s="91"/>
      <c r="C21" s="91"/>
      <c r="D21" s="91"/>
      <c r="E21" s="91"/>
      <c r="F21" s="91"/>
      <c r="G21" s="92"/>
      <c r="H21" s="20">
        <f>SUM(H20,H12)</f>
        <v>0</v>
      </c>
      <c r="I21" s="20">
        <f>SUM(I20,I12)</f>
        <v>0</v>
      </c>
    </row>
  </sheetData>
  <mergeCells count="7">
    <mergeCell ref="A21:G21"/>
    <mergeCell ref="A1:I1"/>
    <mergeCell ref="A2:I2"/>
    <mergeCell ref="A4:I4"/>
    <mergeCell ref="A12:G12"/>
    <mergeCell ref="A13:I13"/>
    <mergeCell ref="A20:G20"/>
  </mergeCells>
  <pageMargins left="0.7" right="0.7" top="0.78740157499999996" bottom="0.78740157499999996"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Úvodní list</vt:lpstr>
      <vt:lpstr>Jazyková učebna 3</vt:lpstr>
      <vt:lpstr>Jazyková učebna malá</vt:lpstr>
      <vt:lpstr>Učebna fyziky</vt:lpstr>
      <vt:lpstr>Učebna informatiky</vt:lpstr>
      <vt:lpstr>Učebna přírodopisu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Zatloukalová Eva, Ing.</dc:creator>
  <cp:lastModifiedBy>Zatloukalová Eva, Ing.</cp:lastModifiedBy>
  <cp:lastPrinted>2017-01-25T05:05:53Z</cp:lastPrinted>
  <dcterms:created xsi:type="dcterms:W3CDTF">2016-10-06T14:54:13Z</dcterms:created>
  <dcterms:modified xsi:type="dcterms:W3CDTF">2022-04-22T08:33:46Z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