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O-2016-02 - Vyměna zasta..." sheetId="2" r:id="rId2"/>
    <sheet name="Pokyny pro vyplnění" sheetId="3" r:id="rId3"/>
  </sheets>
  <definedNames>
    <definedName name="_xlnm._FilterDatabase" localSheetId="1" hidden="1">'VO-2016-02 - Vyměna zasta...'!$C$73:$K$73</definedName>
    <definedName name="_xlnm.Print_Titles" localSheetId="0">'Rekapitulace stavby'!$49:$49</definedName>
    <definedName name="_xlnm.Print_Titles" localSheetId="1">'VO-2016-02 - Vyměna zasta...'!$73:$73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'VO-2016-02 - Vyměna zasta...'!$C$4:$J$34,'VO-2016-02 - Vyměna zasta...'!$C$40:$J$57,'VO-2016-02 - Vyměna zasta...'!$C$63:$K$115</definedName>
  </definedNames>
  <calcPr fullCalcOnLoad="1"/>
</workbook>
</file>

<file path=xl/sharedStrings.xml><?xml version="1.0" encoding="utf-8"?>
<sst xmlns="http://schemas.openxmlformats.org/spreadsheetml/2006/main" count="1080" uniqueCount="390">
  <si>
    <t>Export VZ</t>
  </si>
  <si>
    <t>List obsahuje:</t>
  </si>
  <si>
    <t>3.0</t>
  </si>
  <si>
    <t>ZAMOK</t>
  </si>
  <si>
    <t>False</t>
  </si>
  <si>
    <t>{7bdee2f1-d5e6-4038-8c41-f452b007468f}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</si>
  <si>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</si>
  <si>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</si>
  <si>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</si>
  <si>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</si>
  <si>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</si>
  <si>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</si>
  <si>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</si>
  <si>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</si>
  <si>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VO-2016-02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</si>
  <si>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</si>
  <si>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</si>
  <si>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Vyměna zastaralých typů svítidel</t>
  </si>
  <si>
    <t>0,1</t>
  </si>
  <si>
    <t>KSO:</t>
  </si>
  <si>
    <t>828 75</t>
  </si>
  <si>
    <t>CC-CZ:</t>
  </si>
  <si>
    <t>22249</t>
  </si>
  <si>
    <t>1</t>
  </si>
  <si>
    <t>Místo:</t>
  </si>
  <si>
    <t>ul. Mendlova, Šumperk</t>
  </si>
  <si>
    <t>Datum:</t>
  </si>
  <si>
    <t>21. 3. 2016</t>
  </si>
  <si>
    <t>10</t>
  </si>
  <si>
    <t>100</t>
  </si>
  <si>
    <t>Zadavatel:</t>
  </si>
  <si>
    <t>IČ:</t>
  </si>
  <si>
    <t>00303461</t>
  </si>
  <si>
    <t>Město Šumperk, nam. Míru 1, 787 01 Šumperk</t>
  </si>
  <si>
    <t>DIČ:</t>
  </si>
  <si>
    <t>CZ00303461</t>
  </si>
  <si>
    <t>Uchazeč:</t>
  </si>
  <si>
    <t>Vyplň údaj</t>
  </si>
  <si>
    <t>Projektant:</t>
  </si>
  <si>
    <t/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</si>
  <si>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</si>
  <si>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</si>
  <si>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</si>
  <si>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</si>
  <si>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</si>
  <si>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</si>
  <si>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</si>
  <si>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</si>
  <si>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</si>
  <si>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</si>
  <si>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</si>
  <si>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</si>
  <si>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</si>
  <si>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</si>
  <si>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</si>
  <si>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</si>
  <si>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</si>
  <si>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</si>
  <si>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</si>
  <si>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</si>
  <si>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</si>
  <si>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</si>
  <si>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</si>
  <si>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</si>
  <si>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</si>
  <si>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</si>
  <si>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</si>
  <si>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</si>
  <si>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</si>
  <si>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</si>
  <si>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</si>
  <si>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</si>
  <si>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</si>
  <si>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</si>
  <si>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</si>
  <si>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</si>
  <si>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</si>
  <si>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</si>
  <si>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</si>
  <si>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</si>
  <si>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</si>
  <si>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</si>
  <si>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</si>
  <si>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</si>
  <si>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sv</t>
  </si>
  <si>
    <t>svítidla</t>
  </si>
  <si>
    <t>ks</t>
  </si>
  <si>
    <t>6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</si>
  <si>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</si>
  <si>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</si>
  <si>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</si>
  <si>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</si>
  <si>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</si>
  <si>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</si>
  <si>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</si>
  <si>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</si>
  <si>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</si>
  <si>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</si>
  <si>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</si>
  <si>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</si>
  <si>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</si>
  <si>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</si>
  <si>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</si>
  <si>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</si>
  <si>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</si>
  <si>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</si>
  <si>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</si>
  <si>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</si>
  <si>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</si>
  <si>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</si>
  <si>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</si>
  <si>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</si>
  <si>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</si>
  <si>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</si>
  <si>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</si>
  <si>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</si>
  <si>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</si>
  <si>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21-M</t>
  </si>
  <si>
    <t>Elektromontáže</t>
  </si>
  <si>
    <t>K</t>
  </si>
  <si>
    <t>210100001</t>
  </si>
  <si>
    <t>Ukončení vodičů v rozváděči nebo na přístroji včetně zapojení průřezu žíly do 2,5 mm2</t>
  </si>
  <si>
    <t>kus</t>
  </si>
  <si>
    <t>CS ÚRS 2016 01</t>
  </si>
  <si>
    <t>64</t>
  </si>
  <si>
    <t>-424826640</t>
  </si>
  <si>
    <t>PP</t>
  </si>
  <si>
    <t>Ukončení vodičů izolovaných s označením a zapojením v rozváděči nebo na přístroji průřezu žíly do 2,5 mm2</t>
  </si>
  <si>
    <t>VV</t>
  </si>
  <si>
    <t>sv*3*2</t>
  </si>
  <si>
    <t>210100001-D</t>
  </si>
  <si>
    <t>Odpojení vodičů v rozváděči nebo na přístroji včetně zapojení průřezu žíly do 2,5 mm2</t>
  </si>
  <si>
    <t>-841090202</t>
  </si>
  <si>
    <t>210202016.1</t>
  </si>
  <si>
    <t>Montáž svítidel parkových typ Špk3 70W</t>
  </si>
  <si>
    <t>-1282426414</t>
  </si>
  <si>
    <t>Montáž svítidel výbojkových se zapojením vodičů průmyslových nebo venkovních závěsných na oku na sloupek parkových</t>
  </si>
  <si>
    <t>4</t>
  </si>
  <si>
    <t>348444540.1</t>
  </si>
  <si>
    <t>svítidlo parkové typ Špk3 70W</t>
  </si>
  <si>
    <t>128</t>
  </si>
  <si>
    <t>1961908799</t>
  </si>
  <si>
    <t>Svítidla venkovní výbojková výložníková s vysokotlakou sodíkovou výbojkou IP 54 - zdrojový prostor horní montáž typ 4431 BSG čirý kryt  1 x 70 W</t>
  </si>
  <si>
    <t>5</t>
  </si>
  <si>
    <t>347605800</t>
  </si>
  <si>
    <t xml:space="preserve">výbojka sodíková 70W </t>
  </si>
  <si>
    <t>674928112</t>
  </si>
  <si>
    <t>Výbojky sodíkové vysokotlaké Philips-náhrada za SHC SON Pro   70 W    E 27</t>
  </si>
  <si>
    <t>210202016-D</t>
  </si>
  <si>
    <t>Demontáž svítidel parkových na sloupku</t>
  </si>
  <si>
    <t>1075867383</t>
  </si>
  <si>
    <t>Demontáž svítidel výbojkových se zapojením vodičů průmyslových nebo venkovních závěsných na oku na sloupek parkových</t>
  </si>
  <si>
    <t>7</t>
  </si>
  <si>
    <t>210292022</t>
  </si>
  <si>
    <t>Vypnutí vedení se zajištěním proti nedovolenému zapnutí, vyzkoušením a s opětovným zapnutím</t>
  </si>
  <si>
    <t>-1874145686</t>
  </si>
  <si>
    <t>Manipulace na stávajícím vedení vypnutí vedení (hlavním spínačem) se zajištěním proti nedovolenému zapnutí, s vyzkoušením vypnutého stavu vedení, zavěšením výstražné tabulky na zapínací mechanizmus (přístroj) s pozdějším opětovným zapnutím</t>
  </si>
  <si>
    <t>8</t>
  </si>
  <si>
    <t>210810045</t>
  </si>
  <si>
    <t>Montáž měděných kabelů CYKY, CYKYD, CYKYDY, NYM, NYY, YSLY 750 V 3x1,5 mm2 uložených pevně</t>
  </si>
  <si>
    <t>m</t>
  </si>
  <si>
    <t>-604534867</t>
  </si>
  <si>
    <t>Montáž izolovaných kabelů měděných bez ukončení do 1 kV uložených pevně CYKY, CYKYD, CYKYDY, NYM, NYY, YSLY, 750 V, počtu a průřezu žil 3 x 1,5 mm2</t>
  </si>
  <si>
    <t>sv*5</t>
  </si>
  <si>
    <t>9</t>
  </si>
  <si>
    <t>341110300</t>
  </si>
  <si>
    <t>kabel silový s Cu jádrem CYKY 3x1,5 mm2</t>
  </si>
  <si>
    <t>597061566</t>
  </si>
  <si>
    <t>Kabely silové s měděným jádrem pro jmenovité napětí 750 V CYKY   PN-KV-061-00 3 x 1,5</t>
  </si>
  <si>
    <t>P</t>
  </si>
  <si>
    <t>Poznámka k položce:
obsah kovu [kg/m], Cu =0,044, Al =0</t>
  </si>
  <si>
    <t>210810045-D</t>
  </si>
  <si>
    <t>Demontáž měděných kabelů CYKY, CYKYD, CYKYDY, NYM, NYY, YSLY 750 V 3x1,5 mm2 uložených pevně</t>
  </si>
  <si>
    <t>-263304470</t>
  </si>
  <si>
    <t>Demontáž izolovaných kabelů měděných bez ukončení do 1 kV uložených pevně CYKY, CYKYD, CYKYDY, NYM, NYY, YSLY, 750 V, počtu a průřezu žil 3 x 1,5 mm2</t>
  </si>
  <si>
    <t>11</t>
  </si>
  <si>
    <t>210950201</t>
  </si>
  <si>
    <t>Příplatek na zatahování kabelů hmotnosti do 0,75 kg do tvárnicových tras a kolektorů</t>
  </si>
  <si>
    <t>1500534357</t>
  </si>
  <si>
    <t>Ostatní práce při montáži vodičů, šňůr a kabelů Příplatek k cenám za zatahování kabelů do tvárnicových tras s komorami nebo do kolektorů hmotnosti kabelů do 0,75 kg</t>
  </si>
  <si>
    <t>12</t>
  </si>
  <si>
    <t>999 99-9910</t>
  </si>
  <si>
    <t>Přirážka na podružný materiál 3%</t>
  </si>
  <si>
    <t>%</t>
  </si>
  <si>
    <t>855799625</t>
  </si>
  <si>
    <t>13</t>
  </si>
  <si>
    <t>999 99-9911</t>
  </si>
  <si>
    <t>Prořez materiálu 5%</t>
  </si>
  <si>
    <t>-880478182</t>
  </si>
  <si>
    <t>14</t>
  </si>
  <si>
    <t>999 99-9912</t>
  </si>
  <si>
    <t>Dopravné 3,6%</t>
  </si>
  <si>
    <t>-909394165</t>
  </si>
  <si>
    <t>999 99-9913</t>
  </si>
  <si>
    <t>Přesun hmot 1%</t>
  </si>
  <si>
    <t>-621621341</t>
  </si>
  <si>
    <t>VRN</t>
  </si>
  <si>
    <t>Vedlejší rozpočtové náklady</t>
  </si>
  <si>
    <t>VRN1</t>
  </si>
  <si>
    <t>Průzkumné, geodetické a projektové práce</t>
  </si>
  <si>
    <t>16</t>
  </si>
  <si>
    <t>012403000.1</t>
  </si>
  <si>
    <t>Dokumentace skutečného provedení</t>
  </si>
  <si>
    <t>kpl</t>
  </si>
  <si>
    <t>1024</t>
  </si>
  <si>
    <t>-1917808983</t>
  </si>
  <si>
    <t>Průzkumné, geodetické a projektové práce geodetické práce kartografické práce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</si>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</sst>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FE0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207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208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"/>
      <c r="AQ5" s="22"/>
      <c r="BE5" s="199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40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"/>
      <c r="AQ6" s="22"/>
      <c r="BE6" s="200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22</v>
      </c>
      <c r="AO7" s="20"/>
      <c r="AP7" s="20"/>
      <c r="AQ7" s="22"/>
      <c r="BE7" s="200"/>
      <c r="BS7" s="15" t="s">
        <v>23</v>
      </c>
    </row>
    <row r="8" spans="2:71" ht="14.25" customHeight="1">
      <c r="B8" s="19"/>
      <c r="C8" s="20"/>
      <c r="D8" s="28" t="s">
        <v>24</v>
      </c>
      <c r="E8" s="20"/>
      <c r="F8" s="20"/>
      <c r="G8" s="20"/>
      <c r="H8" s="20"/>
      <c r="I8" s="20"/>
      <c r="J8" s="20"/>
      <c r="K8" s="26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26</v>
      </c>
      <c r="AL8" s="20"/>
      <c r="AM8" s="20"/>
      <c r="AN8" s="29" t="s">
        <v>27</v>
      </c>
      <c r="AO8" s="20"/>
      <c r="AP8" s="20"/>
      <c r="AQ8" s="22"/>
      <c r="BE8" s="200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0"/>
      <c r="BS9" s="15" t="s">
        <v>29</v>
      </c>
    </row>
    <row r="10" spans="2:71" ht="14.25" customHeight="1">
      <c r="B10" s="19"/>
      <c r="C10" s="20"/>
      <c r="D10" s="28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31</v>
      </c>
      <c r="AL10" s="20"/>
      <c r="AM10" s="20"/>
      <c r="AN10" s="26" t="s">
        <v>32</v>
      </c>
      <c r="AO10" s="20"/>
      <c r="AP10" s="20"/>
      <c r="AQ10" s="22"/>
      <c r="BE10" s="200"/>
      <c r="BS10" s="15" t="s">
        <v>18</v>
      </c>
    </row>
    <row r="11" spans="2:71" ht="18" customHeight="1">
      <c r="B11" s="19"/>
      <c r="C11" s="20"/>
      <c r="D11" s="20"/>
      <c r="E11" s="26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34</v>
      </c>
      <c r="AL11" s="20"/>
      <c r="AM11" s="20"/>
      <c r="AN11" s="26" t="s">
        <v>35</v>
      </c>
      <c r="AO11" s="20"/>
      <c r="AP11" s="20"/>
      <c r="AQ11" s="22"/>
      <c r="BE11" s="200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0"/>
      <c r="BS12" s="15" t="s">
        <v>18</v>
      </c>
    </row>
    <row r="13" spans="2:71" ht="14.25" customHeight="1">
      <c r="B13" s="19"/>
      <c r="C13" s="20"/>
      <c r="D13" s="28" t="s">
        <v>36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31</v>
      </c>
      <c r="AL13" s="20"/>
      <c r="AM13" s="20"/>
      <c r="AN13" s="30" t="s">
        <v>37</v>
      </c>
      <c r="AO13" s="20"/>
      <c r="AP13" s="20"/>
      <c r="AQ13" s="22"/>
      <c r="BE13" s="200"/>
      <c r="BS13" s="15" t="s">
        <v>18</v>
      </c>
    </row>
    <row r="14" spans="2:71" ht="15">
      <c r="B14" s="19"/>
      <c r="C14" s="20"/>
      <c r="D14" s="20"/>
      <c r="E14" s="105" t="s">
        <v>37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8" t="s">
        <v>34</v>
      </c>
      <c r="AL14" s="20"/>
      <c r="AM14" s="20"/>
      <c r="AN14" s="30" t="s">
        <v>37</v>
      </c>
      <c r="AO14" s="20"/>
      <c r="AP14" s="20"/>
      <c r="AQ14" s="22"/>
      <c r="BE14" s="200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0"/>
      <c r="BS15" s="15" t="s">
        <v>4</v>
      </c>
    </row>
    <row r="16" spans="2:71" ht="14.25" customHeight="1">
      <c r="B16" s="19"/>
      <c r="C16" s="20"/>
      <c r="D16" s="28" t="s">
        <v>38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31</v>
      </c>
      <c r="AL16" s="20"/>
      <c r="AM16" s="20"/>
      <c r="AN16" s="26" t="s">
        <v>39</v>
      </c>
      <c r="AO16" s="20"/>
      <c r="AP16" s="20"/>
      <c r="AQ16" s="22"/>
      <c r="BE16" s="200"/>
      <c r="BS16" s="15" t="s">
        <v>4</v>
      </c>
    </row>
    <row r="17" spans="2:71" ht="18" customHeight="1">
      <c r="B17" s="19"/>
      <c r="C17" s="20"/>
      <c r="D17" s="20"/>
      <c r="E17" s="26" t="s">
        <v>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34</v>
      </c>
      <c r="AL17" s="20"/>
      <c r="AM17" s="20"/>
      <c r="AN17" s="26" t="s">
        <v>39</v>
      </c>
      <c r="AO17" s="20"/>
      <c r="AP17" s="20"/>
      <c r="AQ17" s="22"/>
      <c r="BE17" s="200"/>
      <c r="BS17" s="15" t="s">
        <v>41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0"/>
      <c r="BS18" s="15" t="s">
        <v>6</v>
      </c>
    </row>
    <row r="19" spans="2:71" ht="14.25" customHeight="1">
      <c r="B19" s="19"/>
      <c r="C19" s="20"/>
      <c r="D19" s="28" t="s">
        <v>42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0"/>
      <c r="BS19" s="15" t="s">
        <v>6</v>
      </c>
    </row>
    <row r="20" spans="2:71" ht="48.75" customHeight="1">
      <c r="B20" s="19"/>
      <c r="C20" s="20"/>
      <c r="D20" s="20"/>
      <c r="E20" s="106" t="s">
        <v>43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"/>
      <c r="AP20" s="20"/>
      <c r="AQ20" s="22"/>
      <c r="BE20" s="200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0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0"/>
    </row>
    <row r="23" spans="2:57" s="1" customFormat="1" ht="25.5" customHeight="1">
      <c r="B23" s="32"/>
      <c r="C23" s="33"/>
      <c r="D23" s="34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7">
        <f>ROUND(AG51,2)</f>
        <v>0</v>
      </c>
      <c r="AL23" s="108"/>
      <c r="AM23" s="108"/>
      <c r="AN23" s="108"/>
      <c r="AO23" s="108"/>
      <c r="AP23" s="33"/>
      <c r="AQ23" s="36"/>
      <c r="BE23" s="201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1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5" t="s">
        <v>45</v>
      </c>
      <c r="M25" s="206"/>
      <c r="N25" s="206"/>
      <c r="O25" s="206"/>
      <c r="P25" s="33"/>
      <c r="Q25" s="33"/>
      <c r="R25" s="33"/>
      <c r="S25" s="33"/>
      <c r="T25" s="33"/>
      <c r="U25" s="33"/>
      <c r="V25" s="33"/>
      <c r="W25" s="205" t="s">
        <v>46</v>
      </c>
      <c r="X25" s="206"/>
      <c r="Y25" s="206"/>
      <c r="Z25" s="206"/>
      <c r="AA25" s="206"/>
      <c r="AB25" s="206"/>
      <c r="AC25" s="206"/>
      <c r="AD25" s="206"/>
      <c r="AE25" s="206"/>
      <c r="AF25" s="33"/>
      <c r="AG25" s="33"/>
      <c r="AH25" s="33"/>
      <c r="AI25" s="33"/>
      <c r="AJ25" s="33"/>
      <c r="AK25" s="205" t="s">
        <v>47</v>
      </c>
      <c r="AL25" s="206"/>
      <c r="AM25" s="206"/>
      <c r="AN25" s="206"/>
      <c r="AO25" s="206"/>
      <c r="AP25" s="33"/>
      <c r="AQ25" s="36"/>
      <c r="BE25" s="201"/>
    </row>
    <row r="26" spans="2:57" s="2" customFormat="1" ht="14.25" customHeight="1">
      <c r="B26" s="38"/>
      <c r="C26" s="39"/>
      <c r="D26" s="40" t="s">
        <v>48</v>
      </c>
      <c r="E26" s="39"/>
      <c r="F26" s="40" t="s">
        <v>49</v>
      </c>
      <c r="G26" s="39"/>
      <c r="H26" s="39"/>
      <c r="I26" s="39"/>
      <c r="J26" s="39"/>
      <c r="K26" s="39"/>
      <c r="L26" s="207">
        <v>0.21</v>
      </c>
      <c r="M26" s="208"/>
      <c r="N26" s="208"/>
      <c r="O26" s="208"/>
      <c r="P26" s="39"/>
      <c r="Q26" s="39"/>
      <c r="R26" s="39"/>
      <c r="S26" s="39"/>
      <c r="T26" s="39"/>
      <c r="U26" s="39"/>
      <c r="V26" s="39"/>
      <c r="W26" s="209">
        <f>ROUND(AZ51,2)</f>
        <v>0</v>
      </c>
      <c r="X26" s="208"/>
      <c r="Y26" s="208"/>
      <c r="Z26" s="208"/>
      <c r="AA26" s="208"/>
      <c r="AB26" s="208"/>
      <c r="AC26" s="208"/>
      <c r="AD26" s="208"/>
      <c r="AE26" s="208"/>
      <c r="AF26" s="39"/>
      <c r="AG26" s="39"/>
      <c r="AH26" s="39"/>
      <c r="AI26" s="39"/>
      <c r="AJ26" s="39"/>
      <c r="AK26" s="209">
        <f>ROUND(AV51,2)</f>
        <v>0</v>
      </c>
      <c r="AL26" s="208"/>
      <c r="AM26" s="208"/>
      <c r="AN26" s="208"/>
      <c r="AO26" s="208"/>
      <c r="AP26" s="39"/>
      <c r="AQ26" s="41"/>
      <c r="BE26" s="202"/>
    </row>
    <row r="27" spans="2:57" s="2" customFormat="1" ht="14.25" customHeight="1">
      <c r="B27" s="38"/>
      <c r="C27" s="39"/>
      <c r="D27" s="39"/>
      <c r="E27" s="39"/>
      <c r="F27" s="40" t="s">
        <v>50</v>
      </c>
      <c r="G27" s="39"/>
      <c r="H27" s="39"/>
      <c r="I27" s="39"/>
      <c r="J27" s="39"/>
      <c r="K27" s="39"/>
      <c r="L27" s="207">
        <v>0.15</v>
      </c>
      <c r="M27" s="208"/>
      <c r="N27" s="208"/>
      <c r="O27" s="208"/>
      <c r="P27" s="39"/>
      <c r="Q27" s="39"/>
      <c r="R27" s="39"/>
      <c r="S27" s="39"/>
      <c r="T27" s="39"/>
      <c r="U27" s="39"/>
      <c r="V27" s="39"/>
      <c r="W27" s="209">
        <f>ROUND(BA51,2)</f>
        <v>0</v>
      </c>
      <c r="X27" s="208"/>
      <c r="Y27" s="208"/>
      <c r="Z27" s="208"/>
      <c r="AA27" s="208"/>
      <c r="AB27" s="208"/>
      <c r="AC27" s="208"/>
      <c r="AD27" s="208"/>
      <c r="AE27" s="208"/>
      <c r="AF27" s="39"/>
      <c r="AG27" s="39"/>
      <c r="AH27" s="39"/>
      <c r="AI27" s="39"/>
      <c r="AJ27" s="39"/>
      <c r="AK27" s="209">
        <f>ROUND(AW51,2)</f>
        <v>0</v>
      </c>
      <c r="AL27" s="208"/>
      <c r="AM27" s="208"/>
      <c r="AN27" s="208"/>
      <c r="AO27" s="208"/>
      <c r="AP27" s="39"/>
      <c r="AQ27" s="41"/>
      <c r="BE27" s="202"/>
    </row>
    <row r="28" spans="2:57" s="2" customFormat="1" ht="14.25" customHeight="1" hidden="1">
      <c r="B28" s="38"/>
      <c r="C28" s="39"/>
      <c r="D28" s="39"/>
      <c r="E28" s="39"/>
      <c r="F28" s="40" t="s">
        <v>51</v>
      </c>
      <c r="G28" s="39"/>
      <c r="H28" s="39"/>
      <c r="I28" s="39"/>
      <c r="J28" s="39"/>
      <c r="K28" s="39"/>
      <c r="L28" s="207">
        <v>0.21</v>
      </c>
      <c r="M28" s="208"/>
      <c r="N28" s="208"/>
      <c r="O28" s="208"/>
      <c r="P28" s="39"/>
      <c r="Q28" s="39"/>
      <c r="R28" s="39"/>
      <c r="S28" s="39"/>
      <c r="T28" s="39"/>
      <c r="U28" s="39"/>
      <c r="V28" s="39"/>
      <c r="W28" s="209">
        <f>ROUND(BB51,2)</f>
        <v>0</v>
      </c>
      <c r="X28" s="208"/>
      <c r="Y28" s="208"/>
      <c r="Z28" s="208"/>
      <c r="AA28" s="208"/>
      <c r="AB28" s="208"/>
      <c r="AC28" s="208"/>
      <c r="AD28" s="208"/>
      <c r="AE28" s="208"/>
      <c r="AF28" s="39"/>
      <c r="AG28" s="39"/>
      <c r="AH28" s="39"/>
      <c r="AI28" s="39"/>
      <c r="AJ28" s="39"/>
      <c r="AK28" s="209">
        <v>0</v>
      </c>
      <c r="AL28" s="208"/>
      <c r="AM28" s="208"/>
      <c r="AN28" s="208"/>
      <c r="AO28" s="208"/>
      <c r="AP28" s="39"/>
      <c r="AQ28" s="41"/>
      <c r="BE28" s="202"/>
    </row>
    <row r="29" spans="2:57" s="2" customFormat="1" ht="14.25" customHeight="1" hidden="1">
      <c r="B29" s="38"/>
      <c r="C29" s="39"/>
      <c r="D29" s="39"/>
      <c r="E29" s="39"/>
      <c r="F29" s="40" t="s">
        <v>52</v>
      </c>
      <c r="G29" s="39"/>
      <c r="H29" s="39"/>
      <c r="I29" s="39"/>
      <c r="J29" s="39"/>
      <c r="K29" s="39"/>
      <c r="L29" s="207">
        <v>0.15</v>
      </c>
      <c r="M29" s="208"/>
      <c r="N29" s="208"/>
      <c r="O29" s="208"/>
      <c r="P29" s="39"/>
      <c r="Q29" s="39"/>
      <c r="R29" s="39"/>
      <c r="S29" s="39"/>
      <c r="T29" s="39"/>
      <c r="U29" s="39"/>
      <c r="V29" s="39"/>
      <c r="W29" s="209">
        <f>ROUND(BC51,2)</f>
        <v>0</v>
      </c>
      <c r="X29" s="208"/>
      <c r="Y29" s="208"/>
      <c r="Z29" s="208"/>
      <c r="AA29" s="208"/>
      <c r="AB29" s="208"/>
      <c r="AC29" s="208"/>
      <c r="AD29" s="208"/>
      <c r="AE29" s="208"/>
      <c r="AF29" s="39"/>
      <c r="AG29" s="39"/>
      <c r="AH29" s="39"/>
      <c r="AI29" s="39"/>
      <c r="AJ29" s="39"/>
      <c r="AK29" s="209">
        <v>0</v>
      </c>
      <c r="AL29" s="208"/>
      <c r="AM29" s="208"/>
      <c r="AN29" s="208"/>
      <c r="AO29" s="208"/>
      <c r="AP29" s="39"/>
      <c r="AQ29" s="41"/>
      <c r="BE29" s="202"/>
    </row>
    <row r="30" spans="2:57" s="2" customFormat="1" ht="14.25" customHeight="1" hidden="1">
      <c r="B30" s="38"/>
      <c r="C30" s="39"/>
      <c r="D30" s="39"/>
      <c r="E30" s="39"/>
      <c r="F30" s="40" t="s">
        <v>53</v>
      </c>
      <c r="G30" s="39"/>
      <c r="H30" s="39"/>
      <c r="I30" s="39"/>
      <c r="J30" s="39"/>
      <c r="K30" s="39"/>
      <c r="L30" s="207">
        <v>0</v>
      </c>
      <c r="M30" s="208"/>
      <c r="N30" s="208"/>
      <c r="O30" s="208"/>
      <c r="P30" s="39"/>
      <c r="Q30" s="39"/>
      <c r="R30" s="39"/>
      <c r="S30" s="39"/>
      <c r="T30" s="39"/>
      <c r="U30" s="39"/>
      <c r="V30" s="39"/>
      <c r="W30" s="209">
        <f>ROUND(BD51,2)</f>
        <v>0</v>
      </c>
      <c r="X30" s="208"/>
      <c r="Y30" s="208"/>
      <c r="Z30" s="208"/>
      <c r="AA30" s="208"/>
      <c r="AB30" s="208"/>
      <c r="AC30" s="208"/>
      <c r="AD30" s="208"/>
      <c r="AE30" s="208"/>
      <c r="AF30" s="39"/>
      <c r="AG30" s="39"/>
      <c r="AH30" s="39"/>
      <c r="AI30" s="39"/>
      <c r="AJ30" s="39"/>
      <c r="AK30" s="209">
        <v>0</v>
      </c>
      <c r="AL30" s="208"/>
      <c r="AM30" s="208"/>
      <c r="AN30" s="208"/>
      <c r="AO30" s="208"/>
      <c r="AP30" s="39"/>
      <c r="AQ30" s="41"/>
      <c r="BE30" s="202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1"/>
    </row>
    <row r="32" spans="2:57" s="1" customFormat="1" ht="25.5" customHeight="1">
      <c r="B32" s="32"/>
      <c r="C32" s="42"/>
      <c r="D32" s="43" t="s">
        <v>54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55</v>
      </c>
      <c r="U32" s="44"/>
      <c r="V32" s="44"/>
      <c r="W32" s="44"/>
      <c r="X32" s="210" t="s">
        <v>56</v>
      </c>
      <c r="Y32" s="211"/>
      <c r="Z32" s="211"/>
      <c r="AA32" s="211"/>
      <c r="AB32" s="211"/>
      <c r="AC32" s="44"/>
      <c r="AD32" s="44"/>
      <c r="AE32" s="44"/>
      <c r="AF32" s="44"/>
      <c r="AG32" s="44"/>
      <c r="AH32" s="44"/>
      <c r="AI32" s="44"/>
      <c r="AJ32" s="44"/>
      <c r="AK32" s="212">
        <f>SUM(AK23:AK30)</f>
        <v>0</v>
      </c>
      <c r="AL32" s="211"/>
      <c r="AM32" s="211"/>
      <c r="AN32" s="211"/>
      <c r="AO32" s="213"/>
      <c r="AP32" s="42"/>
      <c r="AQ32" s="47"/>
      <c r="BE32" s="201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57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VO-2016-02</v>
      </c>
      <c r="AR41" s="54"/>
    </row>
    <row r="42" spans="2:44" s="4" customFormat="1" ht="36.75" customHeight="1">
      <c r="B42" s="56"/>
      <c r="C42" s="57" t="s">
        <v>16</v>
      </c>
      <c r="L42" s="214" t="str">
        <f>K6</f>
        <v>Vyměna zastaralých typů svítidel</v>
      </c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24</v>
      </c>
      <c r="L44" s="58" t="str">
        <f>IF(K8="","",K8)</f>
        <v>ul. Mendlova, Šumperk</v>
      </c>
      <c r="AI44" s="55" t="s">
        <v>26</v>
      </c>
      <c r="AM44" s="216" t="str">
        <f>IF(AN8="","",AN8)</f>
        <v>21. 3. 2016</v>
      </c>
      <c r="AN44" s="201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30</v>
      </c>
      <c r="L46" s="3" t="str">
        <f>IF(E11="","",E11)</f>
        <v>Město Šumperk, nam. Míru 1, 787 01 Šumperk</v>
      </c>
      <c r="AI46" s="55" t="s">
        <v>38</v>
      </c>
      <c r="AM46" s="217" t="str">
        <f>IF(E17="","",E17)</f>
        <v> </v>
      </c>
      <c r="AN46" s="201"/>
      <c r="AO46" s="201"/>
      <c r="AP46" s="201"/>
      <c r="AR46" s="32"/>
      <c r="AS46" s="218" t="s">
        <v>58</v>
      </c>
      <c r="AT46" s="219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36</v>
      </c>
      <c r="L47" s="3">
        <f>IF(E14="Vyplň údaj","",E14)</f>
      </c>
      <c r="AR47" s="32"/>
      <c r="AS47" s="220"/>
      <c r="AT47" s="206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0"/>
      <c r="AT48" s="206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1" t="s">
        <v>59</v>
      </c>
      <c r="D49" s="211"/>
      <c r="E49" s="211"/>
      <c r="F49" s="211"/>
      <c r="G49" s="211"/>
      <c r="H49" s="44"/>
      <c r="I49" s="222" t="s">
        <v>60</v>
      </c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23" t="s">
        <v>61</v>
      </c>
      <c r="AH49" s="211"/>
      <c r="AI49" s="211"/>
      <c r="AJ49" s="211"/>
      <c r="AK49" s="211"/>
      <c r="AL49" s="211"/>
      <c r="AM49" s="211"/>
      <c r="AN49" s="222" t="s">
        <v>62</v>
      </c>
      <c r="AO49" s="211"/>
      <c r="AP49" s="211"/>
      <c r="AQ49" s="64" t="s">
        <v>63</v>
      </c>
      <c r="AR49" s="32"/>
      <c r="AS49" s="65" t="s">
        <v>64</v>
      </c>
      <c r="AT49" s="66" t="s">
        <v>65</v>
      </c>
      <c r="AU49" s="66" t="s">
        <v>66</v>
      </c>
      <c r="AV49" s="66" t="s">
        <v>67</v>
      </c>
      <c r="AW49" s="66" t="s">
        <v>68</v>
      </c>
      <c r="AX49" s="66" t="s">
        <v>69</v>
      </c>
      <c r="AY49" s="66" t="s">
        <v>70</v>
      </c>
      <c r="AZ49" s="66" t="s">
        <v>71</v>
      </c>
      <c r="BA49" s="66" t="s">
        <v>72</v>
      </c>
      <c r="BB49" s="66" t="s">
        <v>73</v>
      </c>
      <c r="BC49" s="66" t="s">
        <v>74</v>
      </c>
      <c r="BD49" s="67" t="s">
        <v>75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7">
        <f>ROUND(AG52,2)</f>
        <v>0</v>
      </c>
      <c r="AH51" s="227"/>
      <c r="AI51" s="227"/>
      <c r="AJ51" s="227"/>
      <c r="AK51" s="227"/>
      <c r="AL51" s="227"/>
      <c r="AM51" s="227"/>
      <c r="AN51" s="228">
        <f>SUM(AG51,AT51)</f>
        <v>0</v>
      </c>
      <c r="AO51" s="228"/>
      <c r="AP51" s="228"/>
      <c r="AQ51" s="71" t="s">
        <v>39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77</v>
      </c>
      <c r="BT51" s="57" t="s">
        <v>78</v>
      </c>
      <c r="BV51" s="57" t="s">
        <v>79</v>
      </c>
      <c r="BW51" s="57" t="s">
        <v>5</v>
      </c>
      <c r="BX51" s="57" t="s">
        <v>80</v>
      </c>
      <c r="CL51" s="57" t="s">
        <v>20</v>
      </c>
    </row>
    <row r="52" spans="1:90" s="5" customFormat="1" ht="27" customHeight="1">
      <c r="A52" s="232" t="s">
        <v>209</v>
      </c>
      <c r="B52" s="76"/>
      <c r="C52" s="77"/>
      <c r="D52" s="226" t="s">
        <v>14</v>
      </c>
      <c r="E52" s="225"/>
      <c r="F52" s="225"/>
      <c r="G52" s="225"/>
      <c r="H52" s="225"/>
      <c r="I52" s="78"/>
      <c r="J52" s="226" t="s">
        <v>17</v>
      </c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4">
        <f>'VO-2016-02 - Vyměna zasta...'!J25</f>
        <v>0</v>
      </c>
      <c r="AH52" s="225"/>
      <c r="AI52" s="225"/>
      <c r="AJ52" s="225"/>
      <c r="AK52" s="225"/>
      <c r="AL52" s="225"/>
      <c r="AM52" s="225"/>
      <c r="AN52" s="224">
        <f>SUM(AG52,AT52)</f>
        <v>0</v>
      </c>
      <c r="AO52" s="225"/>
      <c r="AP52" s="225"/>
      <c r="AQ52" s="79" t="s">
        <v>81</v>
      </c>
      <c r="AR52" s="76"/>
      <c r="AS52" s="80">
        <v>0</v>
      </c>
      <c r="AT52" s="81">
        <f>ROUND(SUM(AV52:AW52),2)</f>
        <v>0</v>
      </c>
      <c r="AU52" s="82">
        <f>'VO-2016-02 - Vyměna zasta...'!P74</f>
        <v>0</v>
      </c>
      <c r="AV52" s="81">
        <f>'VO-2016-02 - Vyměna zasta...'!J28</f>
        <v>0</v>
      </c>
      <c r="AW52" s="81">
        <f>'VO-2016-02 - Vyměna zasta...'!J29</f>
        <v>0</v>
      </c>
      <c r="AX52" s="81">
        <f>'VO-2016-02 - Vyměna zasta...'!J30</f>
        <v>0</v>
      </c>
      <c r="AY52" s="81">
        <f>'VO-2016-02 - Vyměna zasta...'!J31</f>
        <v>0</v>
      </c>
      <c r="AZ52" s="81">
        <f>'VO-2016-02 - Vyměna zasta...'!F28</f>
        <v>0</v>
      </c>
      <c r="BA52" s="81">
        <f>'VO-2016-02 - Vyměna zasta...'!F29</f>
        <v>0</v>
      </c>
      <c r="BB52" s="81">
        <f>'VO-2016-02 - Vyměna zasta...'!F30</f>
        <v>0</v>
      </c>
      <c r="BC52" s="81">
        <f>'VO-2016-02 - Vyměna zasta...'!F31</f>
        <v>0</v>
      </c>
      <c r="BD52" s="83">
        <f>'VO-2016-02 - Vyměna zasta...'!F32</f>
        <v>0</v>
      </c>
      <c r="BT52" s="84" t="s">
        <v>23</v>
      </c>
      <c r="BU52" s="84" t="s">
        <v>82</v>
      </c>
      <c r="BV52" s="84" t="s">
        <v>79</v>
      </c>
      <c r="BW52" s="84" t="s">
        <v>5</v>
      </c>
      <c r="BX52" s="84" t="s">
        <v>80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O-2016-02 - Vyměna zasta...'!C2" tooltip="VO-2016-02 - Vyměna zast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4"/>
      <c r="C1" s="234"/>
      <c r="D1" s="233" t="s">
        <v>1</v>
      </c>
      <c r="E1" s="234"/>
      <c r="F1" s="235" t="s">
        <v>210</v>
      </c>
      <c r="G1" s="240" t="s">
        <v>211</v>
      </c>
      <c r="H1" s="240"/>
      <c r="I1" s="241"/>
      <c r="J1" s="235" t="s">
        <v>212</v>
      </c>
      <c r="K1" s="233" t="s">
        <v>83</v>
      </c>
      <c r="L1" s="235" t="s">
        <v>213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5" t="s">
        <v>5</v>
      </c>
      <c r="AZ2" s="15" t="s">
        <v>84</v>
      </c>
      <c r="BA2" s="15" t="s">
        <v>85</v>
      </c>
      <c r="BB2" s="15" t="s">
        <v>86</v>
      </c>
      <c r="BC2" s="15" t="s">
        <v>87</v>
      </c>
      <c r="BD2" s="15" t="s">
        <v>88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88</v>
      </c>
    </row>
    <row r="4" spans="2:46" ht="36.75" customHeight="1">
      <c r="B4" s="19"/>
      <c r="C4" s="20"/>
      <c r="D4" s="21" t="s">
        <v>89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29" t="s">
        <v>17</v>
      </c>
      <c r="F7" s="206"/>
      <c r="G7" s="206"/>
      <c r="H7" s="206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22</v>
      </c>
      <c r="K9" s="36"/>
    </row>
    <row r="10" spans="2:11" s="1" customFormat="1" ht="14.25" customHeight="1">
      <c r="B10" s="32"/>
      <c r="C10" s="33"/>
      <c r="D10" s="28" t="s">
        <v>24</v>
      </c>
      <c r="E10" s="33"/>
      <c r="F10" s="26" t="s">
        <v>25</v>
      </c>
      <c r="G10" s="33"/>
      <c r="H10" s="33"/>
      <c r="I10" s="89" t="s">
        <v>26</v>
      </c>
      <c r="J10" s="90" t="str">
        <f>'Rekapitulace stavby'!AN8</f>
        <v>21. 3. 2016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30</v>
      </c>
      <c r="E12" s="33"/>
      <c r="F12" s="33"/>
      <c r="G12" s="33"/>
      <c r="H12" s="33"/>
      <c r="I12" s="89" t="s">
        <v>31</v>
      </c>
      <c r="J12" s="26" t="s">
        <v>32</v>
      </c>
      <c r="K12" s="36"/>
    </row>
    <row r="13" spans="2:11" s="1" customFormat="1" ht="18" customHeight="1">
      <c r="B13" s="32"/>
      <c r="C13" s="33"/>
      <c r="D13" s="33"/>
      <c r="E13" s="26" t="s">
        <v>33</v>
      </c>
      <c r="F13" s="33"/>
      <c r="G13" s="33"/>
      <c r="H13" s="33"/>
      <c r="I13" s="89" t="s">
        <v>34</v>
      </c>
      <c r="J13" s="26" t="s">
        <v>35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36</v>
      </c>
      <c r="E15" s="33"/>
      <c r="F15" s="33"/>
      <c r="G15" s="33"/>
      <c r="H15" s="33"/>
      <c r="I15" s="89" t="s">
        <v>31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34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38</v>
      </c>
      <c r="E18" s="33"/>
      <c r="F18" s="33"/>
      <c r="G18" s="33"/>
      <c r="H18" s="33"/>
      <c r="I18" s="89" t="s">
        <v>31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34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42</v>
      </c>
      <c r="E21" s="33"/>
      <c r="F21" s="33"/>
      <c r="G21" s="33"/>
      <c r="H21" s="33"/>
      <c r="I21" s="88"/>
      <c r="J21" s="33"/>
      <c r="K21" s="36"/>
    </row>
    <row r="22" spans="2:11" s="6" customFormat="1" ht="48.75" customHeight="1">
      <c r="B22" s="91"/>
      <c r="C22" s="92"/>
      <c r="D22" s="92"/>
      <c r="E22" s="106" t="s">
        <v>43</v>
      </c>
      <c r="F22" s="230"/>
      <c r="G22" s="230"/>
      <c r="H22" s="230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44</v>
      </c>
      <c r="E25" s="33"/>
      <c r="F25" s="33"/>
      <c r="G25" s="33"/>
      <c r="H25" s="33"/>
      <c r="I25" s="88"/>
      <c r="J25" s="98">
        <f>ROUND(J74,2)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46</v>
      </c>
      <c r="G27" s="33"/>
      <c r="H27" s="33"/>
      <c r="I27" s="99" t="s">
        <v>45</v>
      </c>
      <c r="J27" s="37" t="s">
        <v>47</v>
      </c>
      <c r="K27" s="36"/>
    </row>
    <row r="28" spans="2:11" s="1" customFormat="1" ht="14.25" customHeight="1">
      <c r="B28" s="32"/>
      <c r="C28" s="33"/>
      <c r="D28" s="40" t="s">
        <v>48</v>
      </c>
      <c r="E28" s="40" t="s">
        <v>49</v>
      </c>
      <c r="F28" s="100">
        <f>ROUND(SUM(BE74:BE115),2)</f>
        <v>0</v>
      </c>
      <c r="G28" s="33"/>
      <c r="H28" s="33"/>
      <c r="I28" s="101">
        <v>0.21</v>
      </c>
      <c r="J28" s="100">
        <f>ROUND(ROUND((SUM(BE74:BE115)),2)*I28,2)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50</v>
      </c>
      <c r="F29" s="100">
        <f>ROUND(SUM(BF74:BF115),2)</f>
        <v>0</v>
      </c>
      <c r="G29" s="33"/>
      <c r="H29" s="33"/>
      <c r="I29" s="101">
        <v>0.15</v>
      </c>
      <c r="J29" s="100">
        <f>ROUND(ROUND((SUM(BF74:BF115)),2)*I29,2)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51</v>
      </c>
      <c r="F30" s="100">
        <f>ROUND(SUM(BG74:BG115),2)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52</v>
      </c>
      <c r="F31" s="100">
        <f>ROUND(SUM(BH74:BH115),2)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53</v>
      </c>
      <c r="F32" s="100">
        <f>ROUND(SUM(BI74:BI115),2)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54</v>
      </c>
      <c r="E34" s="44"/>
      <c r="F34" s="44"/>
      <c r="G34" s="102" t="s">
        <v>55</v>
      </c>
      <c r="H34" s="45" t="s">
        <v>56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90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29" t="str">
        <f>E7</f>
        <v>Vyměna zastaralých typů svítidel</v>
      </c>
      <c r="F43" s="206"/>
      <c r="G43" s="206"/>
      <c r="H43" s="206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24</v>
      </c>
      <c r="D45" s="33"/>
      <c r="E45" s="33"/>
      <c r="F45" s="26" t="str">
        <f>F10</f>
        <v>ul. Mendlova, Šumperk</v>
      </c>
      <c r="G45" s="33"/>
      <c r="H45" s="33"/>
      <c r="I45" s="89" t="s">
        <v>26</v>
      </c>
      <c r="J45" s="90" t="str">
        <f>IF(J10="","",J10)</f>
        <v>21. 3. 2016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30</v>
      </c>
      <c r="D47" s="33"/>
      <c r="E47" s="33"/>
      <c r="F47" s="26" t="str">
        <f>E13</f>
        <v>Město Šumperk, nam. Míru 1, 787 01 Šumperk</v>
      </c>
      <c r="G47" s="33"/>
      <c r="H47" s="33"/>
      <c r="I47" s="89" t="s">
        <v>38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36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91</v>
      </c>
      <c r="D50" s="42"/>
      <c r="E50" s="42"/>
      <c r="F50" s="42"/>
      <c r="G50" s="42"/>
      <c r="H50" s="42"/>
      <c r="I50" s="113"/>
      <c r="J50" s="114" t="s">
        <v>92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93</v>
      </c>
      <c r="D52" s="33"/>
      <c r="E52" s="33"/>
      <c r="F52" s="33"/>
      <c r="G52" s="33"/>
      <c r="H52" s="33"/>
      <c r="I52" s="88"/>
      <c r="J52" s="98">
        <f>J74</f>
        <v>0</v>
      </c>
      <c r="K52" s="36"/>
      <c r="AU52" s="15" t="s">
        <v>94</v>
      </c>
    </row>
    <row r="53" spans="2:11" s="7" customFormat="1" ht="24.75" customHeight="1">
      <c r="B53" s="116"/>
      <c r="C53" s="117"/>
      <c r="D53" s="118" t="s">
        <v>95</v>
      </c>
      <c r="E53" s="119"/>
      <c r="F53" s="119"/>
      <c r="G53" s="119"/>
      <c r="H53" s="119"/>
      <c r="I53" s="120"/>
      <c r="J53" s="121">
        <f>J75</f>
        <v>0</v>
      </c>
      <c r="K53" s="122"/>
    </row>
    <row r="54" spans="2:11" s="8" customFormat="1" ht="19.5" customHeight="1">
      <c r="B54" s="123"/>
      <c r="C54" s="124"/>
      <c r="D54" s="125" t="s">
        <v>96</v>
      </c>
      <c r="E54" s="126"/>
      <c r="F54" s="126"/>
      <c r="G54" s="126"/>
      <c r="H54" s="126"/>
      <c r="I54" s="127"/>
      <c r="J54" s="128">
        <f>J76</f>
        <v>0</v>
      </c>
      <c r="K54" s="129"/>
    </row>
    <row r="55" spans="2:11" s="7" customFormat="1" ht="24.75" customHeight="1">
      <c r="B55" s="116"/>
      <c r="C55" s="117"/>
      <c r="D55" s="118" t="s">
        <v>97</v>
      </c>
      <c r="E55" s="119"/>
      <c r="F55" s="119"/>
      <c r="G55" s="119"/>
      <c r="H55" s="119"/>
      <c r="I55" s="120"/>
      <c r="J55" s="121">
        <f>J112</f>
        <v>0</v>
      </c>
      <c r="K55" s="122"/>
    </row>
    <row r="56" spans="2:11" s="8" customFormat="1" ht="19.5" customHeight="1">
      <c r="B56" s="123"/>
      <c r="C56" s="124"/>
      <c r="D56" s="125" t="s">
        <v>98</v>
      </c>
      <c r="E56" s="126"/>
      <c r="F56" s="126"/>
      <c r="G56" s="126"/>
      <c r="H56" s="126"/>
      <c r="I56" s="127"/>
      <c r="J56" s="128">
        <f>J113</f>
        <v>0</v>
      </c>
      <c r="K56" s="129"/>
    </row>
    <row r="57" spans="2:11" s="1" customFormat="1" ht="21.75" customHeight="1">
      <c r="B57" s="32"/>
      <c r="C57" s="33"/>
      <c r="D57" s="33"/>
      <c r="E57" s="33"/>
      <c r="F57" s="33"/>
      <c r="G57" s="33"/>
      <c r="H57" s="33"/>
      <c r="I57" s="88"/>
      <c r="J57" s="33"/>
      <c r="K57" s="36"/>
    </row>
    <row r="58" spans="2:11" s="1" customFormat="1" ht="6.75" customHeight="1">
      <c r="B58" s="48"/>
      <c r="C58" s="49"/>
      <c r="D58" s="49"/>
      <c r="E58" s="49"/>
      <c r="F58" s="49"/>
      <c r="G58" s="49"/>
      <c r="H58" s="49"/>
      <c r="I58" s="109"/>
      <c r="J58" s="49"/>
      <c r="K58" s="50"/>
    </row>
    <row r="62" spans="2:12" s="1" customFormat="1" ht="6.75" customHeight="1">
      <c r="B62" s="51"/>
      <c r="C62" s="52"/>
      <c r="D62" s="52"/>
      <c r="E62" s="52"/>
      <c r="F62" s="52"/>
      <c r="G62" s="52"/>
      <c r="H62" s="52"/>
      <c r="I62" s="110"/>
      <c r="J62" s="52"/>
      <c r="K62" s="52"/>
      <c r="L62" s="32"/>
    </row>
    <row r="63" spans="2:12" s="1" customFormat="1" ht="36.75" customHeight="1">
      <c r="B63" s="32"/>
      <c r="C63" s="53" t="s">
        <v>99</v>
      </c>
      <c r="I63" s="130"/>
      <c r="L63" s="32"/>
    </row>
    <row r="64" spans="2:12" s="1" customFormat="1" ht="6.75" customHeight="1">
      <c r="B64" s="32"/>
      <c r="I64" s="130"/>
      <c r="L64" s="32"/>
    </row>
    <row r="65" spans="2:12" s="1" customFormat="1" ht="14.25" customHeight="1">
      <c r="B65" s="32"/>
      <c r="C65" s="55" t="s">
        <v>16</v>
      </c>
      <c r="I65" s="130"/>
      <c r="L65" s="32"/>
    </row>
    <row r="66" spans="2:12" s="1" customFormat="1" ht="23.25" customHeight="1">
      <c r="B66" s="32"/>
      <c r="E66" s="214" t="str">
        <f>E7</f>
        <v>Vyměna zastaralých typů svítidel</v>
      </c>
      <c r="F66" s="201"/>
      <c r="G66" s="201"/>
      <c r="H66" s="201"/>
      <c r="I66" s="130"/>
      <c r="L66" s="32"/>
    </row>
    <row r="67" spans="2:12" s="1" customFormat="1" ht="6.75" customHeight="1">
      <c r="B67" s="32"/>
      <c r="I67" s="130"/>
      <c r="L67" s="32"/>
    </row>
    <row r="68" spans="2:12" s="1" customFormat="1" ht="18" customHeight="1">
      <c r="B68" s="32"/>
      <c r="C68" s="55" t="s">
        <v>24</v>
      </c>
      <c r="F68" s="131" t="str">
        <f>F10</f>
        <v>ul. Mendlova, Šumperk</v>
      </c>
      <c r="I68" s="132" t="s">
        <v>26</v>
      </c>
      <c r="J68" s="59" t="str">
        <f>IF(J10="","",J10)</f>
        <v>21. 3. 2016</v>
      </c>
      <c r="L68" s="32"/>
    </row>
    <row r="69" spans="2:12" s="1" customFormat="1" ht="6.75" customHeight="1">
      <c r="B69" s="32"/>
      <c r="I69" s="130"/>
      <c r="L69" s="32"/>
    </row>
    <row r="70" spans="2:12" s="1" customFormat="1" ht="15">
      <c r="B70" s="32"/>
      <c r="C70" s="55" t="s">
        <v>30</v>
      </c>
      <c r="F70" s="131" t="str">
        <f>E13</f>
        <v>Město Šumperk, nam. Míru 1, 787 01 Šumperk</v>
      </c>
      <c r="I70" s="132" t="s">
        <v>38</v>
      </c>
      <c r="J70" s="131" t="str">
        <f>E19</f>
        <v> </v>
      </c>
      <c r="L70" s="32"/>
    </row>
    <row r="71" spans="2:12" s="1" customFormat="1" ht="14.25" customHeight="1">
      <c r="B71" s="32"/>
      <c r="C71" s="55" t="s">
        <v>36</v>
      </c>
      <c r="F71" s="131">
        <f>IF(E16="","",E16)</f>
      </c>
      <c r="I71" s="130"/>
      <c r="L71" s="32"/>
    </row>
    <row r="72" spans="2:12" s="1" customFormat="1" ht="9.75" customHeight="1">
      <c r="B72" s="32"/>
      <c r="I72" s="130"/>
      <c r="L72" s="32"/>
    </row>
    <row r="73" spans="2:20" s="9" customFormat="1" ht="29.25" customHeight="1">
      <c r="B73" s="133"/>
      <c r="C73" s="134" t="s">
        <v>100</v>
      </c>
      <c r="D73" s="135" t="s">
        <v>63</v>
      </c>
      <c r="E73" s="135" t="s">
        <v>59</v>
      </c>
      <c r="F73" s="135" t="s">
        <v>101</v>
      </c>
      <c r="G73" s="135" t="s">
        <v>102</v>
      </c>
      <c r="H73" s="135" t="s">
        <v>103</v>
      </c>
      <c r="I73" s="136" t="s">
        <v>104</v>
      </c>
      <c r="J73" s="135" t="s">
        <v>92</v>
      </c>
      <c r="K73" s="137" t="s">
        <v>105</v>
      </c>
      <c r="L73" s="133"/>
      <c r="M73" s="65" t="s">
        <v>106</v>
      </c>
      <c r="N73" s="66" t="s">
        <v>48</v>
      </c>
      <c r="O73" s="66" t="s">
        <v>107</v>
      </c>
      <c r="P73" s="66" t="s">
        <v>108</v>
      </c>
      <c r="Q73" s="66" t="s">
        <v>109</v>
      </c>
      <c r="R73" s="66" t="s">
        <v>110</v>
      </c>
      <c r="S73" s="66" t="s">
        <v>111</v>
      </c>
      <c r="T73" s="67" t="s">
        <v>112</v>
      </c>
    </row>
    <row r="74" spans="2:63" s="1" customFormat="1" ht="29.25" customHeight="1">
      <c r="B74" s="32"/>
      <c r="C74" s="69" t="s">
        <v>93</v>
      </c>
      <c r="I74" s="130"/>
      <c r="J74" s="138">
        <f>BK74</f>
        <v>0</v>
      </c>
      <c r="L74" s="32"/>
      <c r="M74" s="68"/>
      <c r="N74" s="60"/>
      <c r="O74" s="60"/>
      <c r="P74" s="139">
        <f>P75+P112</f>
        <v>0</v>
      </c>
      <c r="Q74" s="60"/>
      <c r="R74" s="139">
        <f>R75+R112</f>
        <v>0.04899</v>
      </c>
      <c r="S74" s="60"/>
      <c r="T74" s="141">
        <f>T75+T112</f>
        <v>0</v>
      </c>
      <c r="AT74" s="15" t="s">
        <v>77</v>
      </c>
      <c r="AU74" s="15" t="s">
        <v>94</v>
      </c>
      <c r="BK74" s="142">
        <f>BK75+BK112</f>
        <v>0</v>
      </c>
    </row>
    <row r="75" spans="2:63" s="10" customFormat="1" ht="36.75" customHeight="1">
      <c r="B75" s="143"/>
      <c r="D75" s="144" t="s">
        <v>77</v>
      </c>
      <c r="E75" s="145" t="s">
        <v>113</v>
      </c>
      <c r="F75" s="145" t="s">
        <v>114</v>
      </c>
      <c r="I75" s="146"/>
      <c r="J75" s="147">
        <f>BK75</f>
        <v>0</v>
      </c>
      <c r="L75" s="143"/>
      <c r="M75" s="148"/>
      <c r="N75" s="149"/>
      <c r="O75" s="149"/>
      <c r="P75" s="150">
        <f>P76</f>
        <v>0</v>
      </c>
      <c r="Q75" s="149"/>
      <c r="R75" s="150">
        <f>R76</f>
        <v>0.04899</v>
      </c>
      <c r="S75" s="149"/>
      <c r="T75" s="151">
        <f>T76</f>
        <v>0</v>
      </c>
      <c r="AR75" s="144" t="s">
        <v>115</v>
      </c>
      <c r="AT75" s="152" t="s">
        <v>77</v>
      </c>
      <c r="AU75" s="152" t="s">
        <v>78</v>
      </c>
      <c r="AY75" s="144" t="s">
        <v>116</v>
      </c>
      <c r="BK75" s="153">
        <f>BK76</f>
        <v>0</v>
      </c>
    </row>
    <row r="76" spans="2:63" s="10" customFormat="1" ht="19.5" customHeight="1">
      <c r="B76" s="143"/>
      <c r="D76" s="154" t="s">
        <v>77</v>
      </c>
      <c r="E76" s="155" t="s">
        <v>117</v>
      </c>
      <c r="F76" s="155" t="s">
        <v>118</v>
      </c>
      <c r="I76" s="146"/>
      <c r="J76" s="156">
        <f>BK76</f>
        <v>0</v>
      </c>
      <c r="L76" s="143"/>
      <c r="M76" s="148"/>
      <c r="N76" s="149"/>
      <c r="O76" s="149"/>
      <c r="P76" s="150">
        <f>SUM(P77:P111)</f>
        <v>0</v>
      </c>
      <c r="Q76" s="149"/>
      <c r="R76" s="150">
        <f>SUM(R77:R111)</f>
        <v>0.04899</v>
      </c>
      <c r="S76" s="149"/>
      <c r="T76" s="151">
        <f>SUM(T77:T111)</f>
        <v>0</v>
      </c>
      <c r="AR76" s="144" t="s">
        <v>115</v>
      </c>
      <c r="AT76" s="152" t="s">
        <v>77</v>
      </c>
      <c r="AU76" s="152" t="s">
        <v>23</v>
      </c>
      <c r="AY76" s="144" t="s">
        <v>116</v>
      </c>
      <c r="BK76" s="153">
        <f>SUM(BK77:BK111)</f>
        <v>0</v>
      </c>
    </row>
    <row r="77" spans="2:65" s="1" customFormat="1" ht="22.5" customHeight="1">
      <c r="B77" s="157"/>
      <c r="C77" s="158" t="s">
        <v>23</v>
      </c>
      <c r="D77" s="158" t="s">
        <v>119</v>
      </c>
      <c r="E77" s="159" t="s">
        <v>120</v>
      </c>
      <c r="F77" s="160" t="s">
        <v>121</v>
      </c>
      <c r="G77" s="161" t="s">
        <v>122</v>
      </c>
      <c r="H77" s="162">
        <v>36</v>
      </c>
      <c r="I77" s="163"/>
      <c r="J77" s="164">
        <f>ROUND(I77*H77,2)</f>
        <v>0</v>
      </c>
      <c r="K77" s="160" t="s">
        <v>123</v>
      </c>
      <c r="L77" s="32"/>
      <c r="M77" s="165" t="s">
        <v>39</v>
      </c>
      <c r="N77" s="166" t="s">
        <v>49</v>
      </c>
      <c r="O77" s="33"/>
      <c r="P77" s="167">
        <f>O77*H77</f>
        <v>0</v>
      </c>
      <c r="Q77" s="167">
        <v>0</v>
      </c>
      <c r="R77" s="167">
        <f>Q77*H77</f>
        <v>0</v>
      </c>
      <c r="S77" s="167">
        <v>0</v>
      </c>
      <c r="T77" s="168">
        <f>S77*H77</f>
        <v>0</v>
      </c>
      <c r="AR77" s="15" t="s">
        <v>124</v>
      </c>
      <c r="AT77" s="15" t="s">
        <v>119</v>
      </c>
      <c r="AU77" s="15" t="s">
        <v>88</v>
      </c>
      <c r="AY77" s="15" t="s">
        <v>116</v>
      </c>
      <c r="BE77" s="169">
        <f>IF(N77="základní",J77,0)</f>
        <v>0</v>
      </c>
      <c r="BF77" s="169">
        <f>IF(N77="snížená",J77,0)</f>
        <v>0</v>
      </c>
      <c r="BG77" s="169">
        <f>IF(N77="zákl. přenesená",J77,0)</f>
        <v>0</v>
      </c>
      <c r="BH77" s="169">
        <f>IF(N77="sníž. přenesená",J77,0)</f>
        <v>0</v>
      </c>
      <c r="BI77" s="169">
        <f>IF(N77="nulová",J77,0)</f>
        <v>0</v>
      </c>
      <c r="BJ77" s="15" t="s">
        <v>23</v>
      </c>
      <c r="BK77" s="169">
        <f>ROUND(I77*H77,2)</f>
        <v>0</v>
      </c>
      <c r="BL77" s="15" t="s">
        <v>124</v>
      </c>
      <c r="BM77" s="15" t="s">
        <v>125</v>
      </c>
    </row>
    <row r="78" spans="2:47" s="1" customFormat="1" ht="27">
      <c r="B78" s="32"/>
      <c r="D78" s="170" t="s">
        <v>126</v>
      </c>
      <c r="F78" s="171" t="s">
        <v>127</v>
      </c>
      <c r="I78" s="130"/>
      <c r="L78" s="32"/>
      <c r="M78" s="62"/>
      <c r="N78" s="33"/>
      <c r="O78" s="33"/>
      <c r="P78" s="33"/>
      <c r="Q78" s="33"/>
      <c r="R78" s="33"/>
      <c r="S78" s="33"/>
      <c r="T78" s="63"/>
      <c r="AT78" s="15" t="s">
        <v>126</v>
      </c>
      <c r="AU78" s="15" t="s">
        <v>88</v>
      </c>
    </row>
    <row r="79" spans="2:51" s="11" customFormat="1" ht="13.5">
      <c r="B79" s="172"/>
      <c r="D79" s="173" t="s">
        <v>128</v>
      </c>
      <c r="E79" s="174" t="s">
        <v>39</v>
      </c>
      <c r="F79" s="175" t="s">
        <v>129</v>
      </c>
      <c r="H79" s="176">
        <v>36</v>
      </c>
      <c r="I79" s="177"/>
      <c r="L79" s="172"/>
      <c r="M79" s="178"/>
      <c r="N79" s="179"/>
      <c r="O79" s="179"/>
      <c r="P79" s="179"/>
      <c r="Q79" s="179"/>
      <c r="R79" s="179"/>
      <c r="S79" s="179"/>
      <c r="T79" s="180"/>
      <c r="AT79" s="181" t="s">
        <v>128</v>
      </c>
      <c r="AU79" s="181" t="s">
        <v>88</v>
      </c>
      <c r="AV79" s="11" t="s">
        <v>88</v>
      </c>
      <c r="AW79" s="11" t="s">
        <v>41</v>
      </c>
      <c r="AX79" s="11" t="s">
        <v>23</v>
      </c>
      <c r="AY79" s="181" t="s">
        <v>116</v>
      </c>
    </row>
    <row r="80" spans="2:65" s="1" customFormat="1" ht="22.5" customHeight="1">
      <c r="B80" s="157"/>
      <c r="C80" s="158" t="s">
        <v>88</v>
      </c>
      <c r="D80" s="158" t="s">
        <v>119</v>
      </c>
      <c r="E80" s="159" t="s">
        <v>130</v>
      </c>
      <c r="F80" s="160" t="s">
        <v>131</v>
      </c>
      <c r="G80" s="161" t="s">
        <v>122</v>
      </c>
      <c r="H80" s="162">
        <v>36</v>
      </c>
      <c r="I80" s="163"/>
      <c r="J80" s="164">
        <f>ROUND(I80*H80,2)</f>
        <v>0</v>
      </c>
      <c r="K80" s="160" t="s">
        <v>39</v>
      </c>
      <c r="L80" s="32"/>
      <c r="M80" s="165" t="s">
        <v>39</v>
      </c>
      <c r="N80" s="166" t="s">
        <v>49</v>
      </c>
      <c r="O80" s="33"/>
      <c r="P80" s="167">
        <f>O80*H80</f>
        <v>0</v>
      </c>
      <c r="Q80" s="167">
        <v>0</v>
      </c>
      <c r="R80" s="167">
        <f>Q80*H80</f>
        <v>0</v>
      </c>
      <c r="S80" s="167">
        <v>0</v>
      </c>
      <c r="T80" s="168">
        <f>S80*H80</f>
        <v>0</v>
      </c>
      <c r="AR80" s="15" t="s">
        <v>124</v>
      </c>
      <c r="AT80" s="15" t="s">
        <v>119</v>
      </c>
      <c r="AU80" s="15" t="s">
        <v>88</v>
      </c>
      <c r="AY80" s="15" t="s">
        <v>116</v>
      </c>
      <c r="BE80" s="169">
        <f>IF(N80="základní",J80,0)</f>
        <v>0</v>
      </c>
      <c r="BF80" s="169">
        <f>IF(N80="snížená",J80,0)</f>
        <v>0</v>
      </c>
      <c r="BG80" s="169">
        <f>IF(N80="zákl. přenesená",J80,0)</f>
        <v>0</v>
      </c>
      <c r="BH80" s="169">
        <f>IF(N80="sníž. přenesená",J80,0)</f>
        <v>0</v>
      </c>
      <c r="BI80" s="169">
        <f>IF(N80="nulová",J80,0)</f>
        <v>0</v>
      </c>
      <c r="BJ80" s="15" t="s">
        <v>23</v>
      </c>
      <c r="BK80" s="169">
        <f>ROUND(I80*H80,2)</f>
        <v>0</v>
      </c>
      <c r="BL80" s="15" t="s">
        <v>124</v>
      </c>
      <c r="BM80" s="15" t="s">
        <v>132</v>
      </c>
    </row>
    <row r="81" spans="2:47" s="1" customFormat="1" ht="27">
      <c r="B81" s="32"/>
      <c r="D81" s="170" t="s">
        <v>126</v>
      </c>
      <c r="F81" s="171" t="s">
        <v>127</v>
      </c>
      <c r="I81" s="130"/>
      <c r="L81" s="32"/>
      <c r="M81" s="62"/>
      <c r="N81" s="33"/>
      <c r="O81" s="33"/>
      <c r="P81" s="33"/>
      <c r="Q81" s="33"/>
      <c r="R81" s="33"/>
      <c r="S81" s="33"/>
      <c r="T81" s="63"/>
      <c r="AT81" s="15" t="s">
        <v>126</v>
      </c>
      <c r="AU81" s="15" t="s">
        <v>88</v>
      </c>
    </row>
    <row r="82" spans="2:51" s="11" customFormat="1" ht="13.5">
      <c r="B82" s="172"/>
      <c r="D82" s="173" t="s">
        <v>128</v>
      </c>
      <c r="E82" s="174" t="s">
        <v>39</v>
      </c>
      <c r="F82" s="175" t="s">
        <v>129</v>
      </c>
      <c r="H82" s="176">
        <v>36</v>
      </c>
      <c r="I82" s="177"/>
      <c r="L82" s="172"/>
      <c r="M82" s="178"/>
      <c r="N82" s="179"/>
      <c r="O82" s="179"/>
      <c r="P82" s="179"/>
      <c r="Q82" s="179"/>
      <c r="R82" s="179"/>
      <c r="S82" s="179"/>
      <c r="T82" s="180"/>
      <c r="AT82" s="181" t="s">
        <v>128</v>
      </c>
      <c r="AU82" s="181" t="s">
        <v>88</v>
      </c>
      <c r="AV82" s="11" t="s">
        <v>88</v>
      </c>
      <c r="AW82" s="11" t="s">
        <v>41</v>
      </c>
      <c r="AX82" s="11" t="s">
        <v>23</v>
      </c>
      <c r="AY82" s="181" t="s">
        <v>116</v>
      </c>
    </row>
    <row r="83" spans="2:65" s="1" customFormat="1" ht="22.5" customHeight="1">
      <c r="B83" s="157"/>
      <c r="C83" s="158" t="s">
        <v>115</v>
      </c>
      <c r="D83" s="158" t="s">
        <v>119</v>
      </c>
      <c r="E83" s="159" t="s">
        <v>133</v>
      </c>
      <c r="F83" s="160" t="s">
        <v>134</v>
      </c>
      <c r="G83" s="161" t="s">
        <v>122</v>
      </c>
      <c r="H83" s="162">
        <v>6</v>
      </c>
      <c r="I83" s="163"/>
      <c r="J83" s="164">
        <f>ROUND(I83*H83,2)</f>
        <v>0</v>
      </c>
      <c r="K83" s="160" t="s">
        <v>39</v>
      </c>
      <c r="L83" s="32"/>
      <c r="M83" s="165" t="s">
        <v>39</v>
      </c>
      <c r="N83" s="166" t="s">
        <v>49</v>
      </c>
      <c r="O83" s="33"/>
      <c r="P83" s="167">
        <f>O83*H83</f>
        <v>0</v>
      </c>
      <c r="Q83" s="167">
        <v>0</v>
      </c>
      <c r="R83" s="167">
        <f>Q83*H83</f>
        <v>0</v>
      </c>
      <c r="S83" s="167">
        <v>0</v>
      </c>
      <c r="T83" s="168">
        <f>S83*H83</f>
        <v>0</v>
      </c>
      <c r="AR83" s="15" t="s">
        <v>124</v>
      </c>
      <c r="AT83" s="15" t="s">
        <v>119</v>
      </c>
      <c r="AU83" s="15" t="s">
        <v>88</v>
      </c>
      <c r="AY83" s="15" t="s">
        <v>116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5" t="s">
        <v>23</v>
      </c>
      <c r="BK83" s="169">
        <f>ROUND(I83*H83,2)</f>
        <v>0</v>
      </c>
      <c r="BL83" s="15" t="s">
        <v>124</v>
      </c>
      <c r="BM83" s="15" t="s">
        <v>135</v>
      </c>
    </row>
    <row r="84" spans="2:47" s="1" customFormat="1" ht="27">
      <c r="B84" s="32"/>
      <c r="D84" s="170" t="s">
        <v>126</v>
      </c>
      <c r="F84" s="171" t="s">
        <v>136</v>
      </c>
      <c r="I84" s="130"/>
      <c r="L84" s="32"/>
      <c r="M84" s="62"/>
      <c r="N84" s="33"/>
      <c r="O84" s="33"/>
      <c r="P84" s="33"/>
      <c r="Q84" s="33"/>
      <c r="R84" s="33"/>
      <c r="S84" s="33"/>
      <c r="T84" s="63"/>
      <c r="AT84" s="15" t="s">
        <v>126</v>
      </c>
      <c r="AU84" s="15" t="s">
        <v>88</v>
      </c>
    </row>
    <row r="85" spans="2:51" s="11" customFormat="1" ht="13.5">
      <c r="B85" s="172"/>
      <c r="D85" s="173" t="s">
        <v>128</v>
      </c>
      <c r="E85" s="174" t="s">
        <v>39</v>
      </c>
      <c r="F85" s="175" t="s">
        <v>84</v>
      </c>
      <c r="H85" s="176">
        <v>6</v>
      </c>
      <c r="I85" s="177"/>
      <c r="L85" s="172"/>
      <c r="M85" s="178"/>
      <c r="N85" s="179"/>
      <c r="O85" s="179"/>
      <c r="P85" s="179"/>
      <c r="Q85" s="179"/>
      <c r="R85" s="179"/>
      <c r="S85" s="179"/>
      <c r="T85" s="180"/>
      <c r="AT85" s="181" t="s">
        <v>128</v>
      </c>
      <c r="AU85" s="181" t="s">
        <v>88</v>
      </c>
      <c r="AV85" s="11" t="s">
        <v>88</v>
      </c>
      <c r="AW85" s="11" t="s">
        <v>41</v>
      </c>
      <c r="AX85" s="11" t="s">
        <v>23</v>
      </c>
      <c r="AY85" s="181" t="s">
        <v>116</v>
      </c>
    </row>
    <row r="86" spans="2:65" s="1" customFormat="1" ht="22.5" customHeight="1">
      <c r="B86" s="157"/>
      <c r="C86" s="182" t="s">
        <v>137</v>
      </c>
      <c r="D86" s="182" t="s">
        <v>113</v>
      </c>
      <c r="E86" s="183" t="s">
        <v>138</v>
      </c>
      <c r="F86" s="184" t="s">
        <v>139</v>
      </c>
      <c r="G86" s="185" t="s">
        <v>122</v>
      </c>
      <c r="H86" s="186">
        <v>6</v>
      </c>
      <c r="I86" s="187"/>
      <c r="J86" s="188">
        <f>ROUND(I86*H86,2)</f>
        <v>0</v>
      </c>
      <c r="K86" s="184" t="s">
        <v>39</v>
      </c>
      <c r="L86" s="189"/>
      <c r="M86" s="190" t="s">
        <v>39</v>
      </c>
      <c r="N86" s="191" t="s">
        <v>49</v>
      </c>
      <c r="O86" s="33"/>
      <c r="P86" s="167">
        <f>O86*H86</f>
        <v>0</v>
      </c>
      <c r="Q86" s="167">
        <v>0.0075</v>
      </c>
      <c r="R86" s="167">
        <f>Q86*H86</f>
        <v>0.045</v>
      </c>
      <c r="S86" s="167">
        <v>0</v>
      </c>
      <c r="T86" s="168">
        <f>S86*H86</f>
        <v>0</v>
      </c>
      <c r="AR86" s="15" t="s">
        <v>140</v>
      </c>
      <c r="AT86" s="15" t="s">
        <v>113</v>
      </c>
      <c r="AU86" s="15" t="s">
        <v>88</v>
      </c>
      <c r="AY86" s="15" t="s">
        <v>116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23</v>
      </c>
      <c r="BK86" s="169">
        <f>ROUND(I86*H86,2)</f>
        <v>0</v>
      </c>
      <c r="BL86" s="15" t="s">
        <v>140</v>
      </c>
      <c r="BM86" s="15" t="s">
        <v>141</v>
      </c>
    </row>
    <row r="87" spans="2:47" s="1" customFormat="1" ht="27">
      <c r="B87" s="32"/>
      <c r="D87" s="173" t="s">
        <v>126</v>
      </c>
      <c r="F87" s="192" t="s">
        <v>142</v>
      </c>
      <c r="I87" s="130"/>
      <c r="L87" s="32"/>
      <c r="M87" s="62"/>
      <c r="N87" s="33"/>
      <c r="O87" s="33"/>
      <c r="P87" s="33"/>
      <c r="Q87" s="33"/>
      <c r="R87" s="33"/>
      <c r="S87" s="33"/>
      <c r="T87" s="63"/>
      <c r="AT87" s="15" t="s">
        <v>126</v>
      </c>
      <c r="AU87" s="15" t="s">
        <v>88</v>
      </c>
    </row>
    <row r="88" spans="2:65" s="1" customFormat="1" ht="22.5" customHeight="1">
      <c r="B88" s="157"/>
      <c r="C88" s="182" t="s">
        <v>143</v>
      </c>
      <c r="D88" s="182" t="s">
        <v>113</v>
      </c>
      <c r="E88" s="183" t="s">
        <v>144</v>
      </c>
      <c r="F88" s="184" t="s">
        <v>145</v>
      </c>
      <c r="G88" s="185" t="s">
        <v>122</v>
      </c>
      <c r="H88" s="186">
        <v>6</v>
      </c>
      <c r="I88" s="187"/>
      <c r="J88" s="188">
        <f>ROUND(I88*H88,2)</f>
        <v>0</v>
      </c>
      <c r="K88" s="184" t="s">
        <v>123</v>
      </c>
      <c r="L88" s="189"/>
      <c r="M88" s="190" t="s">
        <v>39</v>
      </c>
      <c r="N88" s="191" t="s">
        <v>49</v>
      </c>
      <c r="O88" s="33"/>
      <c r="P88" s="167">
        <f>O88*H88</f>
        <v>0</v>
      </c>
      <c r="Q88" s="167">
        <v>8E-05</v>
      </c>
      <c r="R88" s="167">
        <f>Q88*H88</f>
        <v>0.00048000000000000007</v>
      </c>
      <c r="S88" s="167">
        <v>0</v>
      </c>
      <c r="T88" s="168">
        <f>S88*H88</f>
        <v>0</v>
      </c>
      <c r="AR88" s="15" t="s">
        <v>140</v>
      </c>
      <c r="AT88" s="15" t="s">
        <v>113</v>
      </c>
      <c r="AU88" s="15" t="s">
        <v>88</v>
      </c>
      <c r="AY88" s="15" t="s">
        <v>116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23</v>
      </c>
      <c r="BK88" s="169">
        <f>ROUND(I88*H88,2)</f>
        <v>0</v>
      </c>
      <c r="BL88" s="15" t="s">
        <v>140</v>
      </c>
      <c r="BM88" s="15" t="s">
        <v>146</v>
      </c>
    </row>
    <row r="89" spans="2:47" s="1" customFormat="1" ht="13.5">
      <c r="B89" s="32"/>
      <c r="D89" s="170" t="s">
        <v>126</v>
      </c>
      <c r="F89" s="171" t="s">
        <v>147</v>
      </c>
      <c r="I89" s="130"/>
      <c r="L89" s="32"/>
      <c r="M89" s="62"/>
      <c r="N89" s="33"/>
      <c r="O89" s="33"/>
      <c r="P89" s="33"/>
      <c r="Q89" s="33"/>
      <c r="R89" s="33"/>
      <c r="S89" s="33"/>
      <c r="T89" s="63"/>
      <c r="AT89" s="15" t="s">
        <v>126</v>
      </c>
      <c r="AU89" s="15" t="s">
        <v>88</v>
      </c>
    </row>
    <row r="90" spans="2:51" s="11" customFormat="1" ht="13.5">
      <c r="B90" s="172"/>
      <c r="D90" s="173" t="s">
        <v>128</v>
      </c>
      <c r="E90" s="174" t="s">
        <v>39</v>
      </c>
      <c r="F90" s="175" t="s">
        <v>84</v>
      </c>
      <c r="H90" s="176">
        <v>6</v>
      </c>
      <c r="I90" s="177"/>
      <c r="L90" s="172"/>
      <c r="M90" s="178"/>
      <c r="N90" s="179"/>
      <c r="O90" s="179"/>
      <c r="P90" s="179"/>
      <c r="Q90" s="179"/>
      <c r="R90" s="179"/>
      <c r="S90" s="179"/>
      <c r="T90" s="180"/>
      <c r="AT90" s="181" t="s">
        <v>128</v>
      </c>
      <c r="AU90" s="181" t="s">
        <v>88</v>
      </c>
      <c r="AV90" s="11" t="s">
        <v>88</v>
      </c>
      <c r="AW90" s="11" t="s">
        <v>41</v>
      </c>
      <c r="AX90" s="11" t="s">
        <v>23</v>
      </c>
      <c r="AY90" s="181" t="s">
        <v>116</v>
      </c>
    </row>
    <row r="91" spans="2:65" s="1" customFormat="1" ht="22.5" customHeight="1">
      <c r="B91" s="157"/>
      <c r="C91" s="158" t="s">
        <v>87</v>
      </c>
      <c r="D91" s="158" t="s">
        <v>119</v>
      </c>
      <c r="E91" s="159" t="s">
        <v>148</v>
      </c>
      <c r="F91" s="160" t="s">
        <v>149</v>
      </c>
      <c r="G91" s="161" t="s">
        <v>122</v>
      </c>
      <c r="H91" s="162">
        <v>6</v>
      </c>
      <c r="I91" s="163"/>
      <c r="J91" s="164">
        <f>ROUND(I91*H91,2)</f>
        <v>0</v>
      </c>
      <c r="K91" s="160" t="s">
        <v>123</v>
      </c>
      <c r="L91" s="32"/>
      <c r="M91" s="165" t="s">
        <v>39</v>
      </c>
      <c r="N91" s="166" t="s">
        <v>49</v>
      </c>
      <c r="O91" s="33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5" t="s">
        <v>124</v>
      </c>
      <c r="AT91" s="15" t="s">
        <v>119</v>
      </c>
      <c r="AU91" s="15" t="s">
        <v>88</v>
      </c>
      <c r="AY91" s="15" t="s">
        <v>116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5" t="s">
        <v>23</v>
      </c>
      <c r="BK91" s="169">
        <f>ROUND(I91*H91,2)</f>
        <v>0</v>
      </c>
      <c r="BL91" s="15" t="s">
        <v>124</v>
      </c>
      <c r="BM91" s="15" t="s">
        <v>150</v>
      </c>
    </row>
    <row r="92" spans="2:47" s="1" customFormat="1" ht="27">
      <c r="B92" s="32"/>
      <c r="D92" s="170" t="s">
        <v>126</v>
      </c>
      <c r="F92" s="171" t="s">
        <v>151</v>
      </c>
      <c r="I92" s="130"/>
      <c r="L92" s="32"/>
      <c r="M92" s="62"/>
      <c r="N92" s="33"/>
      <c r="O92" s="33"/>
      <c r="P92" s="33"/>
      <c r="Q92" s="33"/>
      <c r="R92" s="33"/>
      <c r="S92" s="33"/>
      <c r="T92" s="63"/>
      <c r="AT92" s="15" t="s">
        <v>126</v>
      </c>
      <c r="AU92" s="15" t="s">
        <v>88</v>
      </c>
    </row>
    <row r="93" spans="2:51" s="11" customFormat="1" ht="13.5">
      <c r="B93" s="172"/>
      <c r="D93" s="173" t="s">
        <v>128</v>
      </c>
      <c r="E93" s="174" t="s">
        <v>84</v>
      </c>
      <c r="F93" s="175" t="s">
        <v>87</v>
      </c>
      <c r="H93" s="176">
        <v>6</v>
      </c>
      <c r="I93" s="177"/>
      <c r="L93" s="172"/>
      <c r="M93" s="178"/>
      <c r="N93" s="179"/>
      <c r="O93" s="179"/>
      <c r="P93" s="179"/>
      <c r="Q93" s="179"/>
      <c r="R93" s="179"/>
      <c r="S93" s="179"/>
      <c r="T93" s="180"/>
      <c r="AT93" s="181" t="s">
        <v>128</v>
      </c>
      <c r="AU93" s="181" t="s">
        <v>88</v>
      </c>
      <c r="AV93" s="11" t="s">
        <v>88</v>
      </c>
      <c r="AW93" s="11" t="s">
        <v>41</v>
      </c>
      <c r="AX93" s="11" t="s">
        <v>23</v>
      </c>
      <c r="AY93" s="181" t="s">
        <v>116</v>
      </c>
    </row>
    <row r="94" spans="2:65" s="1" customFormat="1" ht="31.5" customHeight="1">
      <c r="B94" s="157"/>
      <c r="C94" s="158" t="s">
        <v>152</v>
      </c>
      <c r="D94" s="158" t="s">
        <v>119</v>
      </c>
      <c r="E94" s="159" t="s">
        <v>153</v>
      </c>
      <c r="F94" s="160" t="s">
        <v>154</v>
      </c>
      <c r="G94" s="161" t="s">
        <v>122</v>
      </c>
      <c r="H94" s="162">
        <v>2</v>
      </c>
      <c r="I94" s="163"/>
      <c r="J94" s="164">
        <f>ROUND(I94*H94,2)</f>
        <v>0</v>
      </c>
      <c r="K94" s="160" t="s">
        <v>123</v>
      </c>
      <c r="L94" s="32"/>
      <c r="M94" s="165" t="s">
        <v>39</v>
      </c>
      <c r="N94" s="166" t="s">
        <v>49</v>
      </c>
      <c r="O94" s="33"/>
      <c r="P94" s="167">
        <f>O94*H94</f>
        <v>0</v>
      </c>
      <c r="Q94" s="167">
        <v>0</v>
      </c>
      <c r="R94" s="167">
        <f>Q94*H94</f>
        <v>0</v>
      </c>
      <c r="S94" s="167">
        <v>0</v>
      </c>
      <c r="T94" s="168">
        <f>S94*H94</f>
        <v>0</v>
      </c>
      <c r="AR94" s="15" t="s">
        <v>124</v>
      </c>
      <c r="AT94" s="15" t="s">
        <v>119</v>
      </c>
      <c r="AU94" s="15" t="s">
        <v>88</v>
      </c>
      <c r="AY94" s="15" t="s">
        <v>116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23</v>
      </c>
      <c r="BK94" s="169">
        <f>ROUND(I94*H94,2)</f>
        <v>0</v>
      </c>
      <c r="BL94" s="15" t="s">
        <v>124</v>
      </c>
      <c r="BM94" s="15" t="s">
        <v>155</v>
      </c>
    </row>
    <row r="95" spans="2:47" s="1" customFormat="1" ht="40.5">
      <c r="B95" s="32"/>
      <c r="D95" s="173" t="s">
        <v>126</v>
      </c>
      <c r="F95" s="192" t="s">
        <v>156</v>
      </c>
      <c r="I95" s="130"/>
      <c r="L95" s="32"/>
      <c r="M95" s="62"/>
      <c r="N95" s="33"/>
      <c r="O95" s="33"/>
      <c r="P95" s="33"/>
      <c r="Q95" s="33"/>
      <c r="R95" s="33"/>
      <c r="S95" s="33"/>
      <c r="T95" s="63"/>
      <c r="AT95" s="15" t="s">
        <v>126</v>
      </c>
      <c r="AU95" s="15" t="s">
        <v>88</v>
      </c>
    </row>
    <row r="96" spans="2:65" s="1" customFormat="1" ht="31.5" customHeight="1">
      <c r="B96" s="157"/>
      <c r="C96" s="158" t="s">
        <v>157</v>
      </c>
      <c r="D96" s="158" t="s">
        <v>119</v>
      </c>
      <c r="E96" s="159" t="s">
        <v>158</v>
      </c>
      <c r="F96" s="160" t="s">
        <v>159</v>
      </c>
      <c r="G96" s="161" t="s">
        <v>160</v>
      </c>
      <c r="H96" s="162">
        <v>30</v>
      </c>
      <c r="I96" s="163"/>
      <c r="J96" s="164">
        <f>ROUND(I96*H96,2)</f>
        <v>0</v>
      </c>
      <c r="K96" s="160" t="s">
        <v>123</v>
      </c>
      <c r="L96" s="32"/>
      <c r="M96" s="165" t="s">
        <v>39</v>
      </c>
      <c r="N96" s="166" t="s">
        <v>49</v>
      </c>
      <c r="O96" s="33"/>
      <c r="P96" s="167">
        <f>O96*H96</f>
        <v>0</v>
      </c>
      <c r="Q96" s="167">
        <v>0</v>
      </c>
      <c r="R96" s="167">
        <f>Q96*H96</f>
        <v>0</v>
      </c>
      <c r="S96" s="167">
        <v>0</v>
      </c>
      <c r="T96" s="168">
        <f>S96*H96</f>
        <v>0</v>
      </c>
      <c r="AR96" s="15" t="s">
        <v>124</v>
      </c>
      <c r="AT96" s="15" t="s">
        <v>119</v>
      </c>
      <c r="AU96" s="15" t="s">
        <v>88</v>
      </c>
      <c r="AY96" s="15" t="s">
        <v>116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23</v>
      </c>
      <c r="BK96" s="169">
        <f>ROUND(I96*H96,2)</f>
        <v>0</v>
      </c>
      <c r="BL96" s="15" t="s">
        <v>124</v>
      </c>
      <c r="BM96" s="15" t="s">
        <v>161</v>
      </c>
    </row>
    <row r="97" spans="2:47" s="1" customFormat="1" ht="27">
      <c r="B97" s="32"/>
      <c r="D97" s="170" t="s">
        <v>126</v>
      </c>
      <c r="F97" s="171" t="s">
        <v>162</v>
      </c>
      <c r="I97" s="130"/>
      <c r="L97" s="32"/>
      <c r="M97" s="62"/>
      <c r="N97" s="33"/>
      <c r="O97" s="33"/>
      <c r="P97" s="33"/>
      <c r="Q97" s="33"/>
      <c r="R97" s="33"/>
      <c r="S97" s="33"/>
      <c r="T97" s="63"/>
      <c r="AT97" s="15" t="s">
        <v>126</v>
      </c>
      <c r="AU97" s="15" t="s">
        <v>88</v>
      </c>
    </row>
    <row r="98" spans="2:51" s="11" customFormat="1" ht="13.5">
      <c r="B98" s="172"/>
      <c r="D98" s="173" t="s">
        <v>128</v>
      </c>
      <c r="E98" s="174" t="s">
        <v>39</v>
      </c>
      <c r="F98" s="175" t="s">
        <v>163</v>
      </c>
      <c r="H98" s="176">
        <v>30</v>
      </c>
      <c r="I98" s="177"/>
      <c r="L98" s="172"/>
      <c r="M98" s="178"/>
      <c r="N98" s="179"/>
      <c r="O98" s="179"/>
      <c r="P98" s="179"/>
      <c r="Q98" s="179"/>
      <c r="R98" s="179"/>
      <c r="S98" s="179"/>
      <c r="T98" s="180"/>
      <c r="AT98" s="181" t="s">
        <v>128</v>
      </c>
      <c r="AU98" s="181" t="s">
        <v>88</v>
      </c>
      <c r="AV98" s="11" t="s">
        <v>88</v>
      </c>
      <c r="AW98" s="11" t="s">
        <v>41</v>
      </c>
      <c r="AX98" s="11" t="s">
        <v>23</v>
      </c>
      <c r="AY98" s="181" t="s">
        <v>116</v>
      </c>
    </row>
    <row r="99" spans="2:65" s="1" customFormat="1" ht="22.5" customHeight="1">
      <c r="B99" s="157"/>
      <c r="C99" s="182" t="s">
        <v>164</v>
      </c>
      <c r="D99" s="182" t="s">
        <v>113</v>
      </c>
      <c r="E99" s="183" t="s">
        <v>165</v>
      </c>
      <c r="F99" s="184" t="s">
        <v>166</v>
      </c>
      <c r="G99" s="185" t="s">
        <v>160</v>
      </c>
      <c r="H99" s="186">
        <v>30</v>
      </c>
      <c r="I99" s="187"/>
      <c r="J99" s="188">
        <f>ROUND(I99*H99,2)</f>
        <v>0</v>
      </c>
      <c r="K99" s="184" t="s">
        <v>123</v>
      </c>
      <c r="L99" s="189"/>
      <c r="M99" s="190" t="s">
        <v>39</v>
      </c>
      <c r="N99" s="191" t="s">
        <v>49</v>
      </c>
      <c r="O99" s="33"/>
      <c r="P99" s="167">
        <f>O99*H99</f>
        <v>0</v>
      </c>
      <c r="Q99" s="167">
        <v>0.000117</v>
      </c>
      <c r="R99" s="167">
        <f>Q99*H99</f>
        <v>0.00351</v>
      </c>
      <c r="S99" s="167">
        <v>0</v>
      </c>
      <c r="T99" s="168">
        <f>S99*H99</f>
        <v>0</v>
      </c>
      <c r="AR99" s="15" t="s">
        <v>140</v>
      </c>
      <c r="AT99" s="15" t="s">
        <v>113</v>
      </c>
      <c r="AU99" s="15" t="s">
        <v>88</v>
      </c>
      <c r="AY99" s="15" t="s">
        <v>116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23</v>
      </c>
      <c r="BK99" s="169">
        <f>ROUND(I99*H99,2)</f>
        <v>0</v>
      </c>
      <c r="BL99" s="15" t="s">
        <v>140</v>
      </c>
      <c r="BM99" s="15" t="s">
        <v>167</v>
      </c>
    </row>
    <row r="100" spans="2:47" s="1" customFormat="1" ht="13.5">
      <c r="B100" s="32"/>
      <c r="D100" s="170" t="s">
        <v>126</v>
      </c>
      <c r="F100" s="171" t="s">
        <v>168</v>
      </c>
      <c r="I100" s="130"/>
      <c r="L100" s="32"/>
      <c r="M100" s="62"/>
      <c r="N100" s="33"/>
      <c r="O100" s="33"/>
      <c r="P100" s="33"/>
      <c r="Q100" s="33"/>
      <c r="R100" s="33"/>
      <c r="S100" s="33"/>
      <c r="T100" s="63"/>
      <c r="AT100" s="15" t="s">
        <v>126</v>
      </c>
      <c r="AU100" s="15" t="s">
        <v>88</v>
      </c>
    </row>
    <row r="101" spans="2:47" s="1" customFormat="1" ht="27">
      <c r="B101" s="32"/>
      <c r="D101" s="173" t="s">
        <v>169</v>
      </c>
      <c r="F101" s="193" t="s">
        <v>170</v>
      </c>
      <c r="I101" s="130"/>
      <c r="L101" s="32"/>
      <c r="M101" s="62"/>
      <c r="N101" s="33"/>
      <c r="O101" s="33"/>
      <c r="P101" s="33"/>
      <c r="Q101" s="33"/>
      <c r="R101" s="33"/>
      <c r="S101" s="33"/>
      <c r="T101" s="63"/>
      <c r="AT101" s="15" t="s">
        <v>169</v>
      </c>
      <c r="AU101" s="15" t="s">
        <v>88</v>
      </c>
    </row>
    <row r="102" spans="2:65" s="1" customFormat="1" ht="31.5" customHeight="1">
      <c r="B102" s="157"/>
      <c r="C102" s="158" t="s">
        <v>28</v>
      </c>
      <c r="D102" s="158" t="s">
        <v>119</v>
      </c>
      <c r="E102" s="159" t="s">
        <v>171</v>
      </c>
      <c r="F102" s="160" t="s">
        <v>172</v>
      </c>
      <c r="G102" s="161" t="s">
        <v>160</v>
      </c>
      <c r="H102" s="162">
        <v>30</v>
      </c>
      <c r="I102" s="163"/>
      <c r="J102" s="164">
        <f>ROUND(I102*H102,2)</f>
        <v>0</v>
      </c>
      <c r="K102" s="160" t="s">
        <v>123</v>
      </c>
      <c r="L102" s="32"/>
      <c r="M102" s="165" t="s">
        <v>39</v>
      </c>
      <c r="N102" s="166" t="s">
        <v>49</v>
      </c>
      <c r="O102" s="33"/>
      <c r="P102" s="167">
        <f>O102*H102</f>
        <v>0</v>
      </c>
      <c r="Q102" s="167">
        <v>0</v>
      </c>
      <c r="R102" s="167">
        <f>Q102*H102</f>
        <v>0</v>
      </c>
      <c r="S102" s="167">
        <v>0</v>
      </c>
      <c r="T102" s="168">
        <f>S102*H102</f>
        <v>0</v>
      </c>
      <c r="AR102" s="15" t="s">
        <v>124</v>
      </c>
      <c r="AT102" s="15" t="s">
        <v>119</v>
      </c>
      <c r="AU102" s="15" t="s">
        <v>88</v>
      </c>
      <c r="AY102" s="15" t="s">
        <v>116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23</v>
      </c>
      <c r="BK102" s="169">
        <f>ROUND(I102*H102,2)</f>
        <v>0</v>
      </c>
      <c r="BL102" s="15" t="s">
        <v>124</v>
      </c>
      <c r="BM102" s="15" t="s">
        <v>173</v>
      </c>
    </row>
    <row r="103" spans="2:47" s="1" customFormat="1" ht="27">
      <c r="B103" s="32"/>
      <c r="D103" s="170" t="s">
        <v>126</v>
      </c>
      <c r="F103" s="171" t="s">
        <v>174</v>
      </c>
      <c r="I103" s="130"/>
      <c r="L103" s="32"/>
      <c r="M103" s="62"/>
      <c r="N103" s="33"/>
      <c r="O103" s="33"/>
      <c r="P103" s="33"/>
      <c r="Q103" s="33"/>
      <c r="R103" s="33"/>
      <c r="S103" s="33"/>
      <c r="T103" s="63"/>
      <c r="AT103" s="15" t="s">
        <v>126</v>
      </c>
      <c r="AU103" s="15" t="s">
        <v>88</v>
      </c>
    </row>
    <row r="104" spans="2:51" s="11" customFormat="1" ht="13.5">
      <c r="B104" s="172"/>
      <c r="D104" s="173" t="s">
        <v>128</v>
      </c>
      <c r="E104" s="174" t="s">
        <v>39</v>
      </c>
      <c r="F104" s="175" t="s">
        <v>163</v>
      </c>
      <c r="H104" s="176">
        <v>30</v>
      </c>
      <c r="I104" s="177"/>
      <c r="L104" s="172"/>
      <c r="M104" s="178"/>
      <c r="N104" s="179"/>
      <c r="O104" s="179"/>
      <c r="P104" s="179"/>
      <c r="Q104" s="179"/>
      <c r="R104" s="179"/>
      <c r="S104" s="179"/>
      <c r="T104" s="180"/>
      <c r="AT104" s="181" t="s">
        <v>128</v>
      </c>
      <c r="AU104" s="181" t="s">
        <v>88</v>
      </c>
      <c r="AV104" s="11" t="s">
        <v>88</v>
      </c>
      <c r="AW104" s="11" t="s">
        <v>41</v>
      </c>
      <c r="AX104" s="11" t="s">
        <v>23</v>
      </c>
      <c r="AY104" s="181" t="s">
        <v>116</v>
      </c>
    </row>
    <row r="105" spans="2:65" s="1" customFormat="1" ht="22.5" customHeight="1">
      <c r="B105" s="157"/>
      <c r="C105" s="158" t="s">
        <v>175</v>
      </c>
      <c r="D105" s="158" t="s">
        <v>119</v>
      </c>
      <c r="E105" s="159" t="s">
        <v>176</v>
      </c>
      <c r="F105" s="160" t="s">
        <v>177</v>
      </c>
      <c r="G105" s="161" t="s">
        <v>160</v>
      </c>
      <c r="H105" s="162">
        <v>30</v>
      </c>
      <c r="I105" s="163"/>
      <c r="J105" s="164">
        <f>ROUND(I105*H105,2)</f>
        <v>0</v>
      </c>
      <c r="K105" s="160" t="s">
        <v>123</v>
      </c>
      <c r="L105" s="32"/>
      <c r="M105" s="165" t="s">
        <v>39</v>
      </c>
      <c r="N105" s="166" t="s">
        <v>49</v>
      </c>
      <c r="O105" s="33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5" t="s">
        <v>124</v>
      </c>
      <c r="AT105" s="15" t="s">
        <v>119</v>
      </c>
      <c r="AU105" s="15" t="s">
        <v>88</v>
      </c>
      <c r="AY105" s="15" t="s">
        <v>116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23</v>
      </c>
      <c r="BK105" s="169">
        <f>ROUND(I105*H105,2)</f>
        <v>0</v>
      </c>
      <c r="BL105" s="15" t="s">
        <v>124</v>
      </c>
      <c r="BM105" s="15" t="s">
        <v>178</v>
      </c>
    </row>
    <row r="106" spans="2:47" s="1" customFormat="1" ht="27">
      <c r="B106" s="32"/>
      <c r="D106" s="170" t="s">
        <v>126</v>
      </c>
      <c r="F106" s="171" t="s">
        <v>179</v>
      </c>
      <c r="I106" s="130"/>
      <c r="L106" s="32"/>
      <c r="M106" s="62"/>
      <c r="N106" s="33"/>
      <c r="O106" s="33"/>
      <c r="P106" s="33"/>
      <c r="Q106" s="33"/>
      <c r="R106" s="33"/>
      <c r="S106" s="33"/>
      <c r="T106" s="63"/>
      <c r="AT106" s="15" t="s">
        <v>126</v>
      </c>
      <c r="AU106" s="15" t="s">
        <v>88</v>
      </c>
    </row>
    <row r="107" spans="2:51" s="11" customFormat="1" ht="13.5">
      <c r="B107" s="172"/>
      <c r="D107" s="173" t="s">
        <v>128</v>
      </c>
      <c r="E107" s="174" t="s">
        <v>39</v>
      </c>
      <c r="F107" s="175" t="s">
        <v>163</v>
      </c>
      <c r="H107" s="176">
        <v>30</v>
      </c>
      <c r="I107" s="177"/>
      <c r="L107" s="172"/>
      <c r="M107" s="178"/>
      <c r="N107" s="179"/>
      <c r="O107" s="179"/>
      <c r="P107" s="179"/>
      <c r="Q107" s="179"/>
      <c r="R107" s="179"/>
      <c r="S107" s="179"/>
      <c r="T107" s="180"/>
      <c r="AT107" s="181" t="s">
        <v>128</v>
      </c>
      <c r="AU107" s="181" t="s">
        <v>88</v>
      </c>
      <c r="AV107" s="11" t="s">
        <v>88</v>
      </c>
      <c r="AW107" s="11" t="s">
        <v>41</v>
      </c>
      <c r="AX107" s="11" t="s">
        <v>23</v>
      </c>
      <c r="AY107" s="181" t="s">
        <v>116</v>
      </c>
    </row>
    <row r="108" spans="2:65" s="1" customFormat="1" ht="22.5" customHeight="1">
      <c r="B108" s="157"/>
      <c r="C108" s="158" t="s">
        <v>180</v>
      </c>
      <c r="D108" s="158" t="s">
        <v>119</v>
      </c>
      <c r="E108" s="159" t="s">
        <v>181</v>
      </c>
      <c r="F108" s="160" t="s">
        <v>182</v>
      </c>
      <c r="G108" s="161" t="s">
        <v>183</v>
      </c>
      <c r="H108" s="194"/>
      <c r="I108" s="163"/>
      <c r="J108" s="164">
        <f>ROUND(I108*H108,2)</f>
        <v>0</v>
      </c>
      <c r="K108" s="160" t="s">
        <v>39</v>
      </c>
      <c r="L108" s="32"/>
      <c r="M108" s="165" t="s">
        <v>39</v>
      </c>
      <c r="N108" s="166" t="s">
        <v>49</v>
      </c>
      <c r="O108" s="33"/>
      <c r="P108" s="167">
        <f>O108*H108</f>
        <v>0</v>
      </c>
      <c r="Q108" s="167">
        <v>0</v>
      </c>
      <c r="R108" s="167">
        <f>Q108*H108</f>
        <v>0</v>
      </c>
      <c r="S108" s="167">
        <v>0</v>
      </c>
      <c r="T108" s="168">
        <f>S108*H108</f>
        <v>0</v>
      </c>
      <c r="AR108" s="15" t="s">
        <v>124</v>
      </c>
      <c r="AT108" s="15" t="s">
        <v>119</v>
      </c>
      <c r="AU108" s="15" t="s">
        <v>88</v>
      </c>
      <c r="AY108" s="15" t="s">
        <v>116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23</v>
      </c>
      <c r="BK108" s="169">
        <f>ROUND(I108*H108,2)</f>
        <v>0</v>
      </c>
      <c r="BL108" s="15" t="s">
        <v>124</v>
      </c>
      <c r="BM108" s="15" t="s">
        <v>184</v>
      </c>
    </row>
    <row r="109" spans="2:65" s="1" customFormat="1" ht="22.5" customHeight="1">
      <c r="B109" s="157"/>
      <c r="C109" s="158" t="s">
        <v>185</v>
      </c>
      <c r="D109" s="158" t="s">
        <v>119</v>
      </c>
      <c r="E109" s="159" t="s">
        <v>186</v>
      </c>
      <c r="F109" s="160" t="s">
        <v>187</v>
      </c>
      <c r="G109" s="161" t="s">
        <v>183</v>
      </c>
      <c r="H109" s="194"/>
      <c r="I109" s="163"/>
      <c r="J109" s="164">
        <f>ROUND(I109*H109,2)</f>
        <v>0</v>
      </c>
      <c r="K109" s="160" t="s">
        <v>39</v>
      </c>
      <c r="L109" s="32"/>
      <c r="M109" s="165" t="s">
        <v>39</v>
      </c>
      <c r="N109" s="166" t="s">
        <v>49</v>
      </c>
      <c r="O109" s="33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5" t="s">
        <v>124</v>
      </c>
      <c r="AT109" s="15" t="s">
        <v>119</v>
      </c>
      <c r="AU109" s="15" t="s">
        <v>88</v>
      </c>
      <c r="AY109" s="15" t="s">
        <v>116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23</v>
      </c>
      <c r="BK109" s="169">
        <f>ROUND(I109*H109,2)</f>
        <v>0</v>
      </c>
      <c r="BL109" s="15" t="s">
        <v>124</v>
      </c>
      <c r="BM109" s="15" t="s">
        <v>188</v>
      </c>
    </row>
    <row r="110" spans="2:65" s="1" customFormat="1" ht="22.5" customHeight="1">
      <c r="B110" s="157"/>
      <c r="C110" s="158" t="s">
        <v>189</v>
      </c>
      <c r="D110" s="158" t="s">
        <v>119</v>
      </c>
      <c r="E110" s="159" t="s">
        <v>190</v>
      </c>
      <c r="F110" s="160" t="s">
        <v>191</v>
      </c>
      <c r="G110" s="161" t="s">
        <v>183</v>
      </c>
      <c r="H110" s="194"/>
      <c r="I110" s="163"/>
      <c r="J110" s="164">
        <f>ROUND(I110*H110,2)</f>
        <v>0</v>
      </c>
      <c r="K110" s="160" t="s">
        <v>39</v>
      </c>
      <c r="L110" s="32"/>
      <c r="M110" s="165" t="s">
        <v>39</v>
      </c>
      <c r="N110" s="166" t="s">
        <v>49</v>
      </c>
      <c r="O110" s="33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5" t="s">
        <v>124</v>
      </c>
      <c r="AT110" s="15" t="s">
        <v>119</v>
      </c>
      <c r="AU110" s="15" t="s">
        <v>88</v>
      </c>
      <c r="AY110" s="15" t="s">
        <v>116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23</v>
      </c>
      <c r="BK110" s="169">
        <f>ROUND(I110*H110,2)</f>
        <v>0</v>
      </c>
      <c r="BL110" s="15" t="s">
        <v>124</v>
      </c>
      <c r="BM110" s="15" t="s">
        <v>192</v>
      </c>
    </row>
    <row r="111" spans="2:65" s="1" customFormat="1" ht="22.5" customHeight="1">
      <c r="B111" s="157"/>
      <c r="C111" s="158" t="s">
        <v>8</v>
      </c>
      <c r="D111" s="158" t="s">
        <v>119</v>
      </c>
      <c r="E111" s="159" t="s">
        <v>193</v>
      </c>
      <c r="F111" s="160" t="s">
        <v>194</v>
      </c>
      <c r="G111" s="161" t="s">
        <v>183</v>
      </c>
      <c r="H111" s="194"/>
      <c r="I111" s="163"/>
      <c r="J111" s="164">
        <f>ROUND(I111*H111,2)</f>
        <v>0</v>
      </c>
      <c r="K111" s="160" t="s">
        <v>39</v>
      </c>
      <c r="L111" s="32"/>
      <c r="M111" s="165" t="s">
        <v>39</v>
      </c>
      <c r="N111" s="166" t="s">
        <v>49</v>
      </c>
      <c r="O111" s="33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5" t="s">
        <v>124</v>
      </c>
      <c r="AT111" s="15" t="s">
        <v>119</v>
      </c>
      <c r="AU111" s="15" t="s">
        <v>88</v>
      </c>
      <c r="AY111" s="15" t="s">
        <v>116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23</v>
      </c>
      <c r="BK111" s="169">
        <f>ROUND(I111*H111,2)</f>
        <v>0</v>
      </c>
      <c r="BL111" s="15" t="s">
        <v>124</v>
      </c>
      <c r="BM111" s="15" t="s">
        <v>195</v>
      </c>
    </row>
    <row r="112" spans="2:63" s="10" customFormat="1" ht="36.75" customHeight="1">
      <c r="B112" s="143"/>
      <c r="D112" s="144" t="s">
        <v>77</v>
      </c>
      <c r="E112" s="145" t="s">
        <v>196</v>
      </c>
      <c r="F112" s="145" t="s">
        <v>197</v>
      </c>
      <c r="I112" s="146"/>
      <c r="J112" s="147">
        <f>BK112</f>
        <v>0</v>
      </c>
      <c r="L112" s="143"/>
      <c r="M112" s="148"/>
      <c r="N112" s="149"/>
      <c r="O112" s="149"/>
      <c r="P112" s="150">
        <f>P113</f>
        <v>0</v>
      </c>
      <c r="Q112" s="149"/>
      <c r="R112" s="150">
        <f>R113</f>
        <v>0</v>
      </c>
      <c r="S112" s="149"/>
      <c r="T112" s="151">
        <f>T113</f>
        <v>0</v>
      </c>
      <c r="AR112" s="144" t="s">
        <v>143</v>
      </c>
      <c r="AT112" s="152" t="s">
        <v>77</v>
      </c>
      <c r="AU112" s="152" t="s">
        <v>78</v>
      </c>
      <c r="AY112" s="144" t="s">
        <v>116</v>
      </c>
      <c r="BK112" s="153">
        <f>BK113</f>
        <v>0</v>
      </c>
    </row>
    <row r="113" spans="2:63" s="10" customFormat="1" ht="19.5" customHeight="1">
      <c r="B113" s="143"/>
      <c r="D113" s="154" t="s">
        <v>77</v>
      </c>
      <c r="E113" s="155" t="s">
        <v>198</v>
      </c>
      <c r="F113" s="155" t="s">
        <v>199</v>
      </c>
      <c r="I113" s="146"/>
      <c r="J113" s="156">
        <f>BK113</f>
        <v>0</v>
      </c>
      <c r="L113" s="143"/>
      <c r="M113" s="148"/>
      <c r="N113" s="149"/>
      <c r="O113" s="149"/>
      <c r="P113" s="150">
        <f>SUM(P114:P115)</f>
        <v>0</v>
      </c>
      <c r="Q113" s="149"/>
      <c r="R113" s="150">
        <f>SUM(R114:R115)</f>
        <v>0</v>
      </c>
      <c r="S113" s="149"/>
      <c r="T113" s="151">
        <f>SUM(T114:T115)</f>
        <v>0</v>
      </c>
      <c r="AR113" s="144" t="s">
        <v>143</v>
      </c>
      <c r="AT113" s="152" t="s">
        <v>77</v>
      </c>
      <c r="AU113" s="152" t="s">
        <v>23</v>
      </c>
      <c r="AY113" s="144" t="s">
        <v>116</v>
      </c>
      <c r="BK113" s="153">
        <f>SUM(BK114:BK115)</f>
        <v>0</v>
      </c>
    </row>
    <row r="114" spans="2:65" s="1" customFormat="1" ht="22.5" customHeight="1">
      <c r="B114" s="157"/>
      <c r="C114" s="158" t="s">
        <v>200</v>
      </c>
      <c r="D114" s="158" t="s">
        <v>119</v>
      </c>
      <c r="E114" s="159" t="s">
        <v>201</v>
      </c>
      <c r="F114" s="160" t="s">
        <v>202</v>
      </c>
      <c r="G114" s="161" t="s">
        <v>203</v>
      </c>
      <c r="H114" s="162">
        <v>1</v>
      </c>
      <c r="I114" s="163"/>
      <c r="J114" s="164">
        <f>ROUND(I114*H114,2)</f>
        <v>0</v>
      </c>
      <c r="K114" s="160" t="s">
        <v>39</v>
      </c>
      <c r="L114" s="32"/>
      <c r="M114" s="165" t="s">
        <v>39</v>
      </c>
      <c r="N114" s="166" t="s">
        <v>49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204</v>
      </c>
      <c r="AT114" s="15" t="s">
        <v>119</v>
      </c>
      <c r="AU114" s="15" t="s">
        <v>88</v>
      </c>
      <c r="AY114" s="15" t="s">
        <v>116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23</v>
      </c>
      <c r="BK114" s="169">
        <f>ROUND(I114*H114,2)</f>
        <v>0</v>
      </c>
      <c r="BL114" s="15" t="s">
        <v>204</v>
      </c>
      <c r="BM114" s="15" t="s">
        <v>205</v>
      </c>
    </row>
    <row r="115" spans="2:47" s="1" customFormat="1" ht="13.5">
      <c r="B115" s="32"/>
      <c r="D115" s="170" t="s">
        <v>126</v>
      </c>
      <c r="F115" s="171" t="s">
        <v>206</v>
      </c>
      <c r="I115" s="130"/>
      <c r="L115" s="32"/>
      <c r="M115" s="195"/>
      <c r="N115" s="196"/>
      <c r="O115" s="196"/>
      <c r="P115" s="196"/>
      <c r="Q115" s="196"/>
      <c r="R115" s="196"/>
      <c r="S115" s="196"/>
      <c r="T115" s="197"/>
      <c r="AT115" s="15" t="s">
        <v>126</v>
      </c>
      <c r="AU115" s="15" t="s">
        <v>88</v>
      </c>
    </row>
    <row r="116" spans="2:12" s="1" customFormat="1" ht="6.75" customHeight="1">
      <c r="B116" s="48"/>
      <c r="C116" s="49"/>
      <c r="D116" s="49"/>
      <c r="E116" s="49"/>
      <c r="F116" s="49"/>
      <c r="G116" s="49"/>
      <c r="H116" s="49"/>
      <c r="I116" s="109"/>
      <c r="J116" s="49"/>
      <c r="K116" s="49"/>
      <c r="L116" s="32"/>
    </row>
    <row r="117" ht="13.5">
      <c r="AT117" s="198"/>
    </row>
  </sheetData>
  <sheetProtection password="CC35" sheet="1" objects="1" scenarios="1" formatColumns="0" formatRows="0" sort="0" autoFilter="0"/>
  <autoFilter ref="C73:K73"/>
  <mergeCells count="6">
    <mergeCell ref="G1:H1"/>
    <mergeCell ref="L2:V2"/>
    <mergeCell ref="E7:H7"/>
    <mergeCell ref="E22:H22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2" customWidth="1"/>
    <col min="2" max="2" width="1.66796875" style="242" customWidth="1"/>
    <col min="3" max="4" width="5" style="242" customWidth="1"/>
    <col min="5" max="5" width="11.66015625" style="242" customWidth="1"/>
    <col min="6" max="6" width="9.16015625" style="242" customWidth="1"/>
    <col min="7" max="7" width="5" style="242" customWidth="1"/>
    <col min="8" max="8" width="77.83203125" style="242" customWidth="1"/>
    <col min="9" max="10" width="20" style="242" customWidth="1"/>
    <col min="11" max="11" width="1.66796875" style="242" customWidth="1"/>
    <col min="12" max="16384" width="9.3320312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249" customFormat="1" ht="45" customHeight="1">
      <c r="B3" s="246"/>
      <c r="C3" s="247" t="s">
        <v>214</v>
      </c>
      <c r="D3" s="247"/>
      <c r="E3" s="247"/>
      <c r="F3" s="247"/>
      <c r="G3" s="247"/>
      <c r="H3" s="247"/>
      <c r="I3" s="247"/>
      <c r="J3" s="247"/>
      <c r="K3" s="248"/>
    </row>
    <row r="4" spans="2:11" ht="25.5" customHeight="1">
      <c r="B4" s="250"/>
      <c r="C4" s="251" t="s">
        <v>215</v>
      </c>
      <c r="D4" s="251"/>
      <c r="E4" s="251"/>
      <c r="F4" s="251"/>
      <c r="G4" s="251"/>
      <c r="H4" s="251"/>
      <c r="I4" s="251"/>
      <c r="J4" s="251"/>
      <c r="K4" s="252"/>
    </row>
    <row r="5" spans="2:1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ht="15" customHeight="1">
      <c r="B6" s="250"/>
      <c r="C6" s="254" t="s">
        <v>216</v>
      </c>
      <c r="D6" s="254"/>
      <c r="E6" s="254"/>
      <c r="F6" s="254"/>
      <c r="G6" s="254"/>
      <c r="H6" s="254"/>
      <c r="I6" s="254"/>
      <c r="J6" s="254"/>
      <c r="K6" s="252"/>
    </row>
    <row r="7" spans="2:11" ht="15" customHeight="1">
      <c r="B7" s="255"/>
      <c r="C7" s="254" t="s">
        <v>217</v>
      </c>
      <c r="D7" s="254"/>
      <c r="E7" s="254"/>
      <c r="F7" s="254"/>
      <c r="G7" s="254"/>
      <c r="H7" s="254"/>
      <c r="I7" s="254"/>
      <c r="J7" s="254"/>
      <c r="K7" s="252"/>
    </row>
    <row r="8" spans="2:11" ht="12.75" customHeight="1">
      <c r="B8" s="255"/>
      <c r="C8" s="256"/>
      <c r="D8" s="256"/>
      <c r="E8" s="256"/>
      <c r="F8" s="256"/>
      <c r="G8" s="256"/>
      <c r="H8" s="256"/>
      <c r="I8" s="256"/>
      <c r="J8" s="256"/>
      <c r="K8" s="252"/>
    </row>
    <row r="9" spans="2:11" ht="15" customHeight="1">
      <c r="B9" s="255"/>
      <c r="C9" s="254" t="s">
        <v>383</v>
      </c>
      <c r="D9" s="254"/>
      <c r="E9" s="254"/>
      <c r="F9" s="254"/>
      <c r="G9" s="254"/>
      <c r="H9" s="254"/>
      <c r="I9" s="254"/>
      <c r="J9" s="254"/>
      <c r="K9" s="252"/>
    </row>
    <row r="10" spans="2:11" ht="15" customHeight="1">
      <c r="B10" s="255"/>
      <c r="C10" s="256"/>
      <c r="D10" s="254" t="s">
        <v>384</v>
      </c>
      <c r="E10" s="254"/>
      <c r="F10" s="254"/>
      <c r="G10" s="254"/>
      <c r="H10" s="254"/>
      <c r="I10" s="254"/>
      <c r="J10" s="254"/>
      <c r="K10" s="252"/>
    </row>
    <row r="11" spans="2:11" ht="15" customHeight="1">
      <c r="B11" s="255"/>
      <c r="C11" s="257"/>
      <c r="D11" s="254" t="s">
        <v>218</v>
      </c>
      <c r="E11" s="254"/>
      <c r="F11" s="254"/>
      <c r="G11" s="254"/>
      <c r="H11" s="254"/>
      <c r="I11" s="254"/>
      <c r="J11" s="254"/>
      <c r="K11" s="252"/>
    </row>
    <row r="12" spans="2:11" ht="12.75" customHeight="1">
      <c r="B12" s="255"/>
      <c r="C12" s="257"/>
      <c r="D12" s="257"/>
      <c r="E12" s="257"/>
      <c r="F12" s="257"/>
      <c r="G12" s="257"/>
      <c r="H12" s="257"/>
      <c r="I12" s="257"/>
      <c r="J12" s="257"/>
      <c r="K12" s="252"/>
    </row>
    <row r="13" spans="2:11" ht="15" customHeight="1">
      <c r="B13" s="255"/>
      <c r="C13" s="257"/>
      <c r="D13" s="254" t="s">
        <v>385</v>
      </c>
      <c r="E13" s="254"/>
      <c r="F13" s="254"/>
      <c r="G13" s="254"/>
      <c r="H13" s="254"/>
      <c r="I13" s="254"/>
      <c r="J13" s="254"/>
      <c r="K13" s="252"/>
    </row>
    <row r="14" spans="2:11" ht="15" customHeight="1">
      <c r="B14" s="255"/>
      <c r="C14" s="257"/>
      <c r="D14" s="254" t="s">
        <v>219</v>
      </c>
      <c r="E14" s="254"/>
      <c r="F14" s="254"/>
      <c r="G14" s="254"/>
      <c r="H14" s="254"/>
      <c r="I14" s="254"/>
      <c r="J14" s="254"/>
      <c r="K14" s="252"/>
    </row>
    <row r="15" spans="2:11" ht="15" customHeight="1">
      <c r="B15" s="255"/>
      <c r="C15" s="257"/>
      <c r="D15" s="254" t="s">
        <v>220</v>
      </c>
      <c r="E15" s="254"/>
      <c r="F15" s="254"/>
      <c r="G15" s="254"/>
      <c r="H15" s="254"/>
      <c r="I15" s="254"/>
      <c r="J15" s="254"/>
      <c r="K15" s="252"/>
    </row>
    <row r="16" spans="2:11" ht="15" customHeight="1">
      <c r="B16" s="255"/>
      <c r="C16" s="257"/>
      <c r="D16" s="257"/>
      <c r="E16" s="258" t="s">
        <v>81</v>
      </c>
      <c r="F16" s="254" t="s">
        <v>221</v>
      </c>
      <c r="G16" s="254"/>
      <c r="H16" s="254"/>
      <c r="I16" s="254"/>
      <c r="J16" s="254"/>
      <c r="K16" s="252"/>
    </row>
    <row r="17" spans="2:11" ht="15" customHeight="1">
      <c r="B17" s="255"/>
      <c r="C17" s="257"/>
      <c r="D17" s="257"/>
      <c r="E17" s="258" t="s">
        <v>222</v>
      </c>
      <c r="F17" s="254" t="s">
        <v>223</v>
      </c>
      <c r="G17" s="254"/>
      <c r="H17" s="254"/>
      <c r="I17" s="254"/>
      <c r="J17" s="254"/>
      <c r="K17" s="252"/>
    </row>
    <row r="18" spans="2:11" ht="15" customHeight="1">
      <c r="B18" s="255"/>
      <c r="C18" s="257"/>
      <c r="D18" s="257"/>
      <c r="E18" s="258" t="s">
        <v>224</v>
      </c>
      <c r="F18" s="254" t="s">
        <v>225</v>
      </c>
      <c r="G18" s="254"/>
      <c r="H18" s="254"/>
      <c r="I18" s="254"/>
      <c r="J18" s="254"/>
      <c r="K18" s="252"/>
    </row>
    <row r="19" spans="2:11" ht="15" customHeight="1">
      <c r="B19" s="255"/>
      <c r="C19" s="257"/>
      <c r="D19" s="257"/>
      <c r="E19" s="258" t="s">
        <v>226</v>
      </c>
      <c r="F19" s="254" t="s">
        <v>227</v>
      </c>
      <c r="G19" s="254"/>
      <c r="H19" s="254"/>
      <c r="I19" s="254"/>
      <c r="J19" s="254"/>
      <c r="K19" s="252"/>
    </row>
    <row r="20" spans="2:11" ht="15" customHeight="1">
      <c r="B20" s="255"/>
      <c r="C20" s="257"/>
      <c r="D20" s="257"/>
      <c r="E20" s="258" t="s">
        <v>228</v>
      </c>
      <c r="F20" s="254" t="s">
        <v>229</v>
      </c>
      <c r="G20" s="254"/>
      <c r="H20" s="254"/>
      <c r="I20" s="254"/>
      <c r="J20" s="254"/>
      <c r="K20" s="252"/>
    </row>
    <row r="21" spans="2:11" ht="15" customHeight="1">
      <c r="B21" s="255"/>
      <c r="C21" s="257"/>
      <c r="D21" s="257"/>
      <c r="E21" s="258" t="s">
        <v>230</v>
      </c>
      <c r="F21" s="254" t="s">
        <v>231</v>
      </c>
      <c r="G21" s="254"/>
      <c r="H21" s="254"/>
      <c r="I21" s="254"/>
      <c r="J21" s="254"/>
      <c r="K21" s="252"/>
    </row>
    <row r="22" spans="2:11" ht="12.75" customHeight="1">
      <c r="B22" s="255"/>
      <c r="C22" s="257"/>
      <c r="D22" s="257"/>
      <c r="E22" s="257"/>
      <c r="F22" s="257"/>
      <c r="G22" s="257"/>
      <c r="H22" s="257"/>
      <c r="I22" s="257"/>
      <c r="J22" s="257"/>
      <c r="K22" s="252"/>
    </row>
    <row r="23" spans="2:11" ht="15" customHeight="1">
      <c r="B23" s="255"/>
      <c r="C23" s="254" t="s">
        <v>386</v>
      </c>
      <c r="D23" s="254"/>
      <c r="E23" s="254"/>
      <c r="F23" s="254"/>
      <c r="G23" s="254"/>
      <c r="H23" s="254"/>
      <c r="I23" s="254"/>
      <c r="J23" s="254"/>
      <c r="K23" s="252"/>
    </row>
    <row r="24" spans="2:11" ht="15" customHeight="1">
      <c r="B24" s="255"/>
      <c r="C24" s="254" t="s">
        <v>232</v>
      </c>
      <c r="D24" s="254"/>
      <c r="E24" s="254"/>
      <c r="F24" s="254"/>
      <c r="G24" s="254"/>
      <c r="H24" s="254"/>
      <c r="I24" s="254"/>
      <c r="J24" s="254"/>
      <c r="K24" s="252"/>
    </row>
    <row r="25" spans="2:11" ht="15" customHeight="1">
      <c r="B25" s="255"/>
      <c r="C25" s="256"/>
      <c r="D25" s="254" t="s">
        <v>387</v>
      </c>
      <c r="E25" s="254"/>
      <c r="F25" s="254"/>
      <c r="G25" s="254"/>
      <c r="H25" s="254"/>
      <c r="I25" s="254"/>
      <c r="J25" s="254"/>
      <c r="K25" s="252"/>
    </row>
    <row r="26" spans="2:11" ht="15" customHeight="1">
      <c r="B26" s="255"/>
      <c r="C26" s="257"/>
      <c r="D26" s="254" t="s">
        <v>233</v>
      </c>
      <c r="E26" s="254"/>
      <c r="F26" s="254"/>
      <c r="G26" s="254"/>
      <c r="H26" s="254"/>
      <c r="I26" s="254"/>
      <c r="J26" s="254"/>
      <c r="K26" s="252"/>
    </row>
    <row r="27" spans="2:11" ht="12.75" customHeight="1">
      <c r="B27" s="255"/>
      <c r="C27" s="257"/>
      <c r="D27" s="257"/>
      <c r="E27" s="257"/>
      <c r="F27" s="257"/>
      <c r="G27" s="257"/>
      <c r="H27" s="257"/>
      <c r="I27" s="257"/>
      <c r="J27" s="257"/>
      <c r="K27" s="252"/>
    </row>
    <row r="28" spans="2:11" ht="15" customHeight="1">
      <c r="B28" s="255"/>
      <c r="C28" s="257"/>
      <c r="D28" s="254" t="s">
        <v>388</v>
      </c>
      <c r="E28" s="254"/>
      <c r="F28" s="254"/>
      <c r="G28" s="254"/>
      <c r="H28" s="254"/>
      <c r="I28" s="254"/>
      <c r="J28" s="254"/>
      <c r="K28" s="252"/>
    </row>
    <row r="29" spans="2:11" ht="15" customHeight="1">
      <c r="B29" s="255"/>
      <c r="C29" s="257"/>
      <c r="D29" s="254" t="s">
        <v>234</v>
      </c>
      <c r="E29" s="254"/>
      <c r="F29" s="254"/>
      <c r="G29" s="254"/>
      <c r="H29" s="254"/>
      <c r="I29" s="254"/>
      <c r="J29" s="254"/>
      <c r="K29" s="252"/>
    </row>
    <row r="30" spans="2:11" ht="12.75" customHeight="1">
      <c r="B30" s="255"/>
      <c r="C30" s="257"/>
      <c r="D30" s="257"/>
      <c r="E30" s="257"/>
      <c r="F30" s="257"/>
      <c r="G30" s="257"/>
      <c r="H30" s="257"/>
      <c r="I30" s="257"/>
      <c r="J30" s="257"/>
      <c r="K30" s="252"/>
    </row>
    <row r="31" spans="2:11" ht="15" customHeight="1">
      <c r="B31" s="255"/>
      <c r="C31" s="257"/>
      <c r="D31" s="254" t="s">
        <v>389</v>
      </c>
      <c r="E31" s="254"/>
      <c r="F31" s="254"/>
      <c r="G31" s="254"/>
      <c r="H31" s="254"/>
      <c r="I31" s="254"/>
      <c r="J31" s="254"/>
      <c r="K31" s="252"/>
    </row>
    <row r="32" spans="2:11" ht="15" customHeight="1">
      <c r="B32" s="255"/>
      <c r="C32" s="257"/>
      <c r="D32" s="254" t="s">
        <v>235</v>
      </c>
      <c r="E32" s="254"/>
      <c r="F32" s="254"/>
      <c r="G32" s="254"/>
      <c r="H32" s="254"/>
      <c r="I32" s="254"/>
      <c r="J32" s="254"/>
      <c r="K32" s="252"/>
    </row>
    <row r="33" spans="2:11" ht="15" customHeight="1">
      <c r="B33" s="255"/>
      <c r="C33" s="257"/>
      <c r="D33" s="254" t="s">
        <v>236</v>
      </c>
      <c r="E33" s="254"/>
      <c r="F33" s="254"/>
      <c r="G33" s="254"/>
      <c r="H33" s="254"/>
      <c r="I33" s="254"/>
      <c r="J33" s="254"/>
      <c r="K33" s="252"/>
    </row>
    <row r="34" spans="2:11" ht="15" customHeight="1">
      <c r="B34" s="255"/>
      <c r="C34" s="257"/>
      <c r="D34" s="256"/>
      <c r="E34" s="259" t="s">
        <v>100</v>
      </c>
      <c r="F34" s="256"/>
      <c r="G34" s="254" t="s">
        <v>237</v>
      </c>
      <c r="H34" s="254"/>
      <c r="I34" s="254"/>
      <c r="J34" s="254"/>
      <c r="K34" s="252"/>
    </row>
    <row r="35" spans="2:11" ht="30.75" customHeight="1">
      <c r="B35" s="255"/>
      <c r="C35" s="257"/>
      <c r="D35" s="256"/>
      <c r="E35" s="259" t="s">
        <v>238</v>
      </c>
      <c r="F35" s="256"/>
      <c r="G35" s="254" t="s">
        <v>239</v>
      </c>
      <c r="H35" s="254"/>
      <c r="I35" s="254"/>
      <c r="J35" s="254"/>
      <c r="K35" s="252"/>
    </row>
    <row r="36" spans="2:11" ht="15" customHeight="1">
      <c r="B36" s="255"/>
      <c r="C36" s="257"/>
      <c r="D36" s="256"/>
      <c r="E36" s="259" t="s">
        <v>59</v>
      </c>
      <c r="F36" s="256"/>
      <c r="G36" s="254" t="s">
        <v>240</v>
      </c>
      <c r="H36" s="254"/>
      <c r="I36" s="254"/>
      <c r="J36" s="254"/>
      <c r="K36" s="252"/>
    </row>
    <row r="37" spans="2:11" ht="15" customHeight="1">
      <c r="B37" s="255"/>
      <c r="C37" s="257"/>
      <c r="D37" s="256"/>
      <c r="E37" s="259" t="s">
        <v>101</v>
      </c>
      <c r="F37" s="256"/>
      <c r="G37" s="254" t="s">
        <v>241</v>
      </c>
      <c r="H37" s="254"/>
      <c r="I37" s="254"/>
      <c r="J37" s="254"/>
      <c r="K37" s="252"/>
    </row>
    <row r="38" spans="2:11" ht="15" customHeight="1">
      <c r="B38" s="255"/>
      <c r="C38" s="257"/>
      <c r="D38" s="256"/>
      <c r="E38" s="259" t="s">
        <v>102</v>
      </c>
      <c r="F38" s="256"/>
      <c r="G38" s="254" t="s">
        <v>242</v>
      </c>
      <c r="H38" s="254"/>
      <c r="I38" s="254"/>
      <c r="J38" s="254"/>
      <c r="K38" s="252"/>
    </row>
    <row r="39" spans="2:11" ht="15" customHeight="1">
      <c r="B39" s="255"/>
      <c r="C39" s="257"/>
      <c r="D39" s="256"/>
      <c r="E39" s="259" t="s">
        <v>103</v>
      </c>
      <c r="F39" s="256"/>
      <c r="G39" s="254" t="s">
        <v>243</v>
      </c>
      <c r="H39" s="254"/>
      <c r="I39" s="254"/>
      <c r="J39" s="254"/>
      <c r="K39" s="252"/>
    </row>
    <row r="40" spans="2:11" ht="15" customHeight="1">
      <c r="B40" s="255"/>
      <c r="C40" s="257"/>
      <c r="D40" s="256"/>
      <c r="E40" s="259" t="s">
        <v>244</v>
      </c>
      <c r="F40" s="256"/>
      <c r="G40" s="254" t="s">
        <v>245</v>
      </c>
      <c r="H40" s="254"/>
      <c r="I40" s="254"/>
      <c r="J40" s="254"/>
      <c r="K40" s="252"/>
    </row>
    <row r="41" spans="2:11" ht="15" customHeight="1">
      <c r="B41" s="255"/>
      <c r="C41" s="257"/>
      <c r="D41" s="256"/>
      <c r="E41" s="259"/>
      <c r="F41" s="256"/>
      <c r="G41" s="254" t="s">
        <v>246</v>
      </c>
      <c r="H41" s="254"/>
      <c r="I41" s="254"/>
      <c r="J41" s="254"/>
      <c r="K41" s="252"/>
    </row>
    <row r="42" spans="2:11" ht="15" customHeight="1">
      <c r="B42" s="255"/>
      <c r="C42" s="257"/>
      <c r="D42" s="256"/>
      <c r="E42" s="259" t="s">
        <v>247</v>
      </c>
      <c r="F42" s="256"/>
      <c r="G42" s="254" t="s">
        <v>248</v>
      </c>
      <c r="H42" s="254"/>
      <c r="I42" s="254"/>
      <c r="J42" s="254"/>
      <c r="K42" s="252"/>
    </row>
    <row r="43" spans="2:11" ht="15" customHeight="1">
      <c r="B43" s="255"/>
      <c r="C43" s="257"/>
      <c r="D43" s="256"/>
      <c r="E43" s="259" t="s">
        <v>105</v>
      </c>
      <c r="F43" s="256"/>
      <c r="G43" s="254" t="s">
        <v>249</v>
      </c>
      <c r="H43" s="254"/>
      <c r="I43" s="254"/>
      <c r="J43" s="254"/>
      <c r="K43" s="252"/>
    </row>
    <row r="44" spans="2:11" ht="12.75" customHeight="1">
      <c r="B44" s="255"/>
      <c r="C44" s="257"/>
      <c r="D44" s="256"/>
      <c r="E44" s="256"/>
      <c r="F44" s="256"/>
      <c r="G44" s="256"/>
      <c r="H44" s="256"/>
      <c r="I44" s="256"/>
      <c r="J44" s="256"/>
      <c r="K44" s="252"/>
    </row>
    <row r="45" spans="2:11" ht="15" customHeight="1">
      <c r="B45" s="255"/>
      <c r="C45" s="257"/>
      <c r="D45" s="254" t="s">
        <v>250</v>
      </c>
      <c r="E45" s="254"/>
      <c r="F45" s="254"/>
      <c r="G45" s="254"/>
      <c r="H45" s="254"/>
      <c r="I45" s="254"/>
      <c r="J45" s="254"/>
      <c r="K45" s="252"/>
    </row>
    <row r="46" spans="2:11" ht="15" customHeight="1">
      <c r="B46" s="255"/>
      <c r="C46" s="257"/>
      <c r="D46" s="257"/>
      <c r="E46" s="254" t="s">
        <v>251</v>
      </c>
      <c r="F46" s="254"/>
      <c r="G46" s="254"/>
      <c r="H46" s="254"/>
      <c r="I46" s="254"/>
      <c r="J46" s="254"/>
      <c r="K46" s="252"/>
    </row>
    <row r="47" spans="2:11" ht="15" customHeight="1">
      <c r="B47" s="255"/>
      <c r="C47" s="257"/>
      <c r="D47" s="257"/>
      <c r="E47" s="254" t="s">
        <v>252</v>
      </c>
      <c r="F47" s="254"/>
      <c r="G47" s="254"/>
      <c r="H47" s="254"/>
      <c r="I47" s="254"/>
      <c r="J47" s="254"/>
      <c r="K47" s="252"/>
    </row>
    <row r="48" spans="2:11" ht="15" customHeight="1">
      <c r="B48" s="255"/>
      <c r="C48" s="257"/>
      <c r="D48" s="257"/>
      <c r="E48" s="254" t="s">
        <v>253</v>
      </c>
      <c r="F48" s="254"/>
      <c r="G48" s="254"/>
      <c r="H48" s="254"/>
      <c r="I48" s="254"/>
      <c r="J48" s="254"/>
      <c r="K48" s="252"/>
    </row>
    <row r="49" spans="2:11" ht="15" customHeight="1">
      <c r="B49" s="255"/>
      <c r="C49" s="257"/>
      <c r="D49" s="254" t="s">
        <v>254</v>
      </c>
      <c r="E49" s="254"/>
      <c r="F49" s="254"/>
      <c r="G49" s="254"/>
      <c r="H49" s="254"/>
      <c r="I49" s="254"/>
      <c r="J49" s="254"/>
      <c r="K49" s="252"/>
    </row>
    <row r="50" spans="2:11" ht="25.5" customHeight="1">
      <c r="B50" s="250"/>
      <c r="C50" s="251" t="s">
        <v>255</v>
      </c>
      <c r="D50" s="251"/>
      <c r="E50" s="251"/>
      <c r="F50" s="251"/>
      <c r="G50" s="251"/>
      <c r="H50" s="251"/>
      <c r="I50" s="251"/>
      <c r="J50" s="251"/>
      <c r="K50" s="252"/>
    </row>
    <row r="51" spans="2:11" ht="5.25" customHeight="1">
      <c r="B51" s="250"/>
      <c r="C51" s="253"/>
      <c r="D51" s="253"/>
      <c r="E51" s="253"/>
      <c r="F51" s="253"/>
      <c r="G51" s="253"/>
      <c r="H51" s="253"/>
      <c r="I51" s="253"/>
      <c r="J51" s="253"/>
      <c r="K51" s="252"/>
    </row>
    <row r="52" spans="2:11" ht="15" customHeight="1">
      <c r="B52" s="250"/>
      <c r="C52" s="254" t="s">
        <v>256</v>
      </c>
      <c r="D52" s="254"/>
      <c r="E52" s="254"/>
      <c r="F52" s="254"/>
      <c r="G52" s="254"/>
      <c r="H52" s="254"/>
      <c r="I52" s="254"/>
      <c r="J52" s="254"/>
      <c r="K52" s="252"/>
    </row>
    <row r="53" spans="2:11" ht="15" customHeight="1">
      <c r="B53" s="250"/>
      <c r="C53" s="254" t="s">
        <v>257</v>
      </c>
      <c r="D53" s="254"/>
      <c r="E53" s="254"/>
      <c r="F53" s="254"/>
      <c r="G53" s="254"/>
      <c r="H53" s="254"/>
      <c r="I53" s="254"/>
      <c r="J53" s="254"/>
      <c r="K53" s="252"/>
    </row>
    <row r="54" spans="2:11" ht="12.75" customHeight="1">
      <c r="B54" s="250"/>
      <c r="C54" s="256"/>
      <c r="D54" s="256"/>
      <c r="E54" s="256"/>
      <c r="F54" s="256"/>
      <c r="G54" s="256"/>
      <c r="H54" s="256"/>
      <c r="I54" s="256"/>
      <c r="J54" s="256"/>
      <c r="K54" s="252"/>
    </row>
    <row r="55" spans="2:11" ht="15" customHeight="1">
      <c r="B55" s="250"/>
      <c r="C55" s="254" t="s">
        <v>258</v>
      </c>
      <c r="D55" s="254"/>
      <c r="E55" s="254"/>
      <c r="F55" s="254"/>
      <c r="G55" s="254"/>
      <c r="H55" s="254"/>
      <c r="I55" s="254"/>
      <c r="J55" s="254"/>
      <c r="K55" s="252"/>
    </row>
    <row r="56" spans="2:11" ht="15" customHeight="1">
      <c r="B56" s="250"/>
      <c r="C56" s="257"/>
      <c r="D56" s="254" t="s">
        <v>259</v>
      </c>
      <c r="E56" s="254"/>
      <c r="F56" s="254"/>
      <c r="G56" s="254"/>
      <c r="H56" s="254"/>
      <c r="I56" s="254"/>
      <c r="J56" s="254"/>
      <c r="K56" s="252"/>
    </row>
    <row r="57" spans="2:11" ht="15" customHeight="1">
      <c r="B57" s="250"/>
      <c r="C57" s="257"/>
      <c r="D57" s="254" t="s">
        <v>260</v>
      </c>
      <c r="E57" s="254"/>
      <c r="F57" s="254"/>
      <c r="G57" s="254"/>
      <c r="H57" s="254"/>
      <c r="I57" s="254"/>
      <c r="J57" s="254"/>
      <c r="K57" s="252"/>
    </row>
    <row r="58" spans="2:11" ht="15" customHeight="1">
      <c r="B58" s="250"/>
      <c r="C58" s="257"/>
      <c r="D58" s="254" t="s">
        <v>261</v>
      </c>
      <c r="E58" s="254"/>
      <c r="F58" s="254"/>
      <c r="G58" s="254"/>
      <c r="H58" s="254"/>
      <c r="I58" s="254"/>
      <c r="J58" s="254"/>
      <c r="K58" s="252"/>
    </row>
    <row r="59" spans="2:11" ht="15" customHeight="1">
      <c r="B59" s="250"/>
      <c r="C59" s="257"/>
      <c r="D59" s="254" t="s">
        <v>262</v>
      </c>
      <c r="E59" s="254"/>
      <c r="F59" s="254"/>
      <c r="G59" s="254"/>
      <c r="H59" s="254"/>
      <c r="I59" s="254"/>
      <c r="J59" s="254"/>
      <c r="K59" s="252"/>
    </row>
    <row r="60" spans="2:11" ht="15" customHeight="1">
      <c r="B60" s="250"/>
      <c r="C60" s="257"/>
      <c r="D60" s="260" t="s">
        <v>263</v>
      </c>
      <c r="E60" s="260"/>
      <c r="F60" s="260"/>
      <c r="G60" s="260"/>
      <c r="H60" s="260"/>
      <c r="I60" s="260"/>
      <c r="J60" s="260"/>
      <c r="K60" s="252"/>
    </row>
    <row r="61" spans="2:11" ht="15" customHeight="1">
      <c r="B61" s="250"/>
      <c r="C61" s="257"/>
      <c r="D61" s="254" t="s">
        <v>264</v>
      </c>
      <c r="E61" s="254"/>
      <c r="F61" s="254"/>
      <c r="G61" s="254"/>
      <c r="H61" s="254"/>
      <c r="I61" s="254"/>
      <c r="J61" s="254"/>
      <c r="K61" s="252"/>
    </row>
    <row r="62" spans="2:11" ht="12.75" customHeight="1">
      <c r="B62" s="250"/>
      <c r="C62" s="257"/>
      <c r="D62" s="257"/>
      <c r="E62" s="261"/>
      <c r="F62" s="257"/>
      <c r="G62" s="257"/>
      <c r="H62" s="257"/>
      <c r="I62" s="257"/>
      <c r="J62" s="257"/>
      <c r="K62" s="252"/>
    </row>
    <row r="63" spans="2:11" ht="15" customHeight="1">
      <c r="B63" s="250"/>
      <c r="C63" s="257"/>
      <c r="D63" s="254" t="s">
        <v>265</v>
      </c>
      <c r="E63" s="254"/>
      <c r="F63" s="254"/>
      <c r="G63" s="254"/>
      <c r="H63" s="254"/>
      <c r="I63" s="254"/>
      <c r="J63" s="254"/>
      <c r="K63" s="252"/>
    </row>
    <row r="64" spans="2:11" ht="15" customHeight="1">
      <c r="B64" s="250"/>
      <c r="C64" s="257"/>
      <c r="D64" s="260" t="s">
        <v>266</v>
      </c>
      <c r="E64" s="260"/>
      <c r="F64" s="260"/>
      <c r="G64" s="260"/>
      <c r="H64" s="260"/>
      <c r="I64" s="260"/>
      <c r="J64" s="260"/>
      <c r="K64" s="252"/>
    </row>
    <row r="65" spans="2:11" ht="15" customHeight="1">
      <c r="B65" s="250"/>
      <c r="C65" s="257"/>
      <c r="D65" s="254" t="s">
        <v>267</v>
      </c>
      <c r="E65" s="254"/>
      <c r="F65" s="254"/>
      <c r="G65" s="254"/>
      <c r="H65" s="254"/>
      <c r="I65" s="254"/>
      <c r="J65" s="254"/>
      <c r="K65" s="252"/>
    </row>
    <row r="66" spans="2:11" ht="15" customHeight="1">
      <c r="B66" s="250"/>
      <c r="C66" s="257"/>
      <c r="D66" s="254" t="s">
        <v>268</v>
      </c>
      <c r="E66" s="254"/>
      <c r="F66" s="254"/>
      <c r="G66" s="254"/>
      <c r="H66" s="254"/>
      <c r="I66" s="254"/>
      <c r="J66" s="254"/>
      <c r="K66" s="252"/>
    </row>
    <row r="67" spans="2:11" ht="15" customHeight="1">
      <c r="B67" s="250"/>
      <c r="C67" s="257"/>
      <c r="D67" s="254" t="s">
        <v>269</v>
      </c>
      <c r="E67" s="254"/>
      <c r="F67" s="254"/>
      <c r="G67" s="254"/>
      <c r="H67" s="254"/>
      <c r="I67" s="254"/>
      <c r="J67" s="254"/>
      <c r="K67" s="252"/>
    </row>
    <row r="68" spans="2:11" ht="15" customHeight="1">
      <c r="B68" s="250"/>
      <c r="C68" s="257"/>
      <c r="D68" s="254" t="s">
        <v>270</v>
      </c>
      <c r="E68" s="254"/>
      <c r="F68" s="254"/>
      <c r="G68" s="254"/>
      <c r="H68" s="254"/>
      <c r="I68" s="254"/>
      <c r="J68" s="254"/>
      <c r="K68" s="252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271" t="s">
        <v>213</v>
      </c>
      <c r="D73" s="271"/>
      <c r="E73" s="271"/>
      <c r="F73" s="271"/>
      <c r="G73" s="271"/>
      <c r="H73" s="271"/>
      <c r="I73" s="271"/>
      <c r="J73" s="271"/>
      <c r="K73" s="272"/>
    </row>
    <row r="74" spans="2:11" ht="17.25" customHeight="1">
      <c r="B74" s="270"/>
      <c r="C74" s="273" t="s">
        <v>271</v>
      </c>
      <c r="D74" s="273"/>
      <c r="E74" s="273"/>
      <c r="F74" s="273" t="s">
        <v>272</v>
      </c>
      <c r="G74" s="274"/>
      <c r="H74" s="273" t="s">
        <v>101</v>
      </c>
      <c r="I74" s="273" t="s">
        <v>63</v>
      </c>
      <c r="J74" s="273" t="s">
        <v>273</v>
      </c>
      <c r="K74" s="272"/>
    </row>
    <row r="75" spans="2:11" ht="17.25" customHeight="1">
      <c r="B75" s="270"/>
      <c r="C75" s="275" t="s">
        <v>274</v>
      </c>
      <c r="D75" s="275"/>
      <c r="E75" s="275"/>
      <c r="F75" s="276" t="s">
        <v>275</v>
      </c>
      <c r="G75" s="277"/>
      <c r="H75" s="275"/>
      <c r="I75" s="275"/>
      <c r="J75" s="275" t="s">
        <v>276</v>
      </c>
      <c r="K75" s="272"/>
    </row>
    <row r="76" spans="2:11" ht="5.25" customHeight="1">
      <c r="B76" s="270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0"/>
      <c r="C77" s="259" t="s">
        <v>59</v>
      </c>
      <c r="D77" s="278"/>
      <c r="E77" s="278"/>
      <c r="F77" s="280" t="s">
        <v>277</v>
      </c>
      <c r="G77" s="279"/>
      <c r="H77" s="259" t="s">
        <v>278</v>
      </c>
      <c r="I77" s="259" t="s">
        <v>279</v>
      </c>
      <c r="J77" s="259">
        <v>20</v>
      </c>
      <c r="K77" s="272"/>
    </row>
    <row r="78" spans="2:11" ht="15" customHeight="1">
      <c r="B78" s="270"/>
      <c r="C78" s="259" t="s">
        <v>280</v>
      </c>
      <c r="D78" s="259"/>
      <c r="E78" s="259"/>
      <c r="F78" s="280" t="s">
        <v>277</v>
      </c>
      <c r="G78" s="279"/>
      <c r="H78" s="259" t="s">
        <v>281</v>
      </c>
      <c r="I78" s="259" t="s">
        <v>279</v>
      </c>
      <c r="J78" s="259">
        <v>120</v>
      </c>
      <c r="K78" s="272"/>
    </row>
    <row r="79" spans="2:11" ht="15" customHeight="1">
      <c r="B79" s="281"/>
      <c r="C79" s="259" t="s">
        <v>282</v>
      </c>
      <c r="D79" s="259"/>
      <c r="E79" s="259"/>
      <c r="F79" s="280" t="s">
        <v>283</v>
      </c>
      <c r="G79" s="279"/>
      <c r="H79" s="259" t="s">
        <v>284</v>
      </c>
      <c r="I79" s="259" t="s">
        <v>279</v>
      </c>
      <c r="J79" s="259">
        <v>50</v>
      </c>
      <c r="K79" s="272"/>
    </row>
    <row r="80" spans="2:11" ht="15" customHeight="1">
      <c r="B80" s="281"/>
      <c r="C80" s="259" t="s">
        <v>285</v>
      </c>
      <c r="D80" s="259"/>
      <c r="E80" s="259"/>
      <c r="F80" s="280" t="s">
        <v>277</v>
      </c>
      <c r="G80" s="279"/>
      <c r="H80" s="259" t="s">
        <v>286</v>
      </c>
      <c r="I80" s="259" t="s">
        <v>287</v>
      </c>
      <c r="J80" s="259"/>
      <c r="K80" s="272"/>
    </row>
    <row r="81" spans="2:11" ht="15" customHeight="1">
      <c r="B81" s="281"/>
      <c r="C81" s="282" t="s">
        <v>288</v>
      </c>
      <c r="D81" s="282"/>
      <c r="E81" s="282"/>
      <c r="F81" s="283" t="s">
        <v>283</v>
      </c>
      <c r="G81" s="282"/>
      <c r="H81" s="282" t="s">
        <v>289</v>
      </c>
      <c r="I81" s="282" t="s">
        <v>279</v>
      </c>
      <c r="J81" s="282">
        <v>15</v>
      </c>
      <c r="K81" s="272"/>
    </row>
    <row r="82" spans="2:11" ht="15" customHeight="1">
      <c r="B82" s="281"/>
      <c r="C82" s="282" t="s">
        <v>290</v>
      </c>
      <c r="D82" s="282"/>
      <c r="E82" s="282"/>
      <c r="F82" s="283" t="s">
        <v>283</v>
      </c>
      <c r="G82" s="282"/>
      <c r="H82" s="282" t="s">
        <v>291</v>
      </c>
      <c r="I82" s="282" t="s">
        <v>279</v>
      </c>
      <c r="J82" s="282">
        <v>15</v>
      </c>
      <c r="K82" s="272"/>
    </row>
    <row r="83" spans="2:11" ht="15" customHeight="1">
      <c r="B83" s="281"/>
      <c r="C83" s="282" t="s">
        <v>292</v>
      </c>
      <c r="D83" s="282"/>
      <c r="E83" s="282"/>
      <c r="F83" s="283" t="s">
        <v>283</v>
      </c>
      <c r="G83" s="282"/>
      <c r="H83" s="282" t="s">
        <v>293</v>
      </c>
      <c r="I83" s="282" t="s">
        <v>279</v>
      </c>
      <c r="J83" s="282">
        <v>20</v>
      </c>
      <c r="K83" s="272"/>
    </row>
    <row r="84" spans="2:11" ht="15" customHeight="1">
      <c r="B84" s="281"/>
      <c r="C84" s="282" t="s">
        <v>294</v>
      </c>
      <c r="D84" s="282"/>
      <c r="E84" s="282"/>
      <c r="F84" s="283" t="s">
        <v>283</v>
      </c>
      <c r="G84" s="282"/>
      <c r="H84" s="282" t="s">
        <v>295</v>
      </c>
      <c r="I84" s="282" t="s">
        <v>279</v>
      </c>
      <c r="J84" s="282">
        <v>20</v>
      </c>
      <c r="K84" s="272"/>
    </row>
    <row r="85" spans="2:11" ht="15" customHeight="1">
      <c r="B85" s="281"/>
      <c r="C85" s="259" t="s">
        <v>296</v>
      </c>
      <c r="D85" s="259"/>
      <c r="E85" s="259"/>
      <c r="F85" s="280" t="s">
        <v>283</v>
      </c>
      <c r="G85" s="279"/>
      <c r="H85" s="259" t="s">
        <v>297</v>
      </c>
      <c r="I85" s="259" t="s">
        <v>279</v>
      </c>
      <c r="J85" s="259">
        <v>50</v>
      </c>
      <c r="K85" s="272"/>
    </row>
    <row r="86" spans="2:11" ht="15" customHeight="1">
      <c r="B86" s="281"/>
      <c r="C86" s="259" t="s">
        <v>298</v>
      </c>
      <c r="D86" s="259"/>
      <c r="E86" s="259"/>
      <c r="F86" s="280" t="s">
        <v>283</v>
      </c>
      <c r="G86" s="279"/>
      <c r="H86" s="259" t="s">
        <v>299</v>
      </c>
      <c r="I86" s="259" t="s">
        <v>279</v>
      </c>
      <c r="J86" s="259">
        <v>20</v>
      </c>
      <c r="K86" s="272"/>
    </row>
    <row r="87" spans="2:11" ht="15" customHeight="1">
      <c r="B87" s="281"/>
      <c r="C87" s="259" t="s">
        <v>300</v>
      </c>
      <c r="D87" s="259"/>
      <c r="E87" s="259"/>
      <c r="F87" s="280" t="s">
        <v>283</v>
      </c>
      <c r="G87" s="279"/>
      <c r="H87" s="259" t="s">
        <v>301</v>
      </c>
      <c r="I87" s="259" t="s">
        <v>279</v>
      </c>
      <c r="J87" s="259">
        <v>20</v>
      </c>
      <c r="K87" s="272"/>
    </row>
    <row r="88" spans="2:11" ht="15" customHeight="1">
      <c r="B88" s="281"/>
      <c r="C88" s="259" t="s">
        <v>302</v>
      </c>
      <c r="D88" s="259"/>
      <c r="E88" s="259"/>
      <c r="F88" s="280" t="s">
        <v>283</v>
      </c>
      <c r="G88" s="279"/>
      <c r="H88" s="259" t="s">
        <v>303</v>
      </c>
      <c r="I88" s="259" t="s">
        <v>279</v>
      </c>
      <c r="J88" s="259">
        <v>50</v>
      </c>
      <c r="K88" s="272"/>
    </row>
    <row r="89" spans="2:11" ht="15" customHeight="1">
      <c r="B89" s="281"/>
      <c r="C89" s="259" t="s">
        <v>304</v>
      </c>
      <c r="D89" s="259"/>
      <c r="E89" s="259"/>
      <c r="F89" s="280" t="s">
        <v>283</v>
      </c>
      <c r="G89" s="279"/>
      <c r="H89" s="259" t="s">
        <v>304</v>
      </c>
      <c r="I89" s="259" t="s">
        <v>279</v>
      </c>
      <c r="J89" s="259">
        <v>50</v>
      </c>
      <c r="K89" s="272"/>
    </row>
    <row r="90" spans="2:11" ht="15" customHeight="1">
      <c r="B90" s="281"/>
      <c r="C90" s="259" t="s">
        <v>106</v>
      </c>
      <c r="D90" s="259"/>
      <c r="E90" s="259"/>
      <c r="F90" s="280" t="s">
        <v>283</v>
      </c>
      <c r="G90" s="279"/>
      <c r="H90" s="259" t="s">
        <v>305</v>
      </c>
      <c r="I90" s="259" t="s">
        <v>279</v>
      </c>
      <c r="J90" s="259">
        <v>255</v>
      </c>
      <c r="K90" s="272"/>
    </row>
    <row r="91" spans="2:11" ht="15" customHeight="1">
      <c r="B91" s="281"/>
      <c r="C91" s="259" t="s">
        <v>306</v>
      </c>
      <c r="D91" s="259"/>
      <c r="E91" s="259"/>
      <c r="F91" s="280" t="s">
        <v>277</v>
      </c>
      <c r="G91" s="279"/>
      <c r="H91" s="259" t="s">
        <v>307</v>
      </c>
      <c r="I91" s="259" t="s">
        <v>308</v>
      </c>
      <c r="J91" s="259"/>
      <c r="K91" s="272"/>
    </row>
    <row r="92" spans="2:11" ht="15" customHeight="1">
      <c r="B92" s="281"/>
      <c r="C92" s="259" t="s">
        <v>309</v>
      </c>
      <c r="D92" s="259"/>
      <c r="E92" s="259"/>
      <c r="F92" s="280" t="s">
        <v>277</v>
      </c>
      <c r="G92" s="279"/>
      <c r="H92" s="259" t="s">
        <v>310</v>
      </c>
      <c r="I92" s="259" t="s">
        <v>311</v>
      </c>
      <c r="J92" s="259"/>
      <c r="K92" s="272"/>
    </row>
    <row r="93" spans="2:11" ht="15" customHeight="1">
      <c r="B93" s="281"/>
      <c r="C93" s="259" t="s">
        <v>312</v>
      </c>
      <c r="D93" s="259"/>
      <c r="E93" s="259"/>
      <c r="F93" s="280" t="s">
        <v>277</v>
      </c>
      <c r="G93" s="279"/>
      <c r="H93" s="259" t="s">
        <v>312</v>
      </c>
      <c r="I93" s="259" t="s">
        <v>311</v>
      </c>
      <c r="J93" s="259"/>
      <c r="K93" s="272"/>
    </row>
    <row r="94" spans="2:11" ht="15" customHeight="1">
      <c r="B94" s="281"/>
      <c r="C94" s="259" t="s">
        <v>44</v>
      </c>
      <c r="D94" s="259"/>
      <c r="E94" s="259"/>
      <c r="F94" s="280" t="s">
        <v>277</v>
      </c>
      <c r="G94" s="279"/>
      <c r="H94" s="259" t="s">
        <v>313</v>
      </c>
      <c r="I94" s="259" t="s">
        <v>311</v>
      </c>
      <c r="J94" s="259"/>
      <c r="K94" s="272"/>
    </row>
    <row r="95" spans="2:11" ht="15" customHeight="1">
      <c r="B95" s="281"/>
      <c r="C95" s="259" t="s">
        <v>54</v>
      </c>
      <c r="D95" s="259"/>
      <c r="E95" s="259"/>
      <c r="F95" s="280" t="s">
        <v>277</v>
      </c>
      <c r="G95" s="279"/>
      <c r="H95" s="259" t="s">
        <v>314</v>
      </c>
      <c r="I95" s="259" t="s">
        <v>311</v>
      </c>
      <c r="J95" s="259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271" t="s">
        <v>315</v>
      </c>
      <c r="D100" s="271"/>
      <c r="E100" s="271"/>
      <c r="F100" s="271"/>
      <c r="G100" s="271"/>
      <c r="H100" s="271"/>
      <c r="I100" s="271"/>
      <c r="J100" s="271"/>
      <c r="K100" s="272"/>
    </row>
    <row r="101" spans="2:11" ht="17.25" customHeight="1">
      <c r="B101" s="270"/>
      <c r="C101" s="273" t="s">
        <v>271</v>
      </c>
      <c r="D101" s="273"/>
      <c r="E101" s="273"/>
      <c r="F101" s="273" t="s">
        <v>272</v>
      </c>
      <c r="G101" s="274"/>
      <c r="H101" s="273" t="s">
        <v>101</v>
      </c>
      <c r="I101" s="273" t="s">
        <v>63</v>
      </c>
      <c r="J101" s="273" t="s">
        <v>273</v>
      </c>
      <c r="K101" s="272"/>
    </row>
    <row r="102" spans="2:11" ht="17.25" customHeight="1">
      <c r="B102" s="270"/>
      <c r="C102" s="275" t="s">
        <v>274</v>
      </c>
      <c r="D102" s="275"/>
      <c r="E102" s="275"/>
      <c r="F102" s="276" t="s">
        <v>275</v>
      </c>
      <c r="G102" s="277"/>
      <c r="H102" s="275"/>
      <c r="I102" s="275"/>
      <c r="J102" s="275" t="s">
        <v>276</v>
      </c>
      <c r="K102" s="272"/>
    </row>
    <row r="103" spans="2:11" ht="5.25" customHeight="1">
      <c r="B103" s="270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0"/>
      <c r="C104" s="259" t="s">
        <v>59</v>
      </c>
      <c r="D104" s="278"/>
      <c r="E104" s="278"/>
      <c r="F104" s="280" t="s">
        <v>277</v>
      </c>
      <c r="G104" s="289"/>
      <c r="H104" s="259" t="s">
        <v>316</v>
      </c>
      <c r="I104" s="259" t="s">
        <v>279</v>
      </c>
      <c r="J104" s="259">
        <v>20</v>
      </c>
      <c r="K104" s="272"/>
    </row>
    <row r="105" spans="2:11" ht="15" customHeight="1">
      <c r="B105" s="270"/>
      <c r="C105" s="259" t="s">
        <v>280</v>
      </c>
      <c r="D105" s="259"/>
      <c r="E105" s="259"/>
      <c r="F105" s="280" t="s">
        <v>277</v>
      </c>
      <c r="G105" s="259"/>
      <c r="H105" s="259" t="s">
        <v>316</v>
      </c>
      <c r="I105" s="259" t="s">
        <v>279</v>
      </c>
      <c r="J105" s="259">
        <v>120</v>
      </c>
      <c r="K105" s="272"/>
    </row>
    <row r="106" spans="2:11" ht="15" customHeight="1">
      <c r="B106" s="281"/>
      <c r="C106" s="259" t="s">
        <v>282</v>
      </c>
      <c r="D106" s="259"/>
      <c r="E106" s="259"/>
      <c r="F106" s="280" t="s">
        <v>283</v>
      </c>
      <c r="G106" s="259"/>
      <c r="H106" s="259" t="s">
        <v>316</v>
      </c>
      <c r="I106" s="259" t="s">
        <v>279</v>
      </c>
      <c r="J106" s="259">
        <v>50</v>
      </c>
      <c r="K106" s="272"/>
    </row>
    <row r="107" spans="2:11" ht="15" customHeight="1">
      <c r="B107" s="281"/>
      <c r="C107" s="259" t="s">
        <v>285</v>
      </c>
      <c r="D107" s="259"/>
      <c r="E107" s="259"/>
      <c r="F107" s="280" t="s">
        <v>277</v>
      </c>
      <c r="G107" s="259"/>
      <c r="H107" s="259" t="s">
        <v>316</v>
      </c>
      <c r="I107" s="259" t="s">
        <v>287</v>
      </c>
      <c r="J107" s="259"/>
      <c r="K107" s="272"/>
    </row>
    <row r="108" spans="2:11" ht="15" customHeight="1">
      <c r="B108" s="281"/>
      <c r="C108" s="259" t="s">
        <v>296</v>
      </c>
      <c r="D108" s="259"/>
      <c r="E108" s="259"/>
      <c r="F108" s="280" t="s">
        <v>283</v>
      </c>
      <c r="G108" s="259"/>
      <c r="H108" s="259" t="s">
        <v>316</v>
      </c>
      <c r="I108" s="259" t="s">
        <v>279</v>
      </c>
      <c r="J108" s="259">
        <v>50</v>
      </c>
      <c r="K108" s="272"/>
    </row>
    <row r="109" spans="2:11" ht="15" customHeight="1">
      <c r="B109" s="281"/>
      <c r="C109" s="259" t="s">
        <v>304</v>
      </c>
      <c r="D109" s="259"/>
      <c r="E109" s="259"/>
      <c r="F109" s="280" t="s">
        <v>283</v>
      </c>
      <c r="G109" s="259"/>
      <c r="H109" s="259" t="s">
        <v>316</v>
      </c>
      <c r="I109" s="259" t="s">
        <v>279</v>
      </c>
      <c r="J109" s="259">
        <v>50</v>
      </c>
      <c r="K109" s="272"/>
    </row>
    <row r="110" spans="2:11" ht="15" customHeight="1">
      <c r="B110" s="281"/>
      <c r="C110" s="259" t="s">
        <v>302</v>
      </c>
      <c r="D110" s="259"/>
      <c r="E110" s="259"/>
      <c r="F110" s="280" t="s">
        <v>283</v>
      </c>
      <c r="G110" s="259"/>
      <c r="H110" s="259" t="s">
        <v>316</v>
      </c>
      <c r="I110" s="259" t="s">
        <v>279</v>
      </c>
      <c r="J110" s="259">
        <v>50</v>
      </c>
      <c r="K110" s="272"/>
    </row>
    <row r="111" spans="2:11" ht="15" customHeight="1">
      <c r="B111" s="281"/>
      <c r="C111" s="259" t="s">
        <v>59</v>
      </c>
      <c r="D111" s="259"/>
      <c r="E111" s="259"/>
      <c r="F111" s="280" t="s">
        <v>277</v>
      </c>
      <c r="G111" s="259"/>
      <c r="H111" s="259" t="s">
        <v>317</v>
      </c>
      <c r="I111" s="259" t="s">
        <v>279</v>
      </c>
      <c r="J111" s="259">
        <v>20</v>
      </c>
      <c r="K111" s="272"/>
    </row>
    <row r="112" spans="2:11" ht="15" customHeight="1">
      <c r="B112" s="281"/>
      <c r="C112" s="259" t="s">
        <v>318</v>
      </c>
      <c r="D112" s="259"/>
      <c r="E112" s="259"/>
      <c r="F112" s="280" t="s">
        <v>277</v>
      </c>
      <c r="G112" s="259"/>
      <c r="H112" s="259" t="s">
        <v>319</v>
      </c>
      <c r="I112" s="259" t="s">
        <v>279</v>
      </c>
      <c r="J112" s="259">
        <v>120</v>
      </c>
      <c r="K112" s="272"/>
    </row>
    <row r="113" spans="2:11" ht="15" customHeight="1">
      <c r="B113" s="281"/>
      <c r="C113" s="259" t="s">
        <v>44</v>
      </c>
      <c r="D113" s="259"/>
      <c r="E113" s="259"/>
      <c r="F113" s="280" t="s">
        <v>277</v>
      </c>
      <c r="G113" s="259"/>
      <c r="H113" s="259" t="s">
        <v>320</v>
      </c>
      <c r="I113" s="259" t="s">
        <v>311</v>
      </c>
      <c r="J113" s="259"/>
      <c r="K113" s="272"/>
    </row>
    <row r="114" spans="2:11" ht="15" customHeight="1">
      <c r="B114" s="281"/>
      <c r="C114" s="259" t="s">
        <v>54</v>
      </c>
      <c r="D114" s="259"/>
      <c r="E114" s="259"/>
      <c r="F114" s="280" t="s">
        <v>277</v>
      </c>
      <c r="G114" s="259"/>
      <c r="H114" s="259" t="s">
        <v>321</v>
      </c>
      <c r="I114" s="259" t="s">
        <v>311</v>
      </c>
      <c r="J114" s="259"/>
      <c r="K114" s="272"/>
    </row>
    <row r="115" spans="2:11" ht="15" customHeight="1">
      <c r="B115" s="281"/>
      <c r="C115" s="259" t="s">
        <v>63</v>
      </c>
      <c r="D115" s="259"/>
      <c r="E115" s="259"/>
      <c r="F115" s="280" t="s">
        <v>277</v>
      </c>
      <c r="G115" s="259"/>
      <c r="H115" s="259" t="s">
        <v>322</v>
      </c>
      <c r="I115" s="259" t="s">
        <v>323</v>
      </c>
      <c r="J115" s="259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6"/>
      <c r="D117" s="256"/>
      <c r="E117" s="256"/>
      <c r="F117" s="292"/>
      <c r="G117" s="256"/>
      <c r="H117" s="256"/>
      <c r="I117" s="256"/>
      <c r="J117" s="256"/>
      <c r="K117" s="291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247" t="s">
        <v>324</v>
      </c>
      <c r="D120" s="247"/>
      <c r="E120" s="247"/>
      <c r="F120" s="247"/>
      <c r="G120" s="247"/>
      <c r="H120" s="247"/>
      <c r="I120" s="247"/>
      <c r="J120" s="247"/>
      <c r="K120" s="297"/>
    </row>
    <row r="121" spans="2:11" ht="17.25" customHeight="1">
      <c r="B121" s="298"/>
      <c r="C121" s="273" t="s">
        <v>271</v>
      </c>
      <c r="D121" s="273"/>
      <c r="E121" s="273"/>
      <c r="F121" s="273" t="s">
        <v>272</v>
      </c>
      <c r="G121" s="274"/>
      <c r="H121" s="273" t="s">
        <v>101</v>
      </c>
      <c r="I121" s="273" t="s">
        <v>63</v>
      </c>
      <c r="J121" s="273" t="s">
        <v>273</v>
      </c>
      <c r="K121" s="299"/>
    </row>
    <row r="122" spans="2:11" ht="17.25" customHeight="1">
      <c r="B122" s="298"/>
      <c r="C122" s="275" t="s">
        <v>274</v>
      </c>
      <c r="D122" s="275"/>
      <c r="E122" s="275"/>
      <c r="F122" s="276" t="s">
        <v>275</v>
      </c>
      <c r="G122" s="277"/>
      <c r="H122" s="275"/>
      <c r="I122" s="275"/>
      <c r="J122" s="275" t="s">
        <v>276</v>
      </c>
      <c r="K122" s="299"/>
    </row>
    <row r="123" spans="2:11" ht="5.25" customHeight="1">
      <c r="B123" s="300"/>
      <c r="C123" s="278"/>
      <c r="D123" s="278"/>
      <c r="E123" s="278"/>
      <c r="F123" s="278"/>
      <c r="G123" s="259"/>
      <c r="H123" s="278"/>
      <c r="I123" s="278"/>
      <c r="J123" s="278"/>
      <c r="K123" s="301"/>
    </row>
    <row r="124" spans="2:11" ht="15" customHeight="1">
      <c r="B124" s="300"/>
      <c r="C124" s="259" t="s">
        <v>280</v>
      </c>
      <c r="D124" s="278"/>
      <c r="E124" s="278"/>
      <c r="F124" s="280" t="s">
        <v>277</v>
      </c>
      <c r="G124" s="259"/>
      <c r="H124" s="259" t="s">
        <v>316</v>
      </c>
      <c r="I124" s="259" t="s">
        <v>279</v>
      </c>
      <c r="J124" s="259">
        <v>120</v>
      </c>
      <c r="K124" s="302"/>
    </row>
    <row r="125" spans="2:11" ht="15" customHeight="1">
      <c r="B125" s="300"/>
      <c r="C125" s="259" t="s">
        <v>325</v>
      </c>
      <c r="D125" s="259"/>
      <c r="E125" s="259"/>
      <c r="F125" s="280" t="s">
        <v>277</v>
      </c>
      <c r="G125" s="259"/>
      <c r="H125" s="259" t="s">
        <v>326</v>
      </c>
      <c r="I125" s="259" t="s">
        <v>279</v>
      </c>
      <c r="J125" s="259" t="s">
        <v>327</v>
      </c>
      <c r="K125" s="302"/>
    </row>
    <row r="126" spans="2:11" ht="15" customHeight="1">
      <c r="B126" s="300"/>
      <c r="C126" s="259" t="s">
        <v>230</v>
      </c>
      <c r="D126" s="259"/>
      <c r="E126" s="259"/>
      <c r="F126" s="280" t="s">
        <v>277</v>
      </c>
      <c r="G126" s="259"/>
      <c r="H126" s="259" t="s">
        <v>328</v>
      </c>
      <c r="I126" s="259" t="s">
        <v>279</v>
      </c>
      <c r="J126" s="259" t="s">
        <v>327</v>
      </c>
      <c r="K126" s="302"/>
    </row>
    <row r="127" spans="2:11" ht="15" customHeight="1">
      <c r="B127" s="300"/>
      <c r="C127" s="259" t="s">
        <v>288</v>
      </c>
      <c r="D127" s="259"/>
      <c r="E127" s="259"/>
      <c r="F127" s="280" t="s">
        <v>283</v>
      </c>
      <c r="G127" s="259"/>
      <c r="H127" s="259" t="s">
        <v>289</v>
      </c>
      <c r="I127" s="259" t="s">
        <v>279</v>
      </c>
      <c r="J127" s="259">
        <v>15</v>
      </c>
      <c r="K127" s="302"/>
    </row>
    <row r="128" spans="2:11" ht="15" customHeight="1">
      <c r="B128" s="300"/>
      <c r="C128" s="282" t="s">
        <v>290</v>
      </c>
      <c r="D128" s="282"/>
      <c r="E128" s="282"/>
      <c r="F128" s="283" t="s">
        <v>283</v>
      </c>
      <c r="G128" s="282"/>
      <c r="H128" s="282" t="s">
        <v>291</v>
      </c>
      <c r="I128" s="282" t="s">
        <v>279</v>
      </c>
      <c r="J128" s="282">
        <v>15</v>
      </c>
      <c r="K128" s="302"/>
    </row>
    <row r="129" spans="2:11" ht="15" customHeight="1">
      <c r="B129" s="300"/>
      <c r="C129" s="282" t="s">
        <v>292</v>
      </c>
      <c r="D129" s="282"/>
      <c r="E129" s="282"/>
      <c r="F129" s="283" t="s">
        <v>283</v>
      </c>
      <c r="G129" s="282"/>
      <c r="H129" s="282" t="s">
        <v>293</v>
      </c>
      <c r="I129" s="282" t="s">
        <v>279</v>
      </c>
      <c r="J129" s="282">
        <v>20</v>
      </c>
      <c r="K129" s="302"/>
    </row>
    <row r="130" spans="2:11" ht="15" customHeight="1">
      <c r="B130" s="300"/>
      <c r="C130" s="282" t="s">
        <v>294</v>
      </c>
      <c r="D130" s="282"/>
      <c r="E130" s="282"/>
      <c r="F130" s="283" t="s">
        <v>283</v>
      </c>
      <c r="G130" s="282"/>
      <c r="H130" s="282" t="s">
        <v>295</v>
      </c>
      <c r="I130" s="282" t="s">
        <v>279</v>
      </c>
      <c r="J130" s="282">
        <v>20</v>
      </c>
      <c r="K130" s="302"/>
    </row>
    <row r="131" spans="2:11" ht="15" customHeight="1">
      <c r="B131" s="300"/>
      <c r="C131" s="259" t="s">
        <v>282</v>
      </c>
      <c r="D131" s="259"/>
      <c r="E131" s="259"/>
      <c r="F131" s="280" t="s">
        <v>283</v>
      </c>
      <c r="G131" s="259"/>
      <c r="H131" s="259" t="s">
        <v>316</v>
      </c>
      <c r="I131" s="259" t="s">
        <v>279</v>
      </c>
      <c r="J131" s="259">
        <v>50</v>
      </c>
      <c r="K131" s="302"/>
    </row>
    <row r="132" spans="2:11" ht="15" customHeight="1">
      <c r="B132" s="300"/>
      <c r="C132" s="259" t="s">
        <v>296</v>
      </c>
      <c r="D132" s="259"/>
      <c r="E132" s="259"/>
      <c r="F132" s="280" t="s">
        <v>283</v>
      </c>
      <c r="G132" s="259"/>
      <c r="H132" s="259" t="s">
        <v>316</v>
      </c>
      <c r="I132" s="259" t="s">
        <v>279</v>
      </c>
      <c r="J132" s="259">
        <v>50</v>
      </c>
      <c r="K132" s="302"/>
    </row>
    <row r="133" spans="2:11" ht="15" customHeight="1">
      <c r="B133" s="300"/>
      <c r="C133" s="259" t="s">
        <v>302</v>
      </c>
      <c r="D133" s="259"/>
      <c r="E133" s="259"/>
      <c r="F133" s="280" t="s">
        <v>283</v>
      </c>
      <c r="G133" s="259"/>
      <c r="H133" s="259" t="s">
        <v>316</v>
      </c>
      <c r="I133" s="259" t="s">
        <v>279</v>
      </c>
      <c r="J133" s="259">
        <v>50</v>
      </c>
      <c r="K133" s="302"/>
    </row>
    <row r="134" spans="2:11" ht="15" customHeight="1">
      <c r="B134" s="300"/>
      <c r="C134" s="259" t="s">
        <v>304</v>
      </c>
      <c r="D134" s="259"/>
      <c r="E134" s="259"/>
      <c r="F134" s="280" t="s">
        <v>283</v>
      </c>
      <c r="G134" s="259"/>
      <c r="H134" s="259" t="s">
        <v>316</v>
      </c>
      <c r="I134" s="259" t="s">
        <v>279</v>
      </c>
      <c r="J134" s="259">
        <v>50</v>
      </c>
      <c r="K134" s="302"/>
    </row>
    <row r="135" spans="2:11" ht="15" customHeight="1">
      <c r="B135" s="300"/>
      <c r="C135" s="259" t="s">
        <v>106</v>
      </c>
      <c r="D135" s="259"/>
      <c r="E135" s="259"/>
      <c r="F135" s="280" t="s">
        <v>283</v>
      </c>
      <c r="G135" s="259"/>
      <c r="H135" s="259" t="s">
        <v>329</v>
      </c>
      <c r="I135" s="259" t="s">
        <v>279</v>
      </c>
      <c r="J135" s="259">
        <v>255</v>
      </c>
      <c r="K135" s="302"/>
    </row>
    <row r="136" spans="2:11" ht="15" customHeight="1">
      <c r="B136" s="300"/>
      <c r="C136" s="259" t="s">
        <v>306</v>
      </c>
      <c r="D136" s="259"/>
      <c r="E136" s="259"/>
      <c r="F136" s="280" t="s">
        <v>277</v>
      </c>
      <c r="G136" s="259"/>
      <c r="H136" s="259" t="s">
        <v>330</v>
      </c>
      <c r="I136" s="259" t="s">
        <v>308</v>
      </c>
      <c r="J136" s="259"/>
      <c r="K136" s="302"/>
    </row>
    <row r="137" spans="2:11" ht="15" customHeight="1">
      <c r="B137" s="300"/>
      <c r="C137" s="259" t="s">
        <v>309</v>
      </c>
      <c r="D137" s="259"/>
      <c r="E137" s="259"/>
      <c r="F137" s="280" t="s">
        <v>277</v>
      </c>
      <c r="G137" s="259"/>
      <c r="H137" s="259" t="s">
        <v>331</v>
      </c>
      <c r="I137" s="259" t="s">
        <v>311</v>
      </c>
      <c r="J137" s="259"/>
      <c r="K137" s="302"/>
    </row>
    <row r="138" spans="2:11" ht="15" customHeight="1">
      <c r="B138" s="300"/>
      <c r="C138" s="259" t="s">
        <v>312</v>
      </c>
      <c r="D138" s="259"/>
      <c r="E138" s="259"/>
      <c r="F138" s="280" t="s">
        <v>277</v>
      </c>
      <c r="G138" s="259"/>
      <c r="H138" s="259" t="s">
        <v>312</v>
      </c>
      <c r="I138" s="259" t="s">
        <v>311</v>
      </c>
      <c r="J138" s="259"/>
      <c r="K138" s="302"/>
    </row>
    <row r="139" spans="2:11" ht="15" customHeight="1">
      <c r="B139" s="300"/>
      <c r="C139" s="259" t="s">
        <v>44</v>
      </c>
      <c r="D139" s="259"/>
      <c r="E139" s="259"/>
      <c r="F139" s="280" t="s">
        <v>277</v>
      </c>
      <c r="G139" s="259"/>
      <c r="H139" s="259" t="s">
        <v>332</v>
      </c>
      <c r="I139" s="259" t="s">
        <v>311</v>
      </c>
      <c r="J139" s="259"/>
      <c r="K139" s="302"/>
    </row>
    <row r="140" spans="2:11" ht="15" customHeight="1">
      <c r="B140" s="300"/>
      <c r="C140" s="259" t="s">
        <v>333</v>
      </c>
      <c r="D140" s="259"/>
      <c r="E140" s="259"/>
      <c r="F140" s="280" t="s">
        <v>277</v>
      </c>
      <c r="G140" s="259"/>
      <c r="H140" s="259" t="s">
        <v>334</v>
      </c>
      <c r="I140" s="259" t="s">
        <v>311</v>
      </c>
      <c r="J140" s="259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6"/>
      <c r="C142" s="256"/>
      <c r="D142" s="256"/>
      <c r="E142" s="256"/>
      <c r="F142" s="292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271" t="s">
        <v>335</v>
      </c>
      <c r="D145" s="271"/>
      <c r="E145" s="271"/>
      <c r="F145" s="271"/>
      <c r="G145" s="271"/>
      <c r="H145" s="271"/>
      <c r="I145" s="271"/>
      <c r="J145" s="271"/>
      <c r="K145" s="272"/>
    </row>
    <row r="146" spans="2:11" ht="17.25" customHeight="1">
      <c r="B146" s="270"/>
      <c r="C146" s="273" t="s">
        <v>271</v>
      </c>
      <c r="D146" s="273"/>
      <c r="E146" s="273"/>
      <c r="F146" s="273" t="s">
        <v>272</v>
      </c>
      <c r="G146" s="274"/>
      <c r="H146" s="273" t="s">
        <v>101</v>
      </c>
      <c r="I146" s="273" t="s">
        <v>63</v>
      </c>
      <c r="J146" s="273" t="s">
        <v>273</v>
      </c>
      <c r="K146" s="272"/>
    </row>
    <row r="147" spans="2:11" ht="17.25" customHeight="1">
      <c r="B147" s="270"/>
      <c r="C147" s="275" t="s">
        <v>274</v>
      </c>
      <c r="D147" s="275"/>
      <c r="E147" s="275"/>
      <c r="F147" s="276" t="s">
        <v>275</v>
      </c>
      <c r="G147" s="277"/>
      <c r="H147" s="275"/>
      <c r="I147" s="275"/>
      <c r="J147" s="275" t="s">
        <v>276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280</v>
      </c>
      <c r="D149" s="259"/>
      <c r="E149" s="259"/>
      <c r="F149" s="307" t="s">
        <v>277</v>
      </c>
      <c r="G149" s="259"/>
      <c r="H149" s="306" t="s">
        <v>316</v>
      </c>
      <c r="I149" s="306" t="s">
        <v>279</v>
      </c>
      <c r="J149" s="306">
        <v>120</v>
      </c>
      <c r="K149" s="302"/>
    </row>
    <row r="150" spans="2:11" ht="15" customHeight="1">
      <c r="B150" s="281"/>
      <c r="C150" s="306" t="s">
        <v>325</v>
      </c>
      <c r="D150" s="259"/>
      <c r="E150" s="259"/>
      <c r="F150" s="307" t="s">
        <v>277</v>
      </c>
      <c r="G150" s="259"/>
      <c r="H150" s="306" t="s">
        <v>336</v>
      </c>
      <c r="I150" s="306" t="s">
        <v>279</v>
      </c>
      <c r="J150" s="306" t="s">
        <v>327</v>
      </c>
      <c r="K150" s="302"/>
    </row>
    <row r="151" spans="2:11" ht="15" customHeight="1">
      <c r="B151" s="281"/>
      <c r="C151" s="306" t="s">
        <v>230</v>
      </c>
      <c r="D151" s="259"/>
      <c r="E151" s="259"/>
      <c r="F151" s="307" t="s">
        <v>277</v>
      </c>
      <c r="G151" s="259"/>
      <c r="H151" s="306" t="s">
        <v>337</v>
      </c>
      <c r="I151" s="306" t="s">
        <v>279</v>
      </c>
      <c r="J151" s="306" t="s">
        <v>327</v>
      </c>
      <c r="K151" s="302"/>
    </row>
    <row r="152" spans="2:11" ht="15" customHeight="1">
      <c r="B152" s="281"/>
      <c r="C152" s="306" t="s">
        <v>282</v>
      </c>
      <c r="D152" s="259"/>
      <c r="E152" s="259"/>
      <c r="F152" s="307" t="s">
        <v>283</v>
      </c>
      <c r="G152" s="259"/>
      <c r="H152" s="306" t="s">
        <v>316</v>
      </c>
      <c r="I152" s="306" t="s">
        <v>279</v>
      </c>
      <c r="J152" s="306">
        <v>50</v>
      </c>
      <c r="K152" s="302"/>
    </row>
    <row r="153" spans="2:11" ht="15" customHeight="1">
      <c r="B153" s="281"/>
      <c r="C153" s="306" t="s">
        <v>285</v>
      </c>
      <c r="D153" s="259"/>
      <c r="E153" s="259"/>
      <c r="F153" s="307" t="s">
        <v>277</v>
      </c>
      <c r="G153" s="259"/>
      <c r="H153" s="306" t="s">
        <v>316</v>
      </c>
      <c r="I153" s="306" t="s">
        <v>287</v>
      </c>
      <c r="J153" s="306"/>
      <c r="K153" s="302"/>
    </row>
    <row r="154" spans="2:11" ht="15" customHeight="1">
      <c r="B154" s="281"/>
      <c r="C154" s="306" t="s">
        <v>296</v>
      </c>
      <c r="D154" s="259"/>
      <c r="E154" s="259"/>
      <c r="F154" s="307" t="s">
        <v>283</v>
      </c>
      <c r="G154" s="259"/>
      <c r="H154" s="306" t="s">
        <v>316</v>
      </c>
      <c r="I154" s="306" t="s">
        <v>279</v>
      </c>
      <c r="J154" s="306">
        <v>50</v>
      </c>
      <c r="K154" s="302"/>
    </row>
    <row r="155" spans="2:11" ht="15" customHeight="1">
      <c r="B155" s="281"/>
      <c r="C155" s="306" t="s">
        <v>304</v>
      </c>
      <c r="D155" s="259"/>
      <c r="E155" s="259"/>
      <c r="F155" s="307" t="s">
        <v>283</v>
      </c>
      <c r="G155" s="259"/>
      <c r="H155" s="306" t="s">
        <v>316</v>
      </c>
      <c r="I155" s="306" t="s">
        <v>279</v>
      </c>
      <c r="J155" s="306">
        <v>50</v>
      </c>
      <c r="K155" s="302"/>
    </row>
    <row r="156" spans="2:11" ht="15" customHeight="1">
      <c r="B156" s="281"/>
      <c r="C156" s="306" t="s">
        <v>302</v>
      </c>
      <c r="D156" s="259"/>
      <c r="E156" s="259"/>
      <c r="F156" s="307" t="s">
        <v>283</v>
      </c>
      <c r="G156" s="259"/>
      <c r="H156" s="306" t="s">
        <v>316</v>
      </c>
      <c r="I156" s="306" t="s">
        <v>279</v>
      </c>
      <c r="J156" s="306">
        <v>50</v>
      </c>
      <c r="K156" s="302"/>
    </row>
    <row r="157" spans="2:11" ht="15" customHeight="1">
      <c r="B157" s="281"/>
      <c r="C157" s="306" t="s">
        <v>91</v>
      </c>
      <c r="D157" s="259"/>
      <c r="E157" s="259"/>
      <c r="F157" s="307" t="s">
        <v>277</v>
      </c>
      <c r="G157" s="259"/>
      <c r="H157" s="306" t="s">
        <v>338</v>
      </c>
      <c r="I157" s="306" t="s">
        <v>279</v>
      </c>
      <c r="J157" s="306" t="s">
        <v>339</v>
      </c>
      <c r="K157" s="302"/>
    </row>
    <row r="158" spans="2:11" ht="15" customHeight="1">
      <c r="B158" s="281"/>
      <c r="C158" s="306" t="s">
        <v>340</v>
      </c>
      <c r="D158" s="259"/>
      <c r="E158" s="259"/>
      <c r="F158" s="307" t="s">
        <v>277</v>
      </c>
      <c r="G158" s="259"/>
      <c r="H158" s="306" t="s">
        <v>341</v>
      </c>
      <c r="I158" s="306" t="s">
        <v>311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6"/>
      <c r="C160" s="259"/>
      <c r="D160" s="259"/>
      <c r="E160" s="259"/>
      <c r="F160" s="280"/>
      <c r="G160" s="259"/>
      <c r="H160" s="259"/>
      <c r="I160" s="259"/>
      <c r="J160" s="259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247" t="s">
        <v>342</v>
      </c>
      <c r="D163" s="247"/>
      <c r="E163" s="247"/>
      <c r="F163" s="247"/>
      <c r="G163" s="247"/>
      <c r="H163" s="247"/>
      <c r="I163" s="247"/>
      <c r="J163" s="247"/>
      <c r="K163" s="248"/>
    </row>
    <row r="164" spans="2:11" ht="17.25" customHeight="1">
      <c r="B164" s="246"/>
      <c r="C164" s="273" t="s">
        <v>271</v>
      </c>
      <c r="D164" s="273"/>
      <c r="E164" s="273"/>
      <c r="F164" s="273" t="s">
        <v>272</v>
      </c>
      <c r="G164" s="310"/>
      <c r="H164" s="311" t="s">
        <v>101</v>
      </c>
      <c r="I164" s="311" t="s">
        <v>63</v>
      </c>
      <c r="J164" s="273" t="s">
        <v>273</v>
      </c>
      <c r="K164" s="248"/>
    </row>
    <row r="165" spans="2:11" ht="17.25" customHeight="1">
      <c r="B165" s="250"/>
      <c r="C165" s="275" t="s">
        <v>274</v>
      </c>
      <c r="D165" s="275"/>
      <c r="E165" s="275"/>
      <c r="F165" s="276" t="s">
        <v>275</v>
      </c>
      <c r="G165" s="312"/>
      <c r="H165" s="313"/>
      <c r="I165" s="313"/>
      <c r="J165" s="275" t="s">
        <v>276</v>
      </c>
      <c r="K165" s="252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59" t="s">
        <v>280</v>
      </c>
      <c r="D167" s="259"/>
      <c r="E167" s="259"/>
      <c r="F167" s="280" t="s">
        <v>277</v>
      </c>
      <c r="G167" s="259"/>
      <c r="H167" s="259" t="s">
        <v>316</v>
      </c>
      <c r="I167" s="259" t="s">
        <v>279</v>
      </c>
      <c r="J167" s="259">
        <v>120</v>
      </c>
      <c r="K167" s="302"/>
    </row>
    <row r="168" spans="2:11" ht="15" customHeight="1">
      <c r="B168" s="281"/>
      <c r="C168" s="259" t="s">
        <v>325</v>
      </c>
      <c r="D168" s="259"/>
      <c r="E168" s="259"/>
      <c r="F168" s="280" t="s">
        <v>277</v>
      </c>
      <c r="G168" s="259"/>
      <c r="H168" s="259" t="s">
        <v>326</v>
      </c>
      <c r="I168" s="259" t="s">
        <v>279</v>
      </c>
      <c r="J168" s="259" t="s">
        <v>327</v>
      </c>
      <c r="K168" s="302"/>
    </row>
    <row r="169" spans="2:11" ht="15" customHeight="1">
      <c r="B169" s="281"/>
      <c r="C169" s="259" t="s">
        <v>230</v>
      </c>
      <c r="D169" s="259"/>
      <c r="E169" s="259"/>
      <c r="F169" s="280" t="s">
        <v>277</v>
      </c>
      <c r="G169" s="259"/>
      <c r="H169" s="259" t="s">
        <v>343</v>
      </c>
      <c r="I169" s="259" t="s">
        <v>279</v>
      </c>
      <c r="J169" s="259" t="s">
        <v>327</v>
      </c>
      <c r="K169" s="302"/>
    </row>
    <row r="170" spans="2:11" ht="15" customHeight="1">
      <c r="B170" s="281"/>
      <c r="C170" s="259" t="s">
        <v>282</v>
      </c>
      <c r="D170" s="259"/>
      <c r="E170" s="259"/>
      <c r="F170" s="280" t="s">
        <v>283</v>
      </c>
      <c r="G170" s="259"/>
      <c r="H170" s="259" t="s">
        <v>343</v>
      </c>
      <c r="I170" s="259" t="s">
        <v>279</v>
      </c>
      <c r="J170" s="259">
        <v>50</v>
      </c>
      <c r="K170" s="302"/>
    </row>
    <row r="171" spans="2:11" ht="15" customHeight="1">
      <c r="B171" s="281"/>
      <c r="C171" s="259" t="s">
        <v>285</v>
      </c>
      <c r="D171" s="259"/>
      <c r="E171" s="259"/>
      <c r="F171" s="280" t="s">
        <v>277</v>
      </c>
      <c r="G171" s="259"/>
      <c r="H171" s="259" t="s">
        <v>343</v>
      </c>
      <c r="I171" s="259" t="s">
        <v>287</v>
      </c>
      <c r="J171" s="259"/>
      <c r="K171" s="302"/>
    </row>
    <row r="172" spans="2:11" ht="15" customHeight="1">
      <c r="B172" s="281"/>
      <c r="C172" s="259" t="s">
        <v>296</v>
      </c>
      <c r="D172" s="259"/>
      <c r="E172" s="259"/>
      <c r="F172" s="280" t="s">
        <v>283</v>
      </c>
      <c r="G172" s="259"/>
      <c r="H172" s="259" t="s">
        <v>343</v>
      </c>
      <c r="I172" s="259" t="s">
        <v>279</v>
      </c>
      <c r="J172" s="259">
        <v>50</v>
      </c>
      <c r="K172" s="302"/>
    </row>
    <row r="173" spans="2:11" ht="15" customHeight="1">
      <c r="B173" s="281"/>
      <c r="C173" s="259" t="s">
        <v>304</v>
      </c>
      <c r="D173" s="259"/>
      <c r="E173" s="259"/>
      <c r="F173" s="280" t="s">
        <v>283</v>
      </c>
      <c r="G173" s="259"/>
      <c r="H173" s="259" t="s">
        <v>343</v>
      </c>
      <c r="I173" s="259" t="s">
        <v>279</v>
      </c>
      <c r="J173" s="259">
        <v>50</v>
      </c>
      <c r="K173" s="302"/>
    </row>
    <row r="174" spans="2:11" ht="15" customHeight="1">
      <c r="B174" s="281"/>
      <c r="C174" s="259" t="s">
        <v>302</v>
      </c>
      <c r="D174" s="259"/>
      <c r="E174" s="259"/>
      <c r="F174" s="280" t="s">
        <v>283</v>
      </c>
      <c r="G174" s="259"/>
      <c r="H174" s="259" t="s">
        <v>343</v>
      </c>
      <c r="I174" s="259" t="s">
        <v>279</v>
      </c>
      <c r="J174" s="259">
        <v>50</v>
      </c>
      <c r="K174" s="302"/>
    </row>
    <row r="175" spans="2:11" ht="15" customHeight="1">
      <c r="B175" s="281"/>
      <c r="C175" s="259" t="s">
        <v>100</v>
      </c>
      <c r="D175" s="259"/>
      <c r="E175" s="259"/>
      <c r="F175" s="280" t="s">
        <v>277</v>
      </c>
      <c r="G175" s="259"/>
      <c r="H175" s="259" t="s">
        <v>344</v>
      </c>
      <c r="I175" s="259" t="s">
        <v>345</v>
      </c>
      <c r="J175" s="259"/>
      <c r="K175" s="302"/>
    </row>
    <row r="176" spans="2:11" ht="15" customHeight="1">
      <c r="B176" s="281"/>
      <c r="C176" s="259" t="s">
        <v>63</v>
      </c>
      <c r="D176" s="259"/>
      <c r="E176" s="259"/>
      <c r="F176" s="280" t="s">
        <v>277</v>
      </c>
      <c r="G176" s="259"/>
      <c r="H176" s="259" t="s">
        <v>346</v>
      </c>
      <c r="I176" s="259" t="s">
        <v>347</v>
      </c>
      <c r="J176" s="259">
        <v>1</v>
      </c>
      <c r="K176" s="302"/>
    </row>
    <row r="177" spans="2:11" ht="15" customHeight="1">
      <c r="B177" s="281"/>
      <c r="C177" s="259" t="s">
        <v>59</v>
      </c>
      <c r="D177" s="259"/>
      <c r="E177" s="259"/>
      <c r="F177" s="280" t="s">
        <v>277</v>
      </c>
      <c r="G177" s="259"/>
      <c r="H177" s="259" t="s">
        <v>348</v>
      </c>
      <c r="I177" s="259" t="s">
        <v>279</v>
      </c>
      <c r="J177" s="259">
        <v>20</v>
      </c>
      <c r="K177" s="302"/>
    </row>
    <row r="178" spans="2:11" ht="15" customHeight="1">
      <c r="B178" s="281"/>
      <c r="C178" s="259" t="s">
        <v>101</v>
      </c>
      <c r="D178" s="259"/>
      <c r="E178" s="259"/>
      <c r="F178" s="280" t="s">
        <v>277</v>
      </c>
      <c r="G178" s="259"/>
      <c r="H178" s="259" t="s">
        <v>349</v>
      </c>
      <c r="I178" s="259" t="s">
        <v>279</v>
      </c>
      <c r="J178" s="259">
        <v>255</v>
      </c>
      <c r="K178" s="302"/>
    </row>
    <row r="179" spans="2:11" ht="15" customHeight="1">
      <c r="B179" s="281"/>
      <c r="C179" s="259" t="s">
        <v>102</v>
      </c>
      <c r="D179" s="259"/>
      <c r="E179" s="259"/>
      <c r="F179" s="280" t="s">
        <v>277</v>
      </c>
      <c r="G179" s="259"/>
      <c r="H179" s="259" t="s">
        <v>242</v>
      </c>
      <c r="I179" s="259" t="s">
        <v>279</v>
      </c>
      <c r="J179" s="259">
        <v>10</v>
      </c>
      <c r="K179" s="302"/>
    </row>
    <row r="180" spans="2:11" ht="15" customHeight="1">
      <c r="B180" s="281"/>
      <c r="C180" s="259" t="s">
        <v>103</v>
      </c>
      <c r="D180" s="259"/>
      <c r="E180" s="259"/>
      <c r="F180" s="280" t="s">
        <v>277</v>
      </c>
      <c r="G180" s="259"/>
      <c r="H180" s="259" t="s">
        <v>350</v>
      </c>
      <c r="I180" s="259" t="s">
        <v>311</v>
      </c>
      <c r="J180" s="259"/>
      <c r="K180" s="302"/>
    </row>
    <row r="181" spans="2:11" ht="15" customHeight="1">
      <c r="B181" s="281"/>
      <c r="C181" s="259" t="s">
        <v>351</v>
      </c>
      <c r="D181" s="259"/>
      <c r="E181" s="259"/>
      <c r="F181" s="280" t="s">
        <v>277</v>
      </c>
      <c r="G181" s="259"/>
      <c r="H181" s="259" t="s">
        <v>352</v>
      </c>
      <c r="I181" s="259" t="s">
        <v>311</v>
      </c>
      <c r="J181" s="259"/>
      <c r="K181" s="302"/>
    </row>
    <row r="182" spans="2:11" ht="15" customHeight="1">
      <c r="B182" s="281"/>
      <c r="C182" s="259" t="s">
        <v>340</v>
      </c>
      <c r="D182" s="259"/>
      <c r="E182" s="259"/>
      <c r="F182" s="280" t="s">
        <v>277</v>
      </c>
      <c r="G182" s="259"/>
      <c r="H182" s="259" t="s">
        <v>353</v>
      </c>
      <c r="I182" s="259" t="s">
        <v>311</v>
      </c>
      <c r="J182" s="259"/>
      <c r="K182" s="302"/>
    </row>
    <row r="183" spans="2:11" ht="15" customHeight="1">
      <c r="B183" s="281"/>
      <c r="C183" s="259" t="s">
        <v>105</v>
      </c>
      <c r="D183" s="259"/>
      <c r="E183" s="259"/>
      <c r="F183" s="280" t="s">
        <v>283</v>
      </c>
      <c r="G183" s="259"/>
      <c r="H183" s="259" t="s">
        <v>354</v>
      </c>
      <c r="I183" s="259" t="s">
        <v>279</v>
      </c>
      <c r="J183" s="259">
        <v>50</v>
      </c>
      <c r="K183" s="302"/>
    </row>
    <row r="184" spans="2:11" ht="15" customHeight="1">
      <c r="B184" s="281"/>
      <c r="C184" s="259" t="s">
        <v>355</v>
      </c>
      <c r="D184" s="259"/>
      <c r="E184" s="259"/>
      <c r="F184" s="280" t="s">
        <v>283</v>
      </c>
      <c r="G184" s="259"/>
      <c r="H184" s="259" t="s">
        <v>356</v>
      </c>
      <c r="I184" s="259" t="s">
        <v>357</v>
      </c>
      <c r="J184" s="259"/>
      <c r="K184" s="302"/>
    </row>
    <row r="185" spans="2:11" ht="15" customHeight="1">
      <c r="B185" s="281"/>
      <c r="C185" s="259" t="s">
        <v>358</v>
      </c>
      <c r="D185" s="259"/>
      <c r="E185" s="259"/>
      <c r="F185" s="280" t="s">
        <v>283</v>
      </c>
      <c r="G185" s="259"/>
      <c r="H185" s="259" t="s">
        <v>359</v>
      </c>
      <c r="I185" s="259" t="s">
        <v>357</v>
      </c>
      <c r="J185" s="259"/>
      <c r="K185" s="302"/>
    </row>
    <row r="186" spans="2:11" ht="15" customHeight="1">
      <c r="B186" s="281"/>
      <c r="C186" s="259" t="s">
        <v>360</v>
      </c>
      <c r="D186" s="259"/>
      <c r="E186" s="259"/>
      <c r="F186" s="280" t="s">
        <v>283</v>
      </c>
      <c r="G186" s="259"/>
      <c r="H186" s="259" t="s">
        <v>361</v>
      </c>
      <c r="I186" s="259" t="s">
        <v>357</v>
      </c>
      <c r="J186" s="259"/>
      <c r="K186" s="302"/>
    </row>
    <row r="187" spans="2:11" ht="15" customHeight="1">
      <c r="B187" s="281"/>
      <c r="C187" s="314" t="s">
        <v>362</v>
      </c>
      <c r="D187" s="259"/>
      <c r="E187" s="259"/>
      <c r="F187" s="280" t="s">
        <v>283</v>
      </c>
      <c r="G187" s="259"/>
      <c r="H187" s="259" t="s">
        <v>363</v>
      </c>
      <c r="I187" s="259" t="s">
        <v>364</v>
      </c>
      <c r="J187" s="315" t="s">
        <v>365</v>
      </c>
      <c r="K187" s="302"/>
    </row>
    <row r="188" spans="2:11" ht="15" customHeight="1">
      <c r="B188" s="308"/>
      <c r="C188" s="316"/>
      <c r="D188" s="290"/>
      <c r="E188" s="290"/>
      <c r="F188" s="290"/>
      <c r="G188" s="290"/>
      <c r="H188" s="290"/>
      <c r="I188" s="290"/>
      <c r="J188" s="290"/>
      <c r="K188" s="309"/>
    </row>
    <row r="189" spans="2:11" ht="18.75" customHeight="1">
      <c r="B189" s="317"/>
      <c r="C189" s="318"/>
      <c r="D189" s="318"/>
      <c r="E189" s="318"/>
      <c r="F189" s="319"/>
      <c r="G189" s="259"/>
      <c r="H189" s="259"/>
      <c r="I189" s="259"/>
      <c r="J189" s="259"/>
      <c r="K189" s="256"/>
    </row>
    <row r="190" spans="2:11" ht="18.75" customHeight="1">
      <c r="B190" s="256"/>
      <c r="C190" s="259"/>
      <c r="D190" s="259"/>
      <c r="E190" s="259"/>
      <c r="F190" s="280"/>
      <c r="G190" s="259"/>
      <c r="H190" s="259"/>
      <c r="I190" s="259"/>
      <c r="J190" s="259"/>
      <c r="K190" s="256"/>
    </row>
    <row r="191" spans="2:11" ht="18.75" customHeight="1"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</row>
    <row r="192" spans="2:11" ht="13.5">
      <c r="B192" s="243"/>
      <c r="C192" s="244"/>
      <c r="D192" s="244"/>
      <c r="E192" s="244"/>
      <c r="F192" s="244"/>
      <c r="G192" s="244"/>
      <c r="H192" s="244"/>
      <c r="I192" s="244"/>
      <c r="J192" s="244"/>
      <c r="K192" s="245"/>
    </row>
    <row r="193" spans="2:11" ht="21">
      <c r="B193" s="246"/>
      <c r="C193" s="247" t="s">
        <v>366</v>
      </c>
      <c r="D193" s="247"/>
      <c r="E193" s="247"/>
      <c r="F193" s="247"/>
      <c r="G193" s="247"/>
      <c r="H193" s="247"/>
      <c r="I193" s="247"/>
      <c r="J193" s="247"/>
      <c r="K193" s="248"/>
    </row>
    <row r="194" spans="2:11" ht="25.5" customHeight="1">
      <c r="B194" s="246"/>
      <c r="C194" s="320" t="s">
        <v>367</v>
      </c>
      <c r="D194" s="320"/>
      <c r="E194" s="320"/>
      <c r="F194" s="320" t="s">
        <v>368</v>
      </c>
      <c r="G194" s="321"/>
      <c r="H194" s="322" t="s">
        <v>369</v>
      </c>
      <c r="I194" s="322"/>
      <c r="J194" s="322"/>
      <c r="K194" s="248"/>
    </row>
    <row r="195" spans="2:11" ht="5.25" customHeight="1">
      <c r="B195" s="281"/>
      <c r="C195" s="278"/>
      <c r="D195" s="278"/>
      <c r="E195" s="278"/>
      <c r="F195" s="278"/>
      <c r="G195" s="259"/>
      <c r="H195" s="278"/>
      <c r="I195" s="278"/>
      <c r="J195" s="278"/>
      <c r="K195" s="302"/>
    </row>
    <row r="196" spans="2:11" ht="15" customHeight="1">
      <c r="B196" s="281"/>
      <c r="C196" s="259" t="s">
        <v>370</v>
      </c>
      <c r="D196" s="259"/>
      <c r="E196" s="259"/>
      <c r="F196" s="280" t="s">
        <v>49</v>
      </c>
      <c r="G196" s="259"/>
      <c r="H196" s="323" t="s">
        <v>371</v>
      </c>
      <c r="I196" s="323"/>
      <c r="J196" s="323"/>
      <c r="K196" s="302"/>
    </row>
    <row r="197" spans="2:11" ht="15" customHeight="1">
      <c r="B197" s="281"/>
      <c r="C197" s="287"/>
      <c r="D197" s="259"/>
      <c r="E197" s="259"/>
      <c r="F197" s="280" t="s">
        <v>50</v>
      </c>
      <c r="G197" s="259"/>
      <c r="H197" s="323" t="s">
        <v>372</v>
      </c>
      <c r="I197" s="323"/>
      <c r="J197" s="323"/>
      <c r="K197" s="302"/>
    </row>
    <row r="198" spans="2:11" ht="15" customHeight="1">
      <c r="B198" s="281"/>
      <c r="C198" s="287"/>
      <c r="D198" s="259"/>
      <c r="E198" s="259"/>
      <c r="F198" s="280" t="s">
        <v>53</v>
      </c>
      <c r="G198" s="259"/>
      <c r="H198" s="323" t="s">
        <v>373</v>
      </c>
      <c r="I198" s="323"/>
      <c r="J198" s="323"/>
      <c r="K198" s="302"/>
    </row>
    <row r="199" spans="2:11" ht="15" customHeight="1">
      <c r="B199" s="281"/>
      <c r="C199" s="259"/>
      <c r="D199" s="259"/>
      <c r="E199" s="259"/>
      <c r="F199" s="280" t="s">
        <v>51</v>
      </c>
      <c r="G199" s="259"/>
      <c r="H199" s="323" t="s">
        <v>374</v>
      </c>
      <c r="I199" s="323"/>
      <c r="J199" s="323"/>
      <c r="K199" s="302"/>
    </row>
    <row r="200" spans="2:11" ht="15" customHeight="1">
      <c r="B200" s="281"/>
      <c r="C200" s="259"/>
      <c r="D200" s="259"/>
      <c r="E200" s="259"/>
      <c r="F200" s="280" t="s">
        <v>52</v>
      </c>
      <c r="G200" s="259"/>
      <c r="H200" s="323" t="s">
        <v>375</v>
      </c>
      <c r="I200" s="323"/>
      <c r="J200" s="323"/>
      <c r="K200" s="302"/>
    </row>
    <row r="201" spans="2:11" ht="15" customHeight="1">
      <c r="B201" s="281"/>
      <c r="C201" s="259"/>
      <c r="D201" s="259"/>
      <c r="E201" s="259"/>
      <c r="F201" s="280"/>
      <c r="G201" s="259"/>
      <c r="H201" s="259"/>
      <c r="I201" s="259"/>
      <c r="J201" s="259"/>
      <c r="K201" s="302"/>
    </row>
    <row r="202" spans="2:11" ht="15" customHeight="1">
      <c r="B202" s="281"/>
      <c r="C202" s="259" t="s">
        <v>323</v>
      </c>
      <c r="D202" s="259"/>
      <c r="E202" s="259"/>
      <c r="F202" s="280" t="s">
        <v>81</v>
      </c>
      <c r="G202" s="259"/>
      <c r="H202" s="323" t="s">
        <v>376</v>
      </c>
      <c r="I202" s="323"/>
      <c r="J202" s="323"/>
      <c r="K202" s="302"/>
    </row>
    <row r="203" spans="2:11" ht="15" customHeight="1">
      <c r="B203" s="281"/>
      <c r="C203" s="287"/>
      <c r="D203" s="259"/>
      <c r="E203" s="259"/>
      <c r="F203" s="280" t="s">
        <v>224</v>
      </c>
      <c r="G203" s="259"/>
      <c r="H203" s="323" t="s">
        <v>225</v>
      </c>
      <c r="I203" s="323"/>
      <c r="J203" s="323"/>
      <c r="K203" s="302"/>
    </row>
    <row r="204" spans="2:11" ht="15" customHeight="1">
      <c r="B204" s="281"/>
      <c r="C204" s="259"/>
      <c r="D204" s="259"/>
      <c r="E204" s="259"/>
      <c r="F204" s="280" t="s">
        <v>222</v>
      </c>
      <c r="G204" s="259"/>
      <c r="H204" s="323" t="s">
        <v>377</v>
      </c>
      <c r="I204" s="323"/>
      <c r="J204" s="323"/>
      <c r="K204" s="302"/>
    </row>
    <row r="205" spans="2:11" ht="15" customHeight="1">
      <c r="B205" s="324"/>
      <c r="C205" s="287"/>
      <c r="D205" s="287"/>
      <c r="E205" s="287"/>
      <c r="F205" s="280" t="s">
        <v>226</v>
      </c>
      <c r="G205" s="265"/>
      <c r="H205" s="325" t="s">
        <v>227</v>
      </c>
      <c r="I205" s="325"/>
      <c r="J205" s="325"/>
      <c r="K205" s="326"/>
    </row>
    <row r="206" spans="2:11" ht="15" customHeight="1">
      <c r="B206" s="324"/>
      <c r="C206" s="287"/>
      <c r="D206" s="287"/>
      <c r="E206" s="287"/>
      <c r="F206" s="280" t="s">
        <v>228</v>
      </c>
      <c r="G206" s="265"/>
      <c r="H206" s="325" t="s">
        <v>378</v>
      </c>
      <c r="I206" s="325"/>
      <c r="J206" s="325"/>
      <c r="K206" s="326"/>
    </row>
    <row r="207" spans="2:11" ht="15" customHeight="1">
      <c r="B207" s="324"/>
      <c r="C207" s="287"/>
      <c r="D207" s="287"/>
      <c r="E207" s="287"/>
      <c r="F207" s="327"/>
      <c r="G207" s="265"/>
      <c r="H207" s="328"/>
      <c r="I207" s="328"/>
      <c r="J207" s="328"/>
      <c r="K207" s="326"/>
    </row>
    <row r="208" spans="2:11" ht="15" customHeight="1">
      <c r="B208" s="324"/>
      <c r="C208" s="259" t="s">
        <v>347</v>
      </c>
      <c r="D208" s="287"/>
      <c r="E208" s="287"/>
      <c r="F208" s="280">
        <v>1</v>
      </c>
      <c r="G208" s="265"/>
      <c r="H208" s="325" t="s">
        <v>379</v>
      </c>
      <c r="I208" s="325"/>
      <c r="J208" s="325"/>
      <c r="K208" s="326"/>
    </row>
    <row r="209" spans="2:11" ht="15" customHeight="1">
      <c r="B209" s="324"/>
      <c r="C209" s="287"/>
      <c r="D209" s="287"/>
      <c r="E209" s="287"/>
      <c r="F209" s="280">
        <v>2</v>
      </c>
      <c r="G209" s="265"/>
      <c r="H209" s="325" t="s">
        <v>380</v>
      </c>
      <c r="I209" s="325"/>
      <c r="J209" s="325"/>
      <c r="K209" s="326"/>
    </row>
    <row r="210" spans="2:11" ht="15" customHeight="1">
      <c r="B210" s="324"/>
      <c r="C210" s="287"/>
      <c r="D210" s="287"/>
      <c r="E210" s="287"/>
      <c r="F210" s="280">
        <v>3</v>
      </c>
      <c r="G210" s="265"/>
      <c r="H210" s="325" t="s">
        <v>381</v>
      </c>
      <c r="I210" s="325"/>
      <c r="J210" s="325"/>
      <c r="K210" s="326"/>
    </row>
    <row r="211" spans="2:11" ht="15" customHeight="1">
      <c r="B211" s="324"/>
      <c r="C211" s="287"/>
      <c r="D211" s="287"/>
      <c r="E211" s="287"/>
      <c r="F211" s="280">
        <v>4</v>
      </c>
      <c r="G211" s="265"/>
      <c r="H211" s="325" t="s">
        <v>382</v>
      </c>
      <c r="I211" s="325"/>
      <c r="J211" s="325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2016-05-09T05:40:04Z</dcterms:created>
  <dcterms:modified xsi:type="dcterms:W3CDTF">2016-05-09T05:40:08Z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