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codeName="ThisWorkbook" filterPrivacy="1" defaultThemeVersion="166925"/>
  <bookViews>
    <workbookView xWindow="65416" yWindow="65416" windowWidth="29040" windowHeight="15840" activeTab="0"/>
  </bookViews>
  <sheets>
    <sheet name="PAZEL_bio_sumarizace_svazitost_" sheetId="1" r:id="rId1"/>
  </sheets>
  <definedNames>
    <definedName name="JR_PAGE_ANCHOR_0_1">'PAZEL_bio_sumarizace_svazitost_'!$B$4</definedName>
  </definedNames>
  <calcPr calcId="181029"/>
</workbook>
</file>

<file path=xl/sharedStrings.xml><?xml version="1.0" encoding="utf-8"?>
<sst xmlns="http://schemas.openxmlformats.org/spreadsheetml/2006/main" count="138" uniqueCount="84">
  <si>
    <t>Popínavé dřeviny, m2</t>
  </si>
  <si>
    <t>Předzahrádky, m2</t>
  </si>
  <si>
    <t>Záhony růží, m2</t>
  </si>
  <si>
    <t>Druh biologického prvku / Svažitost</t>
  </si>
  <si>
    <t>rovina
(množství - m²/ks/m)</t>
  </si>
  <si>
    <t>sklon do 10 stupňů
(množství - m²/ks/m)</t>
  </si>
  <si>
    <t>sklon do 25 stupňů
(množství - m²/ks/m)</t>
  </si>
  <si>
    <t>sklon do 45 stupňů
(množství - m²/ks/m)</t>
  </si>
  <si>
    <t>Celkem
(množství - m²/ks/m)</t>
  </si>
  <si>
    <t>Pokryvné výsadby keřů - jehličnatých, listnatých, smíšených, m2</t>
  </si>
  <si>
    <t>VEGETAČNÍ BODOVÉ PRVKY</t>
  </si>
  <si>
    <t>Keř soliterní - listnatý, jehličnatý, ks</t>
  </si>
  <si>
    <t>Opakování</t>
  </si>
  <si>
    <t>rovina
JC</t>
  </si>
  <si>
    <t>sklon do 10 stupňů
JC</t>
  </si>
  <si>
    <t>sklon do 25 stupňů
JC</t>
  </si>
  <si>
    <t>sklon do 45 stupňů
JC</t>
  </si>
  <si>
    <t>Dosadba chybějících letniček a dvouletek (do 20ti % ztrát)</t>
  </si>
  <si>
    <t xml:space="preserve">Doplnění mulče tl. mulče 10 cm (30 %
všech tvarovaných živých plotů) 
</t>
  </si>
  <si>
    <t xml:space="preserve">Hnojení minerálním hnojivem 70 g NPK/m2 
</t>
  </si>
  <si>
    <t>Odplevelení s nakypřením + ošetření</t>
  </si>
  <si>
    <t>Výsadba letniček, dvouletek</t>
  </si>
  <si>
    <t xml:space="preserve">Zálivka rostlin 10 l/m2 </t>
  </si>
  <si>
    <t xml:space="preserve">Zrušení výsadeb letniček a dvouletek </t>
  </si>
  <si>
    <t xml:space="preserve">Doplnění mulče tl. mulče 10 cm (10 %
všech keřových ploch) 
</t>
  </si>
  <si>
    <t xml:space="preserve">Průklest keřů, odstranění suchých a
poškozených částí, zdravotní řez (týká
se 30 % všech keřových ploch)
</t>
  </si>
  <si>
    <t>Rozvolněné skupiny keřů - listnatých, smíšených, m2</t>
  </si>
  <si>
    <t>zmlazení keřů(10% z ploch)</t>
  </si>
  <si>
    <t>Skupiny stromů jehl. , smíšených a listnatých s podrostem keřů list., m2</t>
  </si>
  <si>
    <t>Zapojené skupiny keřů - jehličnatých,listnatých, smíšených m2 - živé ploty tvarované</t>
  </si>
  <si>
    <t xml:space="preserve">Zmlazení keřů (10 % z plochy
tvarovaných živých plotů) + úklid odpadků
</t>
  </si>
  <si>
    <t xml:space="preserve">Odplevelení s nakypřením + odpíchnutí
okrajů (30 % všech tvarovaných živých
plotů) + úklid odpadků
</t>
  </si>
  <si>
    <t>odstraněné suchých a poškozených částí + úklid odpadků</t>
  </si>
  <si>
    <t>zmlazení keřů(10% z ploch) + úklid odpadků</t>
  </si>
  <si>
    <t>Odplevelení s nakypřením v rovině nebo svahu  + odpíchnutí okrajů  + úklid odpadků</t>
  </si>
  <si>
    <t xml:space="preserve">Jarní řez trvalkových záhonů (podle
druhu založeného záhonu) – 50%  plochy záhonů + úklid odpadků
</t>
  </si>
  <si>
    <t xml:space="preserve">Podzimní řez trvalkových záhonů (podle druhu) – 50% plochy záhonů + úklid odpadků             </t>
  </si>
  <si>
    <t>Průklest keřů, odstranění suchých a pošk. částí, zdravotní řez, 30% ploch + úklid odpadků</t>
  </si>
  <si>
    <t>Vypletí záhonu + úklid odpadků</t>
  </si>
  <si>
    <t xml:space="preserve">Odplevelení s nakypřením + odpíchnutí
okrajů (50 % ploch) + úklid odpadků
</t>
  </si>
  <si>
    <t>Záhony trvalek a ostatní, m2</t>
  </si>
  <si>
    <t>Doplnění mulče, tl. mulče 10 cm (10%)</t>
  </si>
  <si>
    <t xml:space="preserve">Jarní řez (4ks/m2) </t>
  </si>
  <si>
    <t xml:space="preserve">Odplevelení s nakypřením + odpíchnutí
okrajů + úklid odpadků
</t>
  </si>
  <si>
    <t xml:space="preserve">Vypletí bez okopávky + odstranění
odkvetlých částí + úklid odpadků
</t>
  </si>
  <si>
    <t xml:space="preserve">Odplevelení s nakypřením v rovině
nebo svahu do 1:5 + odpíchnutí okrajů + úklid odpadků
</t>
  </si>
  <si>
    <t xml:space="preserve">Jarní řez trvalkových záhonů (podle
druhu založeného záhonu) 
</t>
  </si>
  <si>
    <t xml:space="preserve">Podzimní řez trvalkových záhonů (podle druhu založeného záhonu)               </t>
  </si>
  <si>
    <t>Mobilní zeleň, ks</t>
  </si>
  <si>
    <t>Celková cena</t>
  </si>
  <si>
    <t>ROZPOČET ZELEŇ - KEŘE, ZÁHONY, MOBILNÍ ZELEŇ, HŘIŠTĚ - Šumperk 2024 - 2027</t>
  </si>
  <si>
    <t xml:space="preserve">Doplnění substrátu do hloubky 100 mm </t>
  </si>
  <si>
    <t>CELKEM VEGETAČNÍ BODOVÉ PRVKY</t>
  </si>
  <si>
    <t>VEGETAČNÍ PLOŠNÉ PRVKY</t>
  </si>
  <si>
    <t>CELKEM VEGETAČNÍ PLOŠNÉ PRVKY</t>
  </si>
  <si>
    <t>TECHNICKÉ PLOŠNÉ PRVKY</t>
  </si>
  <si>
    <t>běžná kontrola a úklid</t>
  </si>
  <si>
    <t>provozní kontrola</t>
  </si>
  <si>
    <t>Hřiště pro míčové hry, m2</t>
  </si>
  <si>
    <t>Dětské hřiště, m2</t>
  </si>
  <si>
    <t>CELKEM TECHNICKÉ PLOŠNÉ PRVKY</t>
  </si>
  <si>
    <t>Specifikace</t>
  </si>
  <si>
    <t>Substrát na doplnění, m3</t>
  </si>
  <si>
    <t>Hnojivo NPK, kg</t>
  </si>
  <si>
    <t>Dovoz vody z Hybešovy ulice, km</t>
  </si>
  <si>
    <t>DPH 21%</t>
  </si>
  <si>
    <t xml:space="preserve">CELKEM BEZ DPH </t>
  </si>
  <si>
    <t xml:space="preserve">CELKEM  VČETNĚ DPH </t>
  </si>
  <si>
    <t>CELKEM SPECIFIKACE BEZ DPH</t>
  </si>
  <si>
    <t>CELKEM SPECIFIKACE VČETNĚ DPH</t>
  </si>
  <si>
    <t>mn. celkem</t>
  </si>
  <si>
    <t>JC</t>
  </si>
  <si>
    <t>CC</t>
  </si>
  <si>
    <t>CELKEM VŠE BEZ DPH - ZA 1 ROK</t>
  </si>
  <si>
    <t>CELKEM VŠE VČETNĚ DPH - ZA 1 ROK</t>
  </si>
  <si>
    <t>Odstranění suchých a poškozených částí + úklid odpadků</t>
  </si>
  <si>
    <t>zmlazení keřů listnatých + úklid (10% ploch)</t>
  </si>
  <si>
    <t>Tvarovací řez živých plotů (povrch) + úklid odpadků</t>
  </si>
  <si>
    <t>Mj.</t>
  </si>
  <si>
    <t>m3</t>
  </si>
  <si>
    <t>kg</t>
  </si>
  <si>
    <t>km</t>
  </si>
  <si>
    <t>m2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</si>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</sst>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6" fillId="0" borderId="2" xfId="0" applyFont="1" applyBorder="1"/>
    <xf numFmtId="0" fontId="6" fillId="0" borderId="3" xfId="0" applyFont="1" applyBorder="1" applyAlignment="1">
      <alignment vertical="center" wrapText="1"/>
    </xf>
    <xf numFmtId="0" fontId="4" fillId="0" borderId="3" xfId="0" applyFont="1" applyBorder="1"/>
    <xf numFmtId="0" fontId="6" fillId="0" borderId="3" xfId="0" applyFont="1" applyBorder="1"/>
    <xf numFmtId="0" fontId="4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8" fillId="0" borderId="0" xfId="0" applyFont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2" xfId="0" applyFont="1" applyFill="1" applyBorder="1"/>
    <xf numFmtId="164" fontId="6" fillId="5" borderId="2" xfId="0" applyNumberFormat="1" applyFont="1" applyFill="1" applyBorder="1"/>
    <xf numFmtId="44" fontId="6" fillId="4" borderId="2" xfId="21" applyFont="1" applyFill="1" applyBorder="1"/>
    <xf numFmtId="44" fontId="6" fillId="5" borderId="2" xfId="21" applyFont="1" applyFill="1" applyBorder="1"/>
    <xf numFmtId="44" fontId="6" fillId="5" borderId="2" xfId="21" applyFont="1" applyFill="1" applyBorder="1" applyAlignment="1">
      <alignment vertical="top"/>
    </xf>
    <xf numFmtId="44" fontId="6" fillId="4" borderId="11" xfId="21" applyFont="1" applyFill="1" applyBorder="1" applyAlignment="1">
      <alignment vertical="center"/>
    </xf>
    <xf numFmtId="44" fontId="6" fillId="0" borderId="1" xfId="21" applyFont="1" applyBorder="1" applyAlignment="1">
      <alignment vertical="center"/>
    </xf>
    <xf numFmtId="44" fontId="6" fillId="0" borderId="5" xfId="21" applyFont="1" applyBorder="1" applyAlignment="1">
      <alignment vertical="center"/>
    </xf>
    <xf numFmtId="44" fontId="6" fillId="0" borderId="2" xfId="21" applyFont="1" applyBorder="1"/>
    <xf numFmtId="44" fontId="6" fillId="0" borderId="6" xfId="21" applyFont="1" applyBorder="1"/>
    <xf numFmtId="0" fontId="6" fillId="0" borderId="17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6" fillId="0" borderId="18" xfId="0" applyNumberFormat="1" applyFont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164" fontId="6" fillId="0" borderId="18" xfId="0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44" fontId="6" fillId="0" borderId="18" xfId="21" applyFont="1" applyBorder="1" applyProtection="1">
      <protection locked="0"/>
    </xf>
    <xf numFmtId="44" fontId="6" fillId="0" borderId="1" xfId="21" applyFont="1" applyBorder="1" applyProtection="1">
      <protection locked="0"/>
    </xf>
    <xf numFmtId="44" fontId="6" fillId="0" borderId="18" xfId="21" applyFont="1" applyBorder="1" applyAlignment="1" applyProtection="1">
      <alignment vertical="top"/>
      <protection locked="0"/>
    </xf>
    <xf numFmtId="44" fontId="6" fillId="0" borderId="1" xfId="21" applyFont="1" applyBorder="1" applyAlignment="1" applyProtection="1">
      <alignment vertical="top"/>
      <protection locked="0"/>
    </xf>
    <xf numFmtId="0" fontId="6" fillId="0" borderId="16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165" fontId="5" fillId="6" borderId="17" xfId="20" applyNumberFormat="1" applyFont="1" applyFill="1" applyBorder="1" applyAlignment="1" applyProtection="1">
      <alignment horizontal="right" wrapText="1"/>
      <protection/>
    </xf>
    <xf numFmtId="165" fontId="6" fillId="6" borderId="11" xfId="20" applyNumberFormat="1" applyFont="1" applyFill="1" applyBorder="1" applyAlignment="1" applyProtection="1">
      <alignment wrapText="1"/>
      <protection/>
    </xf>
    <xf numFmtId="165" fontId="5" fillId="4" borderId="11" xfId="20" applyNumberFormat="1" applyFont="1" applyFill="1" applyBorder="1" applyAlignment="1" applyProtection="1">
      <alignment horizontal="right" wrapText="1"/>
      <protection/>
    </xf>
    <xf numFmtId="0" fontId="5" fillId="4" borderId="12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left" vertical="center" wrapText="1"/>
    </xf>
    <xf numFmtId="165" fontId="5" fillId="6" borderId="18" xfId="20" applyNumberFormat="1" applyFont="1" applyFill="1" applyBorder="1" applyAlignment="1" applyProtection="1">
      <alignment horizontal="right" wrapText="1"/>
      <protection/>
    </xf>
    <xf numFmtId="165" fontId="6" fillId="6" borderId="1" xfId="20" applyNumberFormat="1" applyFont="1" applyFill="1" applyBorder="1" applyAlignment="1" applyProtection="1">
      <alignment wrapText="1"/>
      <protection/>
    </xf>
    <xf numFmtId="165" fontId="5" fillId="4" borderId="1" xfId="20" applyNumberFormat="1" applyFont="1" applyFill="1" applyBorder="1" applyAlignment="1" applyProtection="1">
      <alignment horizontal="right" wrapText="1"/>
      <protection/>
    </xf>
    <xf numFmtId="0" fontId="5" fillId="4" borderId="8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center"/>
    </xf>
    <xf numFmtId="165" fontId="3" fillId="6" borderId="18" xfId="20" applyNumberFormat="1" applyFont="1" applyFill="1" applyBorder="1" applyAlignment="1" applyProtection="1">
      <alignment horizontal="right" vertical="center" wrapText="1"/>
      <protection/>
    </xf>
    <xf numFmtId="165" fontId="6" fillId="6" borderId="1" xfId="20" applyNumberFormat="1" applyFont="1" applyFill="1" applyBorder="1" applyAlignment="1" applyProtection="1">
      <alignment vertical="center" wrapText="1"/>
      <protection/>
    </xf>
    <xf numFmtId="165" fontId="3" fillId="4" borderId="1" xfId="20" applyNumberFormat="1" applyFont="1" applyFill="1" applyBorder="1" applyAlignment="1" applyProtection="1">
      <alignment horizontal="right" vertical="center" wrapText="1"/>
      <protection/>
    </xf>
    <xf numFmtId="0" fontId="9" fillId="4" borderId="8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left" vertical="center" wrapText="1"/>
    </xf>
    <xf numFmtId="165" fontId="5" fillId="6" borderId="18" xfId="20" applyNumberFormat="1" applyFont="1" applyFill="1" applyBorder="1" applyAlignment="1" applyProtection="1">
      <alignment horizontal="right" vertical="center" wrapText="1"/>
      <protection/>
    </xf>
    <xf numFmtId="165" fontId="5" fillId="4" borderId="1" xfId="20" applyNumberFormat="1" applyFont="1" applyFill="1" applyBorder="1" applyAlignment="1" applyProtection="1">
      <alignment horizontal="right" vertical="center" wrapText="1"/>
      <protection/>
    </xf>
    <xf numFmtId="0" fontId="10" fillId="4" borderId="8" xfId="0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4" borderId="8" xfId="0" applyFont="1" applyFill="1" applyBorder="1" applyAlignment="1">
      <alignment horizontal="right" vertical="center" wrapText="1"/>
    </xf>
    <xf numFmtId="0" fontId="3" fillId="4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left" vertical="center" wrapText="1"/>
    </xf>
    <xf numFmtId="165" fontId="5" fillId="6" borderId="1" xfId="2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Border="1"/>
    <xf numFmtId="0" fontId="3" fillId="0" borderId="21" xfId="0" applyFont="1" applyBorder="1"/>
    <xf numFmtId="165" fontId="3" fillId="6" borderId="1" xfId="20" applyNumberFormat="1" applyFont="1" applyFill="1" applyBorder="1" applyAlignment="1" applyProtection="1">
      <alignment horizontal="right" vertical="center" wrapText="1"/>
      <protection/>
    </xf>
    <xf numFmtId="0" fontId="5" fillId="0" borderId="21" xfId="0" applyFont="1" applyBorder="1" applyAlignment="1">
      <alignment wrapText="1"/>
    </xf>
    <xf numFmtId="0" fontId="5" fillId="6" borderId="21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wrapText="1"/>
    </xf>
    <xf numFmtId="165" fontId="4" fillId="6" borderId="1" xfId="20" applyNumberFormat="1" applyFont="1" applyFill="1" applyBorder="1" applyAlignment="1" applyProtection="1">
      <alignment vertical="center" wrapText="1"/>
      <protection/>
    </xf>
    <xf numFmtId="0" fontId="3" fillId="4" borderId="8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vertical="top" wrapText="1"/>
    </xf>
    <xf numFmtId="165" fontId="6" fillId="0" borderId="18" xfId="20" applyNumberFormat="1" applyFont="1" applyBorder="1" applyAlignment="1" applyProtection="1">
      <alignment vertical="center"/>
      <protection/>
    </xf>
    <xf numFmtId="165" fontId="6" fillId="0" borderId="1" xfId="20" applyNumberFormat="1" applyFont="1" applyBorder="1" applyAlignment="1" applyProtection="1">
      <alignment vertical="center"/>
      <protection/>
    </xf>
    <xf numFmtId="165" fontId="6" fillId="4" borderId="1" xfId="20" applyNumberFormat="1" applyFont="1" applyFill="1" applyBorder="1" applyAlignment="1" applyProtection="1">
      <alignment vertical="center"/>
      <protection/>
    </xf>
    <xf numFmtId="0" fontId="11" fillId="4" borderId="8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4" borderId="8" xfId="0" applyFont="1" applyFill="1" applyBorder="1" applyAlignment="1">
      <alignment vertical="center"/>
    </xf>
    <xf numFmtId="0" fontId="4" fillId="4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165" fontId="4" fillId="0" borderId="18" xfId="20" applyNumberFormat="1" applyFont="1" applyBorder="1" applyAlignment="1" applyProtection="1">
      <alignment vertical="center"/>
      <protection/>
    </xf>
    <xf numFmtId="165" fontId="4" fillId="4" borderId="1" xfId="20" applyNumberFormat="1" applyFont="1" applyFill="1" applyBorder="1" applyAlignment="1" applyProtection="1">
      <alignment vertical="center"/>
      <protection/>
    </xf>
    <xf numFmtId="0" fontId="12" fillId="4" borderId="8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 wrapText="1"/>
    </xf>
    <xf numFmtId="0" fontId="4" fillId="4" borderId="21" xfId="0" applyFont="1" applyFill="1" applyBorder="1"/>
    <xf numFmtId="0" fontId="6" fillId="0" borderId="21" xfId="0" applyFont="1" applyBorder="1"/>
    <xf numFmtId="0" fontId="4" fillId="0" borderId="19" xfId="0" applyFont="1" applyBorder="1"/>
    <xf numFmtId="165" fontId="6" fillId="0" borderId="16" xfId="20" applyNumberFormat="1" applyFont="1" applyBorder="1" applyAlignment="1" applyProtection="1">
      <alignment vertical="center"/>
      <protection/>
    </xf>
    <xf numFmtId="165" fontId="6" fillId="0" borderId="5" xfId="20" applyNumberFormat="1" applyFont="1" applyBorder="1" applyAlignment="1" applyProtection="1">
      <alignment vertical="center"/>
      <protection/>
    </xf>
    <xf numFmtId="165" fontId="6" fillId="4" borderId="5" xfId="20" applyNumberFormat="1" applyFont="1" applyFill="1" applyBorder="1" applyAlignment="1" applyProtection="1">
      <alignment vertical="center"/>
      <protection/>
    </xf>
    <xf numFmtId="0" fontId="6" fillId="4" borderId="9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2:N97"/>
  <sheetViews>
    <sheetView tabSelected="1" workbookViewId="0" topLeftCell="A73">
      <selection activeCell="H83" sqref="H83"/>
    </sheetView>
  </sheetViews>
  <sheetFormatPr defaultColWidth="9.140625" defaultRowHeight="15"/>
  <cols>
    <col min="1" max="1" width="6.140625" style="1" customWidth="1"/>
    <col min="2" max="2" width="39.28125" style="1" customWidth="1"/>
    <col min="3" max="7" width="12.7109375" style="1" customWidth="1"/>
    <col min="8" max="8" width="5.8515625" style="1" customWidth="1"/>
    <col min="9" max="9" width="9.7109375" style="2" customWidth="1"/>
    <col min="10" max="13" width="12.7109375" style="1" customWidth="1"/>
    <col min="14" max="14" width="17.421875" style="1" customWidth="1"/>
    <col min="15" max="16384" width="9.140625" style="1" customWidth="1"/>
  </cols>
  <sheetData>
    <row r="1" ht="15" customHeight="1"/>
    <row r="2" ht="15" customHeight="1">
      <c r="B2" s="6" t="s">
        <v>50</v>
      </c>
    </row>
    <row r="3" ht="15" customHeight="1"/>
    <row r="4" spans="2:14" ht="57" customHeight="1" thickBot="1">
      <c r="B4" s="62" t="s">
        <v>3</v>
      </c>
      <c r="C4" s="32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63" t="s">
        <v>78</v>
      </c>
      <c r="I4" s="64" t="s">
        <v>12</v>
      </c>
      <c r="J4" s="32" t="s">
        <v>13</v>
      </c>
      <c r="K4" s="33" t="s">
        <v>14</v>
      </c>
      <c r="L4" s="33" t="s">
        <v>15</v>
      </c>
      <c r="M4" s="33" t="s">
        <v>16</v>
      </c>
      <c r="N4" s="34" t="s">
        <v>49</v>
      </c>
    </row>
    <row r="5" spans="2:14" ht="19.5" customHeight="1" thickTop="1">
      <c r="B5" s="65" t="s">
        <v>10</v>
      </c>
      <c r="C5" s="66"/>
      <c r="D5" s="67"/>
      <c r="E5" s="67"/>
      <c r="F5" s="67"/>
      <c r="G5" s="68"/>
      <c r="H5" s="69"/>
      <c r="I5" s="70"/>
      <c r="J5" s="48"/>
      <c r="K5" s="49"/>
      <c r="L5" s="49"/>
      <c r="M5" s="49"/>
      <c r="N5" s="20"/>
    </row>
    <row r="6" spans="2:14" ht="19.5" customHeight="1">
      <c r="B6" s="71"/>
      <c r="C6" s="72"/>
      <c r="D6" s="73"/>
      <c r="E6" s="73"/>
      <c r="F6" s="73"/>
      <c r="G6" s="74"/>
      <c r="H6" s="75"/>
      <c r="I6" s="76"/>
      <c r="J6" s="50"/>
      <c r="K6" s="51"/>
      <c r="L6" s="51"/>
      <c r="M6" s="51"/>
      <c r="N6" s="13"/>
    </row>
    <row r="7" spans="2:14" ht="19.5" customHeight="1">
      <c r="B7" s="71" t="s">
        <v>11</v>
      </c>
      <c r="C7" s="77">
        <v>1595</v>
      </c>
      <c r="D7" s="78"/>
      <c r="E7" s="78"/>
      <c r="F7" s="78"/>
      <c r="G7" s="79">
        <v>1595</v>
      </c>
      <c r="H7" s="80" t="s">
        <v>83</v>
      </c>
      <c r="I7" s="81"/>
      <c r="J7" s="52"/>
      <c r="K7" s="53"/>
      <c r="L7" s="53"/>
      <c r="M7" s="53"/>
      <c r="N7" s="39">
        <f>SUM(N8:N9)</f>
        <v>0</v>
      </c>
    </row>
    <row r="8" spans="2:14" ht="30.75" customHeight="1">
      <c r="B8" s="82" t="s">
        <v>75</v>
      </c>
      <c r="C8" s="83">
        <v>1595</v>
      </c>
      <c r="D8" s="78">
        <v>0</v>
      </c>
      <c r="E8" s="78">
        <v>0</v>
      </c>
      <c r="F8" s="78">
        <v>0</v>
      </c>
      <c r="G8" s="84">
        <v>1595</v>
      </c>
      <c r="H8" s="85" t="s">
        <v>83</v>
      </c>
      <c r="I8" s="81">
        <v>1</v>
      </c>
      <c r="J8" s="52"/>
      <c r="K8" s="53"/>
      <c r="L8" s="53"/>
      <c r="M8" s="53"/>
      <c r="N8" s="39">
        <f>SUM(C8*I8*J8)+(D8*I8*K8)+(E8*I8*L8)+(F8*I8*M8)</f>
        <v>0</v>
      </c>
    </row>
    <row r="9" spans="2:14" ht="19.5" customHeight="1">
      <c r="B9" s="82" t="s">
        <v>76</v>
      </c>
      <c r="C9" s="83">
        <v>160</v>
      </c>
      <c r="D9" s="78">
        <v>0</v>
      </c>
      <c r="E9" s="78">
        <v>0</v>
      </c>
      <c r="F9" s="78">
        <v>0</v>
      </c>
      <c r="G9" s="84">
        <v>160</v>
      </c>
      <c r="H9" s="85" t="s">
        <v>83</v>
      </c>
      <c r="I9" s="81">
        <v>1</v>
      </c>
      <c r="J9" s="52"/>
      <c r="K9" s="53"/>
      <c r="L9" s="53"/>
      <c r="M9" s="53"/>
      <c r="N9" s="39">
        <f>SUM(C9*I9*J9)+(D9*I9*K9)+(E9*I9*L9)+(F9*I9*M9)</f>
        <v>0</v>
      </c>
    </row>
    <row r="10" spans="2:14" ht="19.5" customHeight="1">
      <c r="B10" s="82"/>
      <c r="C10" s="83"/>
      <c r="D10" s="78"/>
      <c r="E10" s="78"/>
      <c r="F10" s="78"/>
      <c r="G10" s="84"/>
      <c r="H10" s="85"/>
      <c r="I10" s="81"/>
      <c r="J10" s="50"/>
      <c r="K10" s="51"/>
      <c r="L10" s="51"/>
      <c r="M10" s="51"/>
      <c r="N10" s="13"/>
    </row>
    <row r="11" spans="2:14" ht="19.5" customHeight="1">
      <c r="B11" s="71" t="s">
        <v>48</v>
      </c>
      <c r="C11" s="77">
        <v>94</v>
      </c>
      <c r="D11" s="78"/>
      <c r="E11" s="78"/>
      <c r="F11" s="78"/>
      <c r="G11" s="79">
        <v>94</v>
      </c>
      <c r="H11" s="80" t="s">
        <v>83</v>
      </c>
      <c r="I11" s="81"/>
      <c r="J11" s="52"/>
      <c r="K11" s="53"/>
      <c r="L11" s="53"/>
      <c r="M11" s="53"/>
      <c r="N11" s="39">
        <f>SUM(N12:N18)</f>
        <v>0</v>
      </c>
    </row>
    <row r="12" spans="2:14" ht="19.5" customHeight="1">
      <c r="B12" s="86" t="s">
        <v>51</v>
      </c>
      <c r="C12" s="83">
        <v>94</v>
      </c>
      <c r="D12" s="78">
        <v>0</v>
      </c>
      <c r="E12" s="78">
        <v>0</v>
      </c>
      <c r="F12" s="78">
        <v>0</v>
      </c>
      <c r="G12" s="84">
        <v>94</v>
      </c>
      <c r="H12" s="80" t="s">
        <v>83</v>
      </c>
      <c r="I12" s="81">
        <v>1</v>
      </c>
      <c r="J12" s="52"/>
      <c r="K12" s="53"/>
      <c r="L12" s="53"/>
      <c r="M12" s="53"/>
      <c r="N12" s="39">
        <f>SUM(C12*I12*J12)+(D12*I12*K12)+(E12*I12*L12)+(F12*I12*M12)</f>
        <v>0</v>
      </c>
    </row>
    <row r="13" spans="2:14" ht="30" customHeight="1">
      <c r="B13" s="86" t="s">
        <v>17</v>
      </c>
      <c r="C13" s="83">
        <v>94</v>
      </c>
      <c r="D13" s="78">
        <v>0</v>
      </c>
      <c r="E13" s="78">
        <v>0</v>
      </c>
      <c r="F13" s="78">
        <v>0</v>
      </c>
      <c r="G13" s="84">
        <v>94</v>
      </c>
      <c r="H13" s="80" t="s">
        <v>83</v>
      </c>
      <c r="I13" s="81">
        <v>1</v>
      </c>
      <c r="J13" s="52"/>
      <c r="K13" s="53"/>
      <c r="L13" s="53"/>
      <c r="M13" s="53"/>
      <c r="N13" s="39">
        <f aca="true" t="shared" si="0" ref="N13:N18">SUM(C13*I13*J13)+(D13*I13*K13)+(E13*I13*L13)+(F13*I13*M13)</f>
        <v>0</v>
      </c>
    </row>
    <row r="14" spans="2:14" s="3" customFormat="1" ht="19.5" customHeight="1">
      <c r="B14" s="87" t="s">
        <v>19</v>
      </c>
      <c r="C14" s="83">
        <v>94</v>
      </c>
      <c r="D14" s="78">
        <v>0</v>
      </c>
      <c r="E14" s="78">
        <v>0</v>
      </c>
      <c r="F14" s="78">
        <v>0</v>
      </c>
      <c r="G14" s="84">
        <v>94</v>
      </c>
      <c r="H14" s="80" t="s">
        <v>83</v>
      </c>
      <c r="I14" s="81">
        <v>1</v>
      </c>
      <c r="J14" s="54"/>
      <c r="K14" s="55"/>
      <c r="L14" s="55"/>
      <c r="M14" s="55"/>
      <c r="N14" s="39">
        <f t="shared" si="0"/>
        <v>0</v>
      </c>
    </row>
    <row r="15" spans="2:14" s="3" customFormat="1" ht="19.5" customHeight="1">
      <c r="B15" s="86" t="s">
        <v>20</v>
      </c>
      <c r="C15" s="83">
        <v>94</v>
      </c>
      <c r="D15" s="78">
        <v>0</v>
      </c>
      <c r="E15" s="78">
        <v>0</v>
      </c>
      <c r="F15" s="78">
        <v>0</v>
      </c>
      <c r="G15" s="84">
        <v>94</v>
      </c>
      <c r="H15" s="80" t="s">
        <v>83</v>
      </c>
      <c r="I15" s="81">
        <v>2</v>
      </c>
      <c r="J15" s="54"/>
      <c r="K15" s="55"/>
      <c r="L15" s="55"/>
      <c r="M15" s="55"/>
      <c r="N15" s="39">
        <f t="shared" si="0"/>
        <v>0</v>
      </c>
    </row>
    <row r="16" spans="2:14" ht="19.5" customHeight="1">
      <c r="B16" s="86" t="s">
        <v>21</v>
      </c>
      <c r="C16" s="83">
        <v>94</v>
      </c>
      <c r="D16" s="78">
        <v>0</v>
      </c>
      <c r="E16" s="78">
        <v>0</v>
      </c>
      <c r="F16" s="78">
        <v>0</v>
      </c>
      <c r="G16" s="84">
        <v>94</v>
      </c>
      <c r="H16" s="80" t="s">
        <v>83</v>
      </c>
      <c r="I16" s="81">
        <v>1</v>
      </c>
      <c r="J16" s="52"/>
      <c r="K16" s="53"/>
      <c r="L16" s="53"/>
      <c r="M16" s="53"/>
      <c r="N16" s="39">
        <f t="shared" si="0"/>
        <v>0</v>
      </c>
    </row>
    <row r="17" spans="2:14" ht="19.5" customHeight="1">
      <c r="B17" s="86" t="s">
        <v>22</v>
      </c>
      <c r="C17" s="83">
        <v>94</v>
      </c>
      <c r="D17" s="78">
        <v>0</v>
      </c>
      <c r="E17" s="78">
        <v>0</v>
      </c>
      <c r="F17" s="78">
        <v>0</v>
      </c>
      <c r="G17" s="84">
        <v>94</v>
      </c>
      <c r="H17" s="80" t="s">
        <v>83</v>
      </c>
      <c r="I17" s="81">
        <v>23</v>
      </c>
      <c r="J17" s="52"/>
      <c r="K17" s="53"/>
      <c r="L17" s="53"/>
      <c r="M17" s="53"/>
      <c r="N17" s="39">
        <f t="shared" si="0"/>
        <v>0</v>
      </c>
    </row>
    <row r="18" spans="2:14" ht="19.5" customHeight="1">
      <c r="B18" s="86" t="s">
        <v>23</v>
      </c>
      <c r="C18" s="83">
        <v>94</v>
      </c>
      <c r="D18" s="78">
        <v>0</v>
      </c>
      <c r="E18" s="78">
        <v>0</v>
      </c>
      <c r="F18" s="78">
        <v>0</v>
      </c>
      <c r="G18" s="84">
        <v>94</v>
      </c>
      <c r="H18" s="80" t="s">
        <v>83</v>
      </c>
      <c r="I18" s="81">
        <v>1</v>
      </c>
      <c r="J18" s="52"/>
      <c r="K18" s="53"/>
      <c r="L18" s="53"/>
      <c r="M18" s="53"/>
      <c r="N18" s="39">
        <f t="shared" si="0"/>
        <v>0</v>
      </c>
    </row>
    <row r="19" spans="2:14" ht="19.5" customHeight="1">
      <c r="B19" s="86"/>
      <c r="C19" s="83"/>
      <c r="D19" s="78"/>
      <c r="E19" s="78"/>
      <c r="F19" s="78"/>
      <c r="G19" s="84"/>
      <c r="H19" s="88"/>
      <c r="I19" s="81"/>
      <c r="J19" s="50"/>
      <c r="K19" s="51"/>
      <c r="L19" s="51"/>
      <c r="M19" s="51"/>
      <c r="N19" s="13"/>
    </row>
    <row r="20" spans="2:14" ht="19.5" customHeight="1">
      <c r="B20" s="89" t="s">
        <v>52</v>
      </c>
      <c r="C20" s="83"/>
      <c r="D20" s="78"/>
      <c r="E20" s="78"/>
      <c r="F20" s="78"/>
      <c r="G20" s="84"/>
      <c r="H20" s="88"/>
      <c r="I20" s="81"/>
      <c r="J20" s="50"/>
      <c r="K20" s="51"/>
      <c r="L20" s="51"/>
      <c r="M20" s="51"/>
      <c r="N20" s="40">
        <f>SUM(N7+N11)</f>
        <v>0</v>
      </c>
    </row>
    <row r="21" spans="2:14" ht="19.5" customHeight="1">
      <c r="B21" s="90"/>
      <c r="C21" s="83"/>
      <c r="D21" s="78"/>
      <c r="E21" s="78"/>
      <c r="F21" s="78"/>
      <c r="G21" s="84"/>
      <c r="H21" s="88"/>
      <c r="I21" s="81"/>
      <c r="J21" s="50"/>
      <c r="K21" s="51"/>
      <c r="L21" s="51"/>
      <c r="M21" s="51"/>
      <c r="N21" s="13"/>
    </row>
    <row r="22" spans="2:14" ht="19.5" customHeight="1">
      <c r="B22" s="90" t="s">
        <v>53</v>
      </c>
      <c r="C22" s="83"/>
      <c r="D22" s="78"/>
      <c r="E22" s="78"/>
      <c r="F22" s="78"/>
      <c r="G22" s="84"/>
      <c r="H22" s="88"/>
      <c r="I22" s="81"/>
      <c r="J22" s="50"/>
      <c r="K22" s="51"/>
      <c r="L22" s="51"/>
      <c r="M22" s="51"/>
      <c r="N22" s="13"/>
    </row>
    <row r="23" spans="2:14" ht="19.5" customHeight="1">
      <c r="B23" s="91"/>
      <c r="C23" s="83"/>
      <c r="D23" s="78"/>
      <c r="E23" s="78"/>
      <c r="F23" s="78"/>
      <c r="G23" s="84"/>
      <c r="H23" s="88"/>
      <c r="I23" s="81"/>
      <c r="J23" s="50"/>
      <c r="K23" s="51"/>
      <c r="L23" s="51"/>
      <c r="M23" s="51"/>
      <c r="N23" s="13"/>
    </row>
    <row r="24" spans="2:14" ht="30" customHeight="1">
      <c r="B24" s="71" t="s">
        <v>9</v>
      </c>
      <c r="C24" s="77">
        <v>7170</v>
      </c>
      <c r="D24" s="78"/>
      <c r="E24" s="78"/>
      <c r="F24" s="78"/>
      <c r="G24" s="79">
        <v>7170</v>
      </c>
      <c r="H24" s="80" t="s">
        <v>82</v>
      </c>
      <c r="I24" s="81"/>
      <c r="J24" s="56"/>
      <c r="K24" s="57"/>
      <c r="L24" s="57"/>
      <c r="M24" s="57"/>
      <c r="N24" s="41">
        <f>SUM(N25:N27)</f>
        <v>0</v>
      </c>
    </row>
    <row r="25" spans="2:14" s="4" customFormat="1" ht="30" customHeight="1">
      <c r="B25" s="87" t="s">
        <v>24</v>
      </c>
      <c r="C25" s="83">
        <v>717</v>
      </c>
      <c r="D25" s="78">
        <v>0</v>
      </c>
      <c r="E25" s="78">
        <v>0</v>
      </c>
      <c r="F25" s="78">
        <v>0</v>
      </c>
      <c r="G25" s="84">
        <v>717</v>
      </c>
      <c r="H25" s="80" t="s">
        <v>82</v>
      </c>
      <c r="I25" s="81">
        <v>1</v>
      </c>
      <c r="J25" s="58"/>
      <c r="K25" s="59"/>
      <c r="L25" s="59"/>
      <c r="M25" s="59"/>
      <c r="N25" s="42">
        <f>SUM(C25*I25*J25)+(D25*I25*K25)+(E25*I25*L25)+(F25*I25*M25)</f>
        <v>0</v>
      </c>
    </row>
    <row r="26" spans="2:14" ht="30" customHeight="1">
      <c r="B26" s="87" t="s">
        <v>39</v>
      </c>
      <c r="C26" s="83">
        <v>3585</v>
      </c>
      <c r="D26" s="78">
        <v>0</v>
      </c>
      <c r="E26" s="78">
        <v>0</v>
      </c>
      <c r="F26" s="78">
        <v>0</v>
      </c>
      <c r="G26" s="84">
        <v>3585</v>
      </c>
      <c r="H26" s="80" t="s">
        <v>82</v>
      </c>
      <c r="I26" s="81">
        <v>2</v>
      </c>
      <c r="J26" s="56"/>
      <c r="K26" s="57"/>
      <c r="L26" s="57"/>
      <c r="M26" s="57"/>
      <c r="N26" s="42">
        <f aca="true" t="shared" si="1" ref="N26:N27">SUM(C26*I26*J26)+(D26*I26*K26)+(E26*I26*L26)+(F26*I26*M26)</f>
        <v>0</v>
      </c>
    </row>
    <row r="27" spans="2:14" ht="40.5" customHeight="1">
      <c r="B27" s="92" t="s">
        <v>37</v>
      </c>
      <c r="C27" s="83">
        <v>2390</v>
      </c>
      <c r="D27" s="78">
        <v>0</v>
      </c>
      <c r="E27" s="93">
        <v>0</v>
      </c>
      <c r="F27" s="78">
        <v>0</v>
      </c>
      <c r="G27" s="84">
        <v>2390</v>
      </c>
      <c r="H27" s="80" t="s">
        <v>82</v>
      </c>
      <c r="I27" s="81">
        <v>1</v>
      </c>
      <c r="J27" s="56"/>
      <c r="K27" s="57"/>
      <c r="L27" s="57"/>
      <c r="M27" s="57"/>
      <c r="N27" s="42">
        <f t="shared" si="1"/>
        <v>0</v>
      </c>
    </row>
    <row r="28" spans="2:14" ht="20.1" customHeight="1">
      <c r="B28" s="94"/>
      <c r="C28" s="83"/>
      <c r="D28" s="93"/>
      <c r="E28" s="78"/>
      <c r="F28" s="93"/>
      <c r="G28" s="84"/>
      <c r="H28" s="85"/>
      <c r="I28" s="81"/>
      <c r="J28" s="50"/>
      <c r="K28" s="51"/>
      <c r="L28" s="51"/>
      <c r="M28" s="51"/>
      <c r="N28" s="13"/>
    </row>
    <row r="29" spans="2:14" ht="20.1" customHeight="1">
      <c r="B29" s="95" t="s">
        <v>0</v>
      </c>
      <c r="C29" s="77">
        <v>359</v>
      </c>
      <c r="D29" s="96">
        <v>77</v>
      </c>
      <c r="E29" s="78"/>
      <c r="F29" s="96">
        <v>72</v>
      </c>
      <c r="G29" s="79">
        <v>508</v>
      </c>
      <c r="H29" s="80" t="s">
        <v>82</v>
      </c>
      <c r="I29" s="81"/>
      <c r="J29" s="56"/>
      <c r="K29" s="57"/>
      <c r="L29" s="57"/>
      <c r="M29" s="57"/>
      <c r="N29" s="41">
        <f>SUM(N30)</f>
        <v>0</v>
      </c>
    </row>
    <row r="30" spans="2:14" ht="20.1" customHeight="1">
      <c r="B30" s="94" t="s">
        <v>38</v>
      </c>
      <c r="C30" s="83">
        <v>359</v>
      </c>
      <c r="D30" s="93">
        <v>77</v>
      </c>
      <c r="E30" s="78">
        <v>0</v>
      </c>
      <c r="F30" s="93">
        <v>72</v>
      </c>
      <c r="G30" s="84">
        <v>508</v>
      </c>
      <c r="H30" s="80" t="s">
        <v>82</v>
      </c>
      <c r="I30" s="81">
        <v>2</v>
      </c>
      <c r="J30" s="56"/>
      <c r="K30" s="57"/>
      <c r="L30" s="57"/>
      <c r="M30" s="57"/>
      <c r="N30" s="41">
        <f>SUM(C30*I30*J30)+(D30*I30*K30)+(E30*I30*L30)+(F30*I30*M30)</f>
        <v>0</v>
      </c>
    </row>
    <row r="31" spans="2:14" ht="20.1" customHeight="1">
      <c r="B31" s="94"/>
      <c r="C31" s="83"/>
      <c r="D31" s="93"/>
      <c r="E31" s="78"/>
      <c r="F31" s="93"/>
      <c r="G31" s="84"/>
      <c r="H31" s="88"/>
      <c r="I31" s="81"/>
      <c r="J31" s="50"/>
      <c r="K31" s="51"/>
      <c r="L31" s="51"/>
      <c r="M31" s="51"/>
      <c r="N31" s="13"/>
    </row>
    <row r="32" spans="2:14" ht="20.1" customHeight="1">
      <c r="B32" s="71" t="s">
        <v>1</v>
      </c>
      <c r="C32" s="77">
        <v>12585</v>
      </c>
      <c r="D32" s="78"/>
      <c r="E32" s="78"/>
      <c r="F32" s="78"/>
      <c r="G32" s="79">
        <v>12585</v>
      </c>
      <c r="H32" s="80" t="s">
        <v>82</v>
      </c>
      <c r="I32" s="81"/>
      <c r="J32" s="56"/>
      <c r="K32" s="57"/>
      <c r="L32" s="57"/>
      <c r="M32" s="57"/>
      <c r="N32" s="41">
        <f>SUM(N33:N37)</f>
        <v>0</v>
      </c>
    </row>
    <row r="33" spans="2:14" ht="30" customHeight="1">
      <c r="B33" s="97" t="s">
        <v>34</v>
      </c>
      <c r="C33" s="83">
        <v>12585</v>
      </c>
      <c r="D33" s="78">
        <v>0</v>
      </c>
      <c r="E33" s="78">
        <v>0</v>
      </c>
      <c r="F33" s="78">
        <v>0</v>
      </c>
      <c r="G33" s="84">
        <v>12585</v>
      </c>
      <c r="H33" s="80" t="s">
        <v>82</v>
      </c>
      <c r="I33" s="81">
        <v>3</v>
      </c>
      <c r="J33" s="56"/>
      <c r="K33" s="57"/>
      <c r="L33" s="57"/>
      <c r="M33" s="57"/>
      <c r="N33" s="41">
        <f>SUM(C33*I33*J33)+(D33*I33*K33)+(E33*I33*L33)+(F33*I33*M33)</f>
        <v>0</v>
      </c>
    </row>
    <row r="34" spans="2:14" ht="20.1" customHeight="1">
      <c r="B34" s="94" t="s">
        <v>22</v>
      </c>
      <c r="C34" s="83">
        <v>12585</v>
      </c>
      <c r="D34" s="78">
        <v>0</v>
      </c>
      <c r="E34" s="78">
        <v>0</v>
      </c>
      <c r="F34" s="78">
        <v>0</v>
      </c>
      <c r="G34" s="84">
        <v>12585</v>
      </c>
      <c r="H34" s="80" t="s">
        <v>82</v>
      </c>
      <c r="I34" s="81">
        <v>5</v>
      </c>
      <c r="J34" s="56"/>
      <c r="K34" s="57"/>
      <c r="L34" s="57"/>
      <c r="M34" s="57"/>
      <c r="N34" s="41">
        <f aca="true" t="shared" si="2" ref="N34:N37">SUM(C34*I34*J34)+(D34*I34*K34)+(E34*I34*L34)+(F34*I34*M34)</f>
        <v>0</v>
      </c>
    </row>
    <row r="35" spans="2:14" ht="40.5" customHeight="1">
      <c r="B35" s="98" t="s">
        <v>35</v>
      </c>
      <c r="C35" s="83">
        <v>6293</v>
      </c>
      <c r="D35" s="78">
        <v>0</v>
      </c>
      <c r="E35" s="78">
        <v>0</v>
      </c>
      <c r="F35" s="78">
        <v>0</v>
      </c>
      <c r="G35" s="84">
        <v>6293</v>
      </c>
      <c r="H35" s="80" t="s">
        <v>82</v>
      </c>
      <c r="I35" s="81">
        <v>1</v>
      </c>
      <c r="J35" s="56"/>
      <c r="K35" s="57"/>
      <c r="L35" s="57"/>
      <c r="M35" s="57"/>
      <c r="N35" s="41">
        <f t="shared" si="2"/>
        <v>0</v>
      </c>
    </row>
    <row r="36" spans="2:14" ht="29.25" customHeight="1">
      <c r="B36" s="99" t="s">
        <v>36</v>
      </c>
      <c r="C36" s="83">
        <v>6293</v>
      </c>
      <c r="D36" s="78">
        <v>0</v>
      </c>
      <c r="E36" s="78">
        <v>0</v>
      </c>
      <c r="F36" s="78">
        <v>0</v>
      </c>
      <c r="G36" s="84">
        <v>6293</v>
      </c>
      <c r="H36" s="80" t="s">
        <v>82</v>
      </c>
      <c r="I36" s="81">
        <v>1</v>
      </c>
      <c r="J36" s="56"/>
      <c r="K36" s="57"/>
      <c r="L36" s="57"/>
      <c r="M36" s="57"/>
      <c r="N36" s="41">
        <f t="shared" si="2"/>
        <v>0</v>
      </c>
    </row>
    <row r="37" spans="2:14" ht="39.75" customHeight="1">
      <c r="B37" s="98" t="s">
        <v>25</v>
      </c>
      <c r="C37" s="83">
        <v>4195</v>
      </c>
      <c r="D37" s="78">
        <v>0</v>
      </c>
      <c r="E37" s="78">
        <v>0</v>
      </c>
      <c r="F37" s="78">
        <v>0</v>
      </c>
      <c r="G37" s="84">
        <v>4195</v>
      </c>
      <c r="H37" s="80" t="s">
        <v>82</v>
      </c>
      <c r="I37" s="81">
        <v>1</v>
      </c>
      <c r="J37" s="56"/>
      <c r="K37" s="57"/>
      <c r="L37" s="57"/>
      <c r="M37" s="57"/>
      <c r="N37" s="41">
        <f t="shared" si="2"/>
        <v>0</v>
      </c>
    </row>
    <row r="38" spans="2:14" ht="19.5" customHeight="1">
      <c r="B38" s="82"/>
      <c r="C38" s="77"/>
      <c r="D38" s="78"/>
      <c r="E38" s="78"/>
      <c r="F38" s="78"/>
      <c r="G38" s="79"/>
      <c r="H38" s="80"/>
      <c r="I38" s="81"/>
      <c r="J38" s="50"/>
      <c r="K38" s="51"/>
      <c r="L38" s="51"/>
      <c r="M38" s="51"/>
      <c r="N38" s="13"/>
    </row>
    <row r="39" spans="2:14" ht="30.75" customHeight="1">
      <c r="B39" s="71" t="s">
        <v>26</v>
      </c>
      <c r="C39" s="77">
        <v>524</v>
      </c>
      <c r="D39" s="78"/>
      <c r="E39" s="78"/>
      <c r="F39" s="96">
        <v>1</v>
      </c>
      <c r="G39" s="79">
        <v>525</v>
      </c>
      <c r="H39" s="80" t="s">
        <v>82</v>
      </c>
      <c r="I39" s="81"/>
      <c r="J39" s="56"/>
      <c r="K39" s="57"/>
      <c r="L39" s="57"/>
      <c r="M39" s="57"/>
      <c r="N39" s="41">
        <f>SUM(N40:N41)</f>
        <v>0</v>
      </c>
    </row>
    <row r="40" spans="2:14" ht="29.25" customHeight="1">
      <c r="B40" s="82" t="s">
        <v>32</v>
      </c>
      <c r="C40" s="83">
        <v>524</v>
      </c>
      <c r="D40" s="78">
        <v>0</v>
      </c>
      <c r="E40" s="78">
        <v>0</v>
      </c>
      <c r="F40" s="78">
        <v>1</v>
      </c>
      <c r="G40" s="84">
        <v>525</v>
      </c>
      <c r="H40" s="80" t="s">
        <v>82</v>
      </c>
      <c r="I40" s="81">
        <v>1</v>
      </c>
      <c r="J40" s="56"/>
      <c r="K40" s="57"/>
      <c r="L40" s="57"/>
      <c r="M40" s="57"/>
      <c r="N40" s="41">
        <f>SUM(C40*I40*J40)+(D40*I40*K40)+(E40*I40*L40)+(F40*I40*M40)</f>
        <v>0</v>
      </c>
    </row>
    <row r="41" spans="2:14" ht="19.5" customHeight="1">
      <c r="B41" s="82" t="s">
        <v>27</v>
      </c>
      <c r="C41" s="83">
        <v>53</v>
      </c>
      <c r="D41" s="78">
        <v>0</v>
      </c>
      <c r="E41" s="78">
        <v>0</v>
      </c>
      <c r="F41" s="78">
        <v>1</v>
      </c>
      <c r="G41" s="84">
        <v>54</v>
      </c>
      <c r="H41" s="80" t="s">
        <v>82</v>
      </c>
      <c r="I41" s="81">
        <v>1</v>
      </c>
      <c r="J41" s="56"/>
      <c r="K41" s="57"/>
      <c r="L41" s="57"/>
      <c r="M41" s="57"/>
      <c r="N41" s="41">
        <f>SUM(C41*I41*J41)+(D41*I41*K41)+(E41*I41*L41)+(F41*I41*M41)</f>
        <v>0</v>
      </c>
    </row>
    <row r="42" spans="2:14" ht="19.5" customHeight="1">
      <c r="B42" s="82"/>
      <c r="C42" s="83"/>
      <c r="D42" s="78"/>
      <c r="E42" s="78"/>
      <c r="F42" s="78"/>
      <c r="G42" s="84"/>
      <c r="H42" s="85"/>
      <c r="I42" s="81"/>
      <c r="J42" s="50"/>
      <c r="K42" s="51"/>
      <c r="L42" s="51"/>
      <c r="M42" s="51"/>
      <c r="N42" s="13"/>
    </row>
    <row r="43" spans="2:14" ht="30" customHeight="1">
      <c r="B43" s="71" t="s">
        <v>28</v>
      </c>
      <c r="C43" s="77">
        <v>6996</v>
      </c>
      <c r="D43" s="78"/>
      <c r="E43" s="78"/>
      <c r="F43" s="78"/>
      <c r="G43" s="79">
        <v>6996</v>
      </c>
      <c r="H43" s="80" t="s">
        <v>82</v>
      </c>
      <c r="I43" s="81"/>
      <c r="J43" s="56"/>
      <c r="K43" s="57"/>
      <c r="L43" s="57"/>
      <c r="M43" s="57"/>
      <c r="N43" s="41">
        <f>SUM(N44:N45)</f>
        <v>0</v>
      </c>
    </row>
    <row r="44" spans="2:14" ht="30" customHeight="1">
      <c r="B44" s="82" t="s">
        <v>32</v>
      </c>
      <c r="C44" s="83">
        <v>6996</v>
      </c>
      <c r="D44" s="78">
        <v>0</v>
      </c>
      <c r="E44" s="78">
        <v>0</v>
      </c>
      <c r="F44" s="78">
        <v>0</v>
      </c>
      <c r="G44" s="84">
        <v>6996</v>
      </c>
      <c r="H44" s="80" t="s">
        <v>82</v>
      </c>
      <c r="I44" s="81">
        <v>1</v>
      </c>
      <c r="J44" s="56"/>
      <c r="K44" s="57"/>
      <c r="L44" s="57"/>
      <c r="M44" s="57"/>
      <c r="N44" s="41">
        <f>SUM(C44*I44*J44)+(D44*I44*K44)+(E44*I44*L44)+(F44*I44*M44)</f>
        <v>0</v>
      </c>
    </row>
    <row r="45" spans="2:14" ht="30" customHeight="1">
      <c r="B45" s="82" t="s">
        <v>33</v>
      </c>
      <c r="C45" s="83">
        <v>700</v>
      </c>
      <c r="D45" s="78">
        <v>0</v>
      </c>
      <c r="E45" s="78">
        <v>0</v>
      </c>
      <c r="F45" s="78">
        <v>0</v>
      </c>
      <c r="G45" s="84">
        <v>700</v>
      </c>
      <c r="H45" s="80" t="s">
        <v>82</v>
      </c>
      <c r="I45" s="81">
        <v>1</v>
      </c>
      <c r="J45" s="56"/>
      <c r="K45" s="57"/>
      <c r="L45" s="57"/>
      <c r="M45" s="57"/>
      <c r="N45" s="41">
        <f>SUM(C45*I45*J45)+(D45*I45*K45)+(E45*I45*L45)+(F45*I45*M45)</f>
        <v>0</v>
      </c>
    </row>
    <row r="46" spans="2:14" ht="19.5" customHeight="1">
      <c r="B46" s="71"/>
      <c r="C46" s="77"/>
      <c r="D46" s="100"/>
      <c r="E46" s="100"/>
      <c r="F46" s="100"/>
      <c r="G46" s="79"/>
      <c r="H46" s="101"/>
      <c r="I46" s="81"/>
      <c r="J46" s="50"/>
      <c r="K46" s="51"/>
      <c r="L46" s="51"/>
      <c r="M46" s="51"/>
      <c r="N46" s="13"/>
    </row>
    <row r="47" spans="2:14" ht="43.5" customHeight="1">
      <c r="B47" s="71" t="s">
        <v>29</v>
      </c>
      <c r="C47" s="77">
        <v>42565</v>
      </c>
      <c r="D47" s="78"/>
      <c r="E47" s="78"/>
      <c r="F47" s="78"/>
      <c r="G47" s="79">
        <v>42565</v>
      </c>
      <c r="H47" s="80" t="s">
        <v>82</v>
      </c>
      <c r="I47" s="81"/>
      <c r="J47" s="56"/>
      <c r="K47" s="57"/>
      <c r="L47" s="57"/>
      <c r="M47" s="57"/>
      <c r="N47" s="41">
        <f>SUM(N48:N51)</f>
        <v>0</v>
      </c>
    </row>
    <row r="48" spans="2:14" ht="30" customHeight="1">
      <c r="B48" s="98" t="s">
        <v>18</v>
      </c>
      <c r="C48" s="83">
        <v>14190</v>
      </c>
      <c r="D48" s="78">
        <v>0</v>
      </c>
      <c r="E48" s="78">
        <v>0</v>
      </c>
      <c r="F48" s="78">
        <v>0</v>
      </c>
      <c r="G48" s="84">
        <v>14190</v>
      </c>
      <c r="H48" s="85" t="s">
        <v>82</v>
      </c>
      <c r="I48" s="81">
        <v>1</v>
      </c>
      <c r="J48" s="56"/>
      <c r="K48" s="57"/>
      <c r="L48" s="57"/>
      <c r="M48" s="57"/>
      <c r="N48" s="41">
        <f>SUM(C48*I48*J48)+(D48*I48*K48)+(E48*I48*L48)+(F48*I48*M48)</f>
        <v>0</v>
      </c>
    </row>
    <row r="49" spans="2:14" ht="40.5" customHeight="1">
      <c r="B49" s="98" t="s">
        <v>31</v>
      </c>
      <c r="C49" s="83">
        <v>14190</v>
      </c>
      <c r="D49" s="78">
        <v>0</v>
      </c>
      <c r="E49" s="78">
        <v>0</v>
      </c>
      <c r="F49" s="78">
        <v>0</v>
      </c>
      <c r="G49" s="84">
        <v>14190</v>
      </c>
      <c r="H49" s="85" t="s">
        <v>82</v>
      </c>
      <c r="I49" s="81">
        <v>2</v>
      </c>
      <c r="J49" s="56"/>
      <c r="K49" s="57"/>
      <c r="L49" s="57"/>
      <c r="M49" s="57"/>
      <c r="N49" s="41">
        <f aca="true" t="shared" si="3" ref="N49:N51">SUM(C49*I49*J49)+(D49*I49*K49)+(E49*I49*L49)+(F49*I49*M49)</f>
        <v>0</v>
      </c>
    </row>
    <row r="50" spans="2:14" ht="30" customHeight="1">
      <c r="B50" s="86" t="s">
        <v>77</v>
      </c>
      <c r="C50" s="83">
        <v>127695</v>
      </c>
      <c r="D50" s="78">
        <v>0</v>
      </c>
      <c r="E50" s="78">
        <v>0</v>
      </c>
      <c r="F50" s="78">
        <v>0</v>
      </c>
      <c r="G50" s="84">
        <v>127695</v>
      </c>
      <c r="H50" s="85" t="s">
        <v>82</v>
      </c>
      <c r="I50" s="81">
        <v>2</v>
      </c>
      <c r="J50" s="56"/>
      <c r="K50" s="57"/>
      <c r="L50" s="57"/>
      <c r="M50" s="57"/>
      <c r="N50" s="41">
        <f t="shared" si="3"/>
        <v>0</v>
      </c>
    </row>
    <row r="51" spans="2:14" ht="30.75" customHeight="1">
      <c r="B51" s="87" t="s">
        <v>30</v>
      </c>
      <c r="C51" s="83">
        <v>4257</v>
      </c>
      <c r="D51" s="78">
        <v>0</v>
      </c>
      <c r="E51" s="78">
        <v>0</v>
      </c>
      <c r="F51" s="78">
        <v>0</v>
      </c>
      <c r="G51" s="84">
        <v>4257</v>
      </c>
      <c r="H51" s="85" t="s">
        <v>82</v>
      </c>
      <c r="I51" s="81">
        <v>1</v>
      </c>
      <c r="J51" s="56"/>
      <c r="K51" s="57"/>
      <c r="L51" s="57"/>
      <c r="M51" s="57"/>
      <c r="N51" s="41">
        <f t="shared" si="3"/>
        <v>0</v>
      </c>
    </row>
    <row r="52" spans="2:14" ht="20.1" customHeight="1">
      <c r="B52" s="82"/>
      <c r="C52" s="83"/>
      <c r="D52" s="78"/>
      <c r="E52" s="78"/>
      <c r="F52" s="78"/>
      <c r="G52" s="84"/>
      <c r="H52" s="88"/>
      <c r="I52" s="81"/>
      <c r="J52" s="50"/>
      <c r="K52" s="51"/>
      <c r="L52" s="51"/>
      <c r="M52" s="51"/>
      <c r="N52" s="13"/>
    </row>
    <row r="53" spans="2:14" ht="20.1" customHeight="1">
      <c r="B53" s="71" t="s">
        <v>2</v>
      </c>
      <c r="C53" s="77">
        <v>641</v>
      </c>
      <c r="D53" s="78"/>
      <c r="E53" s="78"/>
      <c r="F53" s="78"/>
      <c r="G53" s="79">
        <v>641</v>
      </c>
      <c r="H53" s="80" t="s">
        <v>82</v>
      </c>
      <c r="I53" s="81"/>
      <c r="J53" s="56"/>
      <c r="K53" s="57"/>
      <c r="L53" s="57"/>
      <c r="M53" s="57"/>
      <c r="N53" s="41">
        <f>SUM(N54:N57)</f>
        <v>0</v>
      </c>
    </row>
    <row r="54" spans="2:14" ht="20.1" customHeight="1">
      <c r="B54" s="94" t="s">
        <v>41</v>
      </c>
      <c r="C54" s="83">
        <v>65</v>
      </c>
      <c r="D54" s="78">
        <v>0</v>
      </c>
      <c r="E54" s="78">
        <v>0</v>
      </c>
      <c r="F54" s="78">
        <v>0</v>
      </c>
      <c r="G54" s="84">
        <v>65</v>
      </c>
      <c r="H54" s="85" t="s">
        <v>82</v>
      </c>
      <c r="I54" s="81">
        <v>1</v>
      </c>
      <c r="J54" s="56"/>
      <c r="K54" s="57"/>
      <c r="L54" s="57"/>
      <c r="M54" s="57"/>
      <c r="N54" s="41">
        <f>SUM(C54*I54*J54)+(D54*I54*K54)+(E54*I54*L54)+(F54*I54*M54)</f>
        <v>0</v>
      </c>
    </row>
    <row r="55" spans="2:14" ht="20.1" customHeight="1">
      <c r="B55" s="94" t="s">
        <v>42</v>
      </c>
      <c r="C55" s="83">
        <v>641</v>
      </c>
      <c r="D55" s="78">
        <v>0</v>
      </c>
      <c r="E55" s="78">
        <v>0</v>
      </c>
      <c r="F55" s="78">
        <v>0</v>
      </c>
      <c r="G55" s="84">
        <v>641</v>
      </c>
      <c r="H55" s="85" t="s">
        <v>82</v>
      </c>
      <c r="I55" s="81">
        <v>1</v>
      </c>
      <c r="J55" s="56"/>
      <c r="K55" s="57"/>
      <c r="L55" s="57"/>
      <c r="M55" s="57"/>
      <c r="N55" s="41">
        <f aca="true" t="shared" si="4" ref="N55:N57">SUM(C55*I55*J55)+(D55*I55*K55)+(E55*I55*L55)+(F55*I55*M55)</f>
        <v>0</v>
      </c>
    </row>
    <row r="56" spans="2:14" ht="26.25" customHeight="1">
      <c r="B56" s="98" t="s">
        <v>43</v>
      </c>
      <c r="C56" s="83">
        <v>641</v>
      </c>
      <c r="D56" s="78">
        <v>0</v>
      </c>
      <c r="E56" s="78">
        <v>0</v>
      </c>
      <c r="F56" s="78">
        <v>0</v>
      </c>
      <c r="G56" s="84">
        <v>641</v>
      </c>
      <c r="H56" s="85" t="s">
        <v>82</v>
      </c>
      <c r="I56" s="81">
        <v>2</v>
      </c>
      <c r="J56" s="56"/>
      <c r="K56" s="57"/>
      <c r="L56" s="57"/>
      <c r="M56" s="57"/>
      <c r="N56" s="41">
        <f t="shared" si="4"/>
        <v>0</v>
      </c>
    </row>
    <row r="57" spans="2:14" ht="29.25" customHeight="1">
      <c r="B57" s="98" t="s">
        <v>44</v>
      </c>
      <c r="C57" s="83">
        <v>641</v>
      </c>
      <c r="D57" s="78">
        <v>0</v>
      </c>
      <c r="E57" s="78">
        <v>0</v>
      </c>
      <c r="F57" s="78">
        <v>0</v>
      </c>
      <c r="G57" s="84">
        <v>641</v>
      </c>
      <c r="H57" s="85" t="s">
        <v>82</v>
      </c>
      <c r="I57" s="81">
        <v>1</v>
      </c>
      <c r="J57" s="56"/>
      <c r="K57" s="57"/>
      <c r="L57" s="57"/>
      <c r="M57" s="57"/>
      <c r="N57" s="41">
        <f t="shared" si="4"/>
        <v>0</v>
      </c>
    </row>
    <row r="58" spans="2:14" ht="20.1" customHeight="1">
      <c r="B58" s="82"/>
      <c r="C58" s="83"/>
      <c r="D58" s="78"/>
      <c r="E58" s="78"/>
      <c r="F58" s="78"/>
      <c r="G58" s="84"/>
      <c r="H58" s="88"/>
      <c r="I58" s="81"/>
      <c r="J58" s="50"/>
      <c r="K58" s="51"/>
      <c r="L58" s="51"/>
      <c r="M58" s="51"/>
      <c r="N58" s="13"/>
    </row>
    <row r="59" spans="2:14" ht="20.1" customHeight="1">
      <c r="B59" s="71" t="s">
        <v>40</v>
      </c>
      <c r="C59" s="77">
        <v>2522</v>
      </c>
      <c r="D59" s="78"/>
      <c r="E59" s="78"/>
      <c r="F59" s="78"/>
      <c r="G59" s="79">
        <v>2522</v>
      </c>
      <c r="H59" s="80" t="s">
        <v>82</v>
      </c>
      <c r="I59" s="81"/>
      <c r="J59" s="56"/>
      <c r="K59" s="57"/>
      <c r="L59" s="57"/>
      <c r="M59" s="57"/>
      <c r="N59" s="41">
        <f>SUM(N60:N63)</f>
        <v>0</v>
      </c>
    </row>
    <row r="60" spans="2:14" ht="40.5" customHeight="1">
      <c r="B60" s="102" t="s">
        <v>45</v>
      </c>
      <c r="C60" s="103">
        <v>2522</v>
      </c>
      <c r="D60" s="104">
        <v>0</v>
      </c>
      <c r="E60" s="104">
        <v>0</v>
      </c>
      <c r="F60" s="104">
        <v>0</v>
      </c>
      <c r="G60" s="105">
        <v>2522</v>
      </c>
      <c r="H60" s="106" t="s">
        <v>82</v>
      </c>
      <c r="I60" s="81">
        <v>2</v>
      </c>
      <c r="J60" s="56"/>
      <c r="K60" s="57"/>
      <c r="L60" s="57"/>
      <c r="M60" s="57"/>
      <c r="N60" s="41">
        <f>SUM(C60*I60*J60)+(D60*I60*K60)+(E60*I60*L60)+(F60*I60*M60)</f>
        <v>0</v>
      </c>
    </row>
    <row r="61" spans="2:14" ht="19.5" customHeight="1">
      <c r="B61" s="107" t="s">
        <v>22</v>
      </c>
      <c r="C61" s="103">
        <v>2522</v>
      </c>
      <c r="D61" s="104">
        <v>0</v>
      </c>
      <c r="E61" s="104">
        <v>0</v>
      </c>
      <c r="F61" s="104">
        <v>0</v>
      </c>
      <c r="G61" s="105">
        <v>2522</v>
      </c>
      <c r="H61" s="106" t="s">
        <v>82</v>
      </c>
      <c r="I61" s="81">
        <v>5</v>
      </c>
      <c r="J61" s="56"/>
      <c r="K61" s="57"/>
      <c r="L61" s="57"/>
      <c r="M61" s="57"/>
      <c r="N61" s="41">
        <f aca="true" t="shared" si="5" ref="N61:N63">SUM(C61*I61*J61)+(D61*I61*K61)+(E61*I61*L61)+(F61*I61*M61)</f>
        <v>0</v>
      </c>
    </row>
    <row r="62" spans="2:14" ht="30" customHeight="1">
      <c r="B62" s="102" t="s">
        <v>46</v>
      </c>
      <c r="C62" s="103">
        <v>1261</v>
      </c>
      <c r="D62" s="104">
        <v>0</v>
      </c>
      <c r="E62" s="104">
        <v>0</v>
      </c>
      <c r="F62" s="104">
        <v>0</v>
      </c>
      <c r="G62" s="105">
        <v>1261</v>
      </c>
      <c r="H62" s="106" t="s">
        <v>82</v>
      </c>
      <c r="I62" s="81">
        <v>1</v>
      </c>
      <c r="J62" s="56"/>
      <c r="K62" s="57"/>
      <c r="L62" s="57"/>
      <c r="M62" s="57"/>
      <c r="N62" s="41">
        <f t="shared" si="5"/>
        <v>0</v>
      </c>
    </row>
    <row r="63" spans="2:14" ht="30" customHeight="1">
      <c r="B63" s="108" t="s">
        <v>47</v>
      </c>
      <c r="C63" s="103">
        <v>1261</v>
      </c>
      <c r="D63" s="104">
        <v>0</v>
      </c>
      <c r="E63" s="104">
        <v>0</v>
      </c>
      <c r="F63" s="104">
        <v>0</v>
      </c>
      <c r="G63" s="105">
        <v>1261</v>
      </c>
      <c r="H63" s="106" t="s">
        <v>82</v>
      </c>
      <c r="I63" s="81">
        <v>1</v>
      </c>
      <c r="J63" s="56"/>
      <c r="K63" s="57"/>
      <c r="L63" s="57"/>
      <c r="M63" s="57"/>
      <c r="N63" s="41">
        <f t="shared" si="5"/>
        <v>0</v>
      </c>
    </row>
    <row r="64" spans="2:14" ht="19.5" customHeight="1">
      <c r="B64" s="108"/>
      <c r="C64" s="103"/>
      <c r="D64" s="104"/>
      <c r="E64" s="104"/>
      <c r="F64" s="104"/>
      <c r="G64" s="105"/>
      <c r="H64" s="109"/>
      <c r="I64" s="81"/>
      <c r="J64" s="50"/>
      <c r="K64" s="51"/>
      <c r="L64" s="51"/>
      <c r="M64" s="51"/>
      <c r="N64" s="13"/>
    </row>
    <row r="65" spans="2:14" ht="19.5" customHeight="1">
      <c r="B65" s="110" t="s">
        <v>54</v>
      </c>
      <c r="C65" s="103"/>
      <c r="D65" s="104"/>
      <c r="E65" s="104"/>
      <c r="F65" s="104"/>
      <c r="G65" s="105"/>
      <c r="H65" s="109"/>
      <c r="I65" s="81"/>
      <c r="J65" s="50"/>
      <c r="K65" s="51"/>
      <c r="L65" s="51"/>
      <c r="M65" s="51"/>
      <c r="N65" s="40">
        <f>SUM(N24+N29+N32+N39+N43+N47+N53+N59)</f>
        <v>0</v>
      </c>
    </row>
    <row r="66" spans="2:14" ht="19.5" customHeight="1">
      <c r="B66" s="111"/>
      <c r="C66" s="103"/>
      <c r="D66" s="104"/>
      <c r="E66" s="104"/>
      <c r="F66" s="104"/>
      <c r="G66" s="105"/>
      <c r="H66" s="109"/>
      <c r="I66" s="81"/>
      <c r="J66" s="50"/>
      <c r="K66" s="51"/>
      <c r="L66" s="51"/>
      <c r="M66" s="51"/>
      <c r="N66" s="13"/>
    </row>
    <row r="67" spans="2:14" ht="19.5" customHeight="1">
      <c r="B67" s="111" t="s">
        <v>55</v>
      </c>
      <c r="C67" s="103"/>
      <c r="D67" s="104"/>
      <c r="E67" s="104"/>
      <c r="F67" s="104"/>
      <c r="G67" s="105"/>
      <c r="H67" s="109"/>
      <c r="I67" s="81"/>
      <c r="J67" s="50"/>
      <c r="K67" s="51"/>
      <c r="L67" s="51"/>
      <c r="M67" s="51"/>
      <c r="N67" s="13"/>
    </row>
    <row r="68" spans="2:14" ht="19.5" customHeight="1">
      <c r="B68" s="111" t="s">
        <v>59</v>
      </c>
      <c r="C68" s="112">
        <v>6723</v>
      </c>
      <c r="D68" s="104">
        <v>0</v>
      </c>
      <c r="E68" s="104">
        <v>0</v>
      </c>
      <c r="F68" s="104">
        <v>0</v>
      </c>
      <c r="G68" s="113">
        <v>6723</v>
      </c>
      <c r="H68" s="114" t="s">
        <v>82</v>
      </c>
      <c r="I68" s="81"/>
      <c r="J68" s="56"/>
      <c r="K68" s="57"/>
      <c r="L68" s="57"/>
      <c r="M68" s="57"/>
      <c r="N68" s="41">
        <f>SUM(N69:N70)</f>
        <v>0</v>
      </c>
    </row>
    <row r="69" spans="2:14" ht="19.5" customHeight="1">
      <c r="B69" s="108" t="s">
        <v>56</v>
      </c>
      <c r="C69" s="103">
        <v>6723</v>
      </c>
      <c r="D69" s="104">
        <v>0</v>
      </c>
      <c r="E69" s="104">
        <v>0</v>
      </c>
      <c r="F69" s="104">
        <v>0</v>
      </c>
      <c r="G69" s="105">
        <v>6723</v>
      </c>
      <c r="H69" s="106" t="s">
        <v>82</v>
      </c>
      <c r="I69" s="81">
        <v>79</v>
      </c>
      <c r="J69" s="56"/>
      <c r="K69" s="57"/>
      <c r="L69" s="57"/>
      <c r="M69" s="57"/>
      <c r="N69" s="41">
        <f>SUM(C69*I69*J69)+(D69*I69*K69)+(E69*I69*L69)+(F69*I69*M69)</f>
        <v>0</v>
      </c>
    </row>
    <row r="70" spans="2:14" ht="19.5" customHeight="1">
      <c r="B70" s="108" t="s">
        <v>57</v>
      </c>
      <c r="C70" s="103">
        <v>6723</v>
      </c>
      <c r="D70" s="104">
        <v>0</v>
      </c>
      <c r="E70" s="104">
        <v>0</v>
      </c>
      <c r="F70" s="104">
        <v>0</v>
      </c>
      <c r="G70" s="105">
        <v>6723</v>
      </c>
      <c r="H70" s="106" t="s">
        <v>82</v>
      </c>
      <c r="I70" s="81">
        <v>18</v>
      </c>
      <c r="J70" s="56"/>
      <c r="K70" s="57"/>
      <c r="L70" s="57"/>
      <c r="M70" s="57"/>
      <c r="N70" s="41">
        <f>SUM(C70*I70*J70)+(D70*I70*K70)+(E70*I70*L70)+(F70*I70*M70)</f>
        <v>0</v>
      </c>
    </row>
    <row r="71" spans="2:14" ht="19.5" customHeight="1">
      <c r="B71" s="111"/>
      <c r="C71" s="103"/>
      <c r="D71" s="104"/>
      <c r="E71" s="104"/>
      <c r="F71" s="104"/>
      <c r="G71" s="105"/>
      <c r="H71" s="106"/>
      <c r="I71" s="81"/>
      <c r="J71" s="50"/>
      <c r="K71" s="51"/>
      <c r="L71" s="51"/>
      <c r="M71" s="51"/>
      <c r="N71" s="13"/>
    </row>
    <row r="72" spans="2:14" ht="19.5" customHeight="1">
      <c r="B72" s="111" t="s">
        <v>58</v>
      </c>
      <c r="C72" s="112">
        <v>18352</v>
      </c>
      <c r="D72" s="104">
        <v>0</v>
      </c>
      <c r="E72" s="104">
        <v>0</v>
      </c>
      <c r="F72" s="104">
        <v>0</v>
      </c>
      <c r="G72" s="113">
        <v>18352</v>
      </c>
      <c r="H72" s="114" t="s">
        <v>82</v>
      </c>
      <c r="I72" s="81"/>
      <c r="J72" s="56"/>
      <c r="K72" s="57"/>
      <c r="L72" s="57"/>
      <c r="M72" s="57"/>
      <c r="N72" s="41">
        <f>SUM(N73)</f>
        <v>0</v>
      </c>
    </row>
    <row r="73" spans="2:14" ht="19.5" customHeight="1">
      <c r="B73" s="108" t="s">
        <v>56</v>
      </c>
      <c r="C73" s="103">
        <v>18352</v>
      </c>
      <c r="D73" s="104">
        <v>0</v>
      </c>
      <c r="E73" s="104">
        <v>0</v>
      </c>
      <c r="F73" s="104">
        <v>0</v>
      </c>
      <c r="G73" s="105">
        <v>18352</v>
      </c>
      <c r="H73" s="106" t="s">
        <v>82</v>
      </c>
      <c r="I73" s="81">
        <v>12</v>
      </c>
      <c r="J73" s="56"/>
      <c r="K73" s="57"/>
      <c r="L73" s="57"/>
      <c r="M73" s="57"/>
      <c r="N73" s="41">
        <f>SUM(C73*I73*J73)+(D73*I73*K73)+(E73*I73*L73)+(F73*I73*M73)</f>
        <v>0</v>
      </c>
    </row>
    <row r="74" spans="2:14" ht="19.5" customHeight="1">
      <c r="B74" s="108"/>
      <c r="C74" s="103"/>
      <c r="D74" s="104"/>
      <c r="E74" s="104"/>
      <c r="F74" s="104"/>
      <c r="G74" s="105"/>
      <c r="H74" s="109"/>
      <c r="I74" s="81"/>
      <c r="J74" s="50"/>
      <c r="K74" s="51"/>
      <c r="L74" s="51"/>
      <c r="M74" s="51"/>
      <c r="N74" s="13"/>
    </row>
    <row r="75" spans="2:14" ht="19.5" customHeight="1">
      <c r="B75" s="110" t="s">
        <v>60</v>
      </c>
      <c r="C75" s="103"/>
      <c r="D75" s="104"/>
      <c r="E75" s="104"/>
      <c r="F75" s="104"/>
      <c r="G75" s="105"/>
      <c r="H75" s="109"/>
      <c r="I75" s="81"/>
      <c r="J75" s="50"/>
      <c r="K75" s="51"/>
      <c r="L75" s="51"/>
      <c r="M75" s="51"/>
      <c r="N75" s="40">
        <f>SUM(N68+N72)</f>
        <v>0</v>
      </c>
    </row>
    <row r="76" spans="2:14" ht="19.5" customHeight="1">
      <c r="B76" s="115"/>
      <c r="C76" s="103"/>
      <c r="D76" s="104"/>
      <c r="E76" s="104"/>
      <c r="F76" s="104"/>
      <c r="G76" s="105"/>
      <c r="H76" s="109"/>
      <c r="I76" s="81"/>
      <c r="J76" s="50"/>
      <c r="K76" s="51"/>
      <c r="L76" s="51"/>
      <c r="M76" s="51"/>
      <c r="N76" s="38"/>
    </row>
    <row r="77" spans="2:14" ht="19.5" customHeight="1">
      <c r="B77" s="116" t="s">
        <v>66</v>
      </c>
      <c r="C77" s="103"/>
      <c r="D77" s="104"/>
      <c r="E77" s="104"/>
      <c r="F77" s="104"/>
      <c r="G77" s="105">
        <f>SUM(N20+N65+N75)</f>
        <v>0</v>
      </c>
      <c r="H77" s="109"/>
      <c r="I77" s="81"/>
      <c r="J77" s="50"/>
      <c r="K77" s="51"/>
      <c r="L77" s="51"/>
      <c r="M77" s="51"/>
      <c r="N77" s="13"/>
    </row>
    <row r="78" spans="2:14" ht="19.5" customHeight="1">
      <c r="B78" s="117" t="s">
        <v>65</v>
      </c>
      <c r="C78" s="103"/>
      <c r="D78" s="104"/>
      <c r="E78" s="104"/>
      <c r="F78" s="104"/>
      <c r="G78" s="105">
        <f>G77*0.21</f>
        <v>0</v>
      </c>
      <c r="H78" s="109"/>
      <c r="I78" s="81"/>
      <c r="J78" s="50"/>
      <c r="K78" s="51"/>
      <c r="L78" s="51"/>
      <c r="M78" s="51"/>
      <c r="N78" s="13"/>
    </row>
    <row r="79" spans="2:14" ht="19.5" customHeight="1" thickBot="1">
      <c r="B79" s="118" t="s">
        <v>67</v>
      </c>
      <c r="C79" s="119"/>
      <c r="D79" s="120"/>
      <c r="E79" s="120"/>
      <c r="F79" s="120"/>
      <c r="G79" s="121">
        <f>SUM(G77:G78)</f>
        <v>0</v>
      </c>
      <c r="H79" s="122"/>
      <c r="I79" s="123"/>
      <c r="J79" s="60"/>
      <c r="K79" s="61"/>
      <c r="L79" s="61"/>
      <c r="M79" s="61"/>
      <c r="N79" s="19"/>
    </row>
    <row r="80" spans="2:14" ht="19.5" customHeight="1" thickTop="1">
      <c r="B80" s="11"/>
      <c r="C80" s="9"/>
      <c r="D80" s="9"/>
      <c r="E80" s="9"/>
      <c r="F80" s="9"/>
      <c r="G80" s="9"/>
      <c r="H80" s="9"/>
      <c r="I80" s="10"/>
      <c r="J80" s="6"/>
      <c r="K80" s="6"/>
      <c r="L80" s="6"/>
      <c r="M80" s="6"/>
      <c r="N80" s="6"/>
    </row>
    <row r="81" spans="2:14" ht="19.5" customHeight="1" thickBot="1">
      <c r="B81" s="8"/>
      <c r="C81" s="9"/>
      <c r="D81" s="9"/>
      <c r="E81" s="9"/>
      <c r="F81" s="9"/>
      <c r="G81" s="9"/>
      <c r="H81" s="9"/>
      <c r="I81" s="10"/>
      <c r="J81" s="6"/>
      <c r="K81" s="6"/>
      <c r="L81" s="6"/>
      <c r="M81" s="6"/>
      <c r="N81" s="6"/>
    </row>
    <row r="82" spans="2:14" s="21" customFormat="1" ht="19.5" customHeight="1" thickBot="1" thickTop="1">
      <c r="B82" s="29" t="s">
        <v>61</v>
      </c>
      <c r="C82" s="30" t="s">
        <v>70</v>
      </c>
      <c r="D82" s="31" t="s">
        <v>78</v>
      </c>
      <c r="E82" s="30" t="s">
        <v>71</v>
      </c>
      <c r="F82" s="12" t="s">
        <v>72</v>
      </c>
      <c r="G82" s="24"/>
      <c r="H82" s="24"/>
      <c r="I82" s="25"/>
      <c r="J82" s="11"/>
      <c r="K82" s="11"/>
      <c r="L82" s="11"/>
      <c r="M82" s="11"/>
      <c r="N82" s="11"/>
    </row>
    <row r="83" spans="2:14" ht="19.5" customHeight="1" thickTop="1">
      <c r="B83" s="26" t="s">
        <v>62</v>
      </c>
      <c r="C83" s="27">
        <v>10</v>
      </c>
      <c r="D83" s="28" t="s">
        <v>79</v>
      </c>
      <c r="E83" s="133"/>
      <c r="F83" s="44">
        <f>C83*E83</f>
        <v>0</v>
      </c>
      <c r="G83" s="9"/>
      <c r="H83" s="9"/>
      <c r="I83" s="10"/>
      <c r="J83" s="6"/>
      <c r="K83" s="6"/>
      <c r="L83" s="6"/>
      <c r="M83" s="6"/>
      <c r="N83" s="6"/>
    </row>
    <row r="84" spans="2:14" ht="19.5" customHeight="1">
      <c r="B84" s="14" t="s">
        <v>63</v>
      </c>
      <c r="C84" s="5">
        <v>7</v>
      </c>
      <c r="D84" s="22" t="s">
        <v>80</v>
      </c>
      <c r="E84" s="134"/>
      <c r="F84" s="44">
        <f aca="true" t="shared" si="6" ref="F84:F85">C84*E84</f>
        <v>0</v>
      </c>
      <c r="G84" s="9"/>
      <c r="H84" s="9"/>
      <c r="I84" s="10"/>
      <c r="J84" s="6"/>
      <c r="K84" s="6"/>
      <c r="L84" s="6"/>
      <c r="M84" s="6"/>
      <c r="N84" s="6"/>
    </row>
    <row r="85" spans="2:14" ht="19.5" customHeight="1" thickBot="1">
      <c r="B85" s="37" t="s">
        <v>64</v>
      </c>
      <c r="C85" s="18">
        <v>100</v>
      </c>
      <c r="D85" s="23" t="s">
        <v>81</v>
      </c>
      <c r="E85" s="135"/>
      <c r="F85" s="45">
        <f t="shared" si="6"/>
        <v>0</v>
      </c>
      <c r="G85" s="9"/>
      <c r="H85" s="9"/>
      <c r="I85" s="10"/>
      <c r="J85" s="6"/>
      <c r="K85" s="6"/>
      <c r="L85" s="6"/>
      <c r="M85" s="6"/>
      <c r="N85" s="6"/>
    </row>
    <row r="86" spans="2:14" ht="19.5" customHeight="1" thickTop="1">
      <c r="B86" s="36" t="s">
        <v>68</v>
      </c>
      <c r="C86" s="27"/>
      <c r="D86" s="28"/>
      <c r="E86" s="136"/>
      <c r="F86" s="43">
        <f>SUM(F83:F85)</f>
        <v>0</v>
      </c>
      <c r="G86" s="9"/>
      <c r="H86" s="9"/>
      <c r="I86" s="10"/>
      <c r="J86" s="6"/>
      <c r="K86" s="6"/>
      <c r="L86" s="6"/>
      <c r="M86" s="6"/>
      <c r="N86" s="6"/>
    </row>
    <row r="87" spans="2:14" ht="19.5" customHeight="1">
      <c r="B87" s="14" t="s">
        <v>65</v>
      </c>
      <c r="C87" s="5"/>
      <c r="D87" s="22"/>
      <c r="E87" s="134"/>
      <c r="F87" s="44">
        <f>F86*0.21</f>
        <v>0</v>
      </c>
      <c r="G87" s="9"/>
      <c r="H87" s="9"/>
      <c r="I87" s="10"/>
      <c r="J87" s="6"/>
      <c r="K87" s="6"/>
      <c r="L87" s="6"/>
      <c r="M87" s="6"/>
      <c r="N87" s="6"/>
    </row>
    <row r="88" spans="2:14" ht="19.5" customHeight="1" thickBot="1">
      <c r="B88" s="35" t="s">
        <v>69</v>
      </c>
      <c r="C88" s="18"/>
      <c r="D88" s="23"/>
      <c r="E88" s="135"/>
      <c r="F88" s="44">
        <f>SUM(F86:F87)</f>
        <v>0</v>
      </c>
      <c r="G88" s="9"/>
      <c r="H88" s="9"/>
      <c r="I88" s="10"/>
      <c r="J88" s="6"/>
      <c r="K88" s="6"/>
      <c r="L88" s="6"/>
      <c r="M88" s="6"/>
      <c r="N88" s="6"/>
    </row>
    <row r="89" spans="2:14" ht="19.5" customHeight="1" thickTop="1">
      <c r="B89" s="8"/>
      <c r="C89" s="9"/>
      <c r="D89" s="9"/>
      <c r="E89" s="9"/>
      <c r="F89" s="9"/>
      <c r="G89" s="9"/>
      <c r="H89" s="9"/>
      <c r="I89" s="10"/>
      <c r="J89" s="6"/>
      <c r="K89" s="6"/>
      <c r="L89" s="6"/>
      <c r="M89" s="6"/>
      <c r="N89" s="6"/>
    </row>
    <row r="90" spans="2:14" ht="19.5" customHeight="1">
      <c r="B90" s="15" t="s">
        <v>73</v>
      </c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6"/>
      <c r="N90" s="40">
        <f>SUM(G77+F86)</f>
        <v>0</v>
      </c>
    </row>
    <row r="91" spans="2:14" ht="19.5" customHeight="1">
      <c r="B91" s="16" t="s">
        <v>65</v>
      </c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9"/>
      <c r="N91" s="46">
        <f>SUM(G78+F87)</f>
        <v>0</v>
      </c>
    </row>
    <row r="92" spans="2:14" ht="19.5" customHeight="1" thickBot="1">
      <c r="B92" s="17" t="s">
        <v>74</v>
      </c>
      <c r="C92" s="130"/>
      <c r="D92" s="131"/>
      <c r="E92" s="131"/>
      <c r="F92" s="131"/>
      <c r="G92" s="131"/>
      <c r="H92" s="131"/>
      <c r="I92" s="131"/>
      <c r="J92" s="131"/>
      <c r="K92" s="131"/>
      <c r="L92" s="131"/>
      <c r="M92" s="132"/>
      <c r="N92" s="47">
        <f>SUM(N90:N91)</f>
        <v>0</v>
      </c>
    </row>
    <row r="93" spans="2:14" ht="19.5" customHeight="1" thickTop="1">
      <c r="B93" s="6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</row>
    <row r="94" spans="2:14" ht="19.5" customHeight="1">
      <c r="B94" s="11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</row>
    <row r="95" spans="2:14" ht="19.5" customHeight="1">
      <c r="B95" s="6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</row>
    <row r="96" spans="2:14" ht="19.5" customHeight="1">
      <c r="B96" s="11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</row>
  </sheetData>
  <sheetProtection algorithmName="SHA-512" hashValue="yVa8Jd4SVGHo2SRSB7k7OqTFX4nm+Hveba4bx8HC1+xvvCa6+0sdEmaxzJi6+VPl0PDjz1OXlzk4W4BGrcgldg==" saltValue="siT3gLM1jdwbI4OpRlzuYQ==" spinCount="100000" sheet="1" objects="1" scenarios="1"/>
  <mergeCells count="1">
    <mergeCell ref="C90:M92"/>
  </mergeCells>
  <printOptions/>
  <pageMargins left="0" right="0" top="0" bottom="0" header="0" footer="0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2024-01-22T10:25:02Z</dcterms:created>
  <dcterms:modified xsi:type="dcterms:W3CDTF">2024-02-09T08:08:18Z</dcterms:modified>
  <cp:category/>
  <cp:version/>
  <cp:contentType/>
  <cp:contentStatus/>
</cp:coreProperties>
</file>