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66925"/>
  <xr:revisionPtr revIDLastSave="0" documentId="13_ncr:1_{27147EE8-E6D9-407D-9AA0-996D2E887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ZEL_bio_sumarizace_svazitost_" sheetId="1" r:id="rId1"/>
  </sheets>
  <definedNames>
    <definedName name="JR_PAGE_ANCHOR_0_1">PAZEL_bio_sumarizace_svazitost_!$B$4</definedName>
  </definedNames>
  <calcPr calcId="181029"/>
</workbook>
</file>

<file path=xl/calcChain.xml><?xml version="1.0" encoding="utf-8"?>
<calcChain xmlns="http://schemas.openxmlformats.org/spreadsheetml/2006/main">
  <c r="N7" i="1" l="1"/>
  <c r="N10" i="1"/>
  <c r="N58" i="1"/>
  <c r="N48" i="1"/>
  <c r="N41" i="1"/>
  <c r="N46" i="1"/>
  <c r="N49" i="1"/>
  <c r="N50" i="1"/>
  <c r="N51" i="1"/>
  <c r="N54" i="1"/>
  <c r="N55" i="1"/>
  <c r="N56" i="1"/>
  <c r="N53" i="1" s="1"/>
  <c r="N59" i="1"/>
  <c r="N60" i="1"/>
  <c r="N61" i="1"/>
  <c r="N45" i="1"/>
  <c r="G21" i="1" l="1"/>
  <c r="N64" i="1"/>
  <c r="N65" i="1"/>
  <c r="N71" i="1"/>
  <c r="N72" i="1"/>
  <c r="N70" i="1"/>
  <c r="N66" i="1"/>
  <c r="N67" i="1"/>
  <c r="N43" i="1"/>
  <c r="N44" i="1"/>
  <c r="N42" i="1"/>
  <c r="N39" i="1"/>
  <c r="N38" i="1"/>
  <c r="N35" i="1"/>
  <c r="N34" i="1"/>
  <c r="N31" i="1"/>
  <c r="N30" i="1" s="1"/>
  <c r="N27" i="1"/>
  <c r="N28" i="1"/>
  <c r="N26" i="1"/>
  <c r="N14" i="1"/>
  <c r="N15" i="1"/>
  <c r="N16" i="1"/>
  <c r="N17" i="1"/>
  <c r="N18" i="1"/>
  <c r="N19" i="1"/>
  <c r="N13" i="1"/>
  <c r="N9" i="1"/>
  <c r="N8" i="1"/>
  <c r="N82" i="1"/>
  <c r="N81" i="1" s="1"/>
  <c r="N79" i="1"/>
  <c r="N78" i="1"/>
  <c r="F93" i="1"/>
  <c r="F94" i="1"/>
  <c r="F92" i="1"/>
  <c r="N63" i="1" l="1"/>
  <c r="F95" i="1"/>
  <c r="F96" i="1" s="1"/>
  <c r="F97" i="1" s="1"/>
  <c r="N69" i="1"/>
  <c r="N37" i="1"/>
  <c r="N77" i="1"/>
  <c r="N33" i="1"/>
  <c r="N12" i="1"/>
  <c r="N25" i="1"/>
  <c r="N84" i="1"/>
  <c r="N74" i="1" l="1"/>
  <c r="N21" i="1"/>
  <c r="G86" i="1" l="1"/>
  <c r="G87" i="1" s="1"/>
  <c r="N100" i="1" s="1"/>
  <c r="N99" i="1" l="1"/>
  <c r="N101" i="1" s="1"/>
  <c r="G88" i="1"/>
</calcChain>
</file>

<file path=xl/sharedStrings.xml><?xml version="1.0" encoding="utf-8"?>
<sst xmlns="http://schemas.openxmlformats.org/spreadsheetml/2006/main" count="155" uniqueCount="86">
  <si>
    <t>Popínavé dřeviny, m2</t>
  </si>
  <si>
    <t>Záhony růží, m2</t>
  </si>
  <si>
    <t>Druh biologického prvku / Svažitost</t>
  </si>
  <si>
    <t>rovina
(množství - m²/ks/m)</t>
  </si>
  <si>
    <t>sklon do 10 stupňů
(množství - m²/ks/m)</t>
  </si>
  <si>
    <t>sklon do 25 stupňů
(množství - m²/ks/m)</t>
  </si>
  <si>
    <t>sklon do 45 stupňů
(množství - m²/ks/m)</t>
  </si>
  <si>
    <t>Celkem
(množství - m²/ks/m)</t>
  </si>
  <si>
    <t>Pokryvné výsadby keřů - jehličnatých, listnatých, smíšených, m2</t>
  </si>
  <si>
    <t>VEGETAČNÍ BODOVÉ PRVKY</t>
  </si>
  <si>
    <t>Keř soliterní - listnatý, jehličnatý, ks</t>
  </si>
  <si>
    <t>Opakování</t>
  </si>
  <si>
    <t>rovina
JC</t>
  </si>
  <si>
    <t>sklon do 10 stupňů
JC</t>
  </si>
  <si>
    <t>sklon do 25 stupňů
JC</t>
  </si>
  <si>
    <t>sklon do 45 stupňů
JC</t>
  </si>
  <si>
    <t>Dosadba chybějících letniček a dvouletek (do 20ti % ztrát)</t>
  </si>
  <si>
    <t xml:space="preserve">Hnojení minerálním hnojivem 70 g NPK/m2 
</t>
  </si>
  <si>
    <t>Odplevelení s nakypřením + ošetření</t>
  </si>
  <si>
    <t>Výsadba letniček, dvouletek</t>
  </si>
  <si>
    <t xml:space="preserve">Zálivka rostlin 10 l/m2 </t>
  </si>
  <si>
    <t xml:space="preserve">Zrušení výsadeb letniček a dvouletek </t>
  </si>
  <si>
    <t xml:space="preserve">Doplnění mulče tl. mulče 10 cm (10 %
všech keřových ploch) 
</t>
  </si>
  <si>
    <t>Rozvolněné skupiny keřů - listnatých, smíšených, m2</t>
  </si>
  <si>
    <t>Skupiny stromů jehl. , smíšených a listnatých s podrostem keřů list., m2</t>
  </si>
  <si>
    <t>zmlazení keřů(10% z ploch) + úklid odpadků</t>
  </si>
  <si>
    <t>Průklest keřů, odstranění suchých a pošk. částí, zdravotní řez, 30% ploch + úklid odpadků</t>
  </si>
  <si>
    <t>Doplnění mulče, tl. mulče 10 cm (10%)</t>
  </si>
  <si>
    <t xml:space="preserve">Odplevelení s nakypřením + odpíchnutí
okrajů + úklid odpadků
</t>
  </si>
  <si>
    <t xml:space="preserve">Vypletí bez okopávky + odstranění
odkvetlých částí + úklid odpadků
</t>
  </si>
  <si>
    <t xml:space="preserve">Odplevelení s nakypřením v rovině
nebo svahu do 1:5 + odpíchnutí okrajů + úklid odpadků
</t>
  </si>
  <si>
    <t>Mobilní zeleň, ks</t>
  </si>
  <si>
    <t>Celková cena</t>
  </si>
  <si>
    <t xml:space="preserve">Doplnění substrátu do hloubky 100 mm </t>
  </si>
  <si>
    <t>CELKEM VEGETAČNÍ BODOVÉ PRVKY</t>
  </si>
  <si>
    <t>VEGETAČNÍ PLOŠNÉ PRVKY</t>
  </si>
  <si>
    <t>CELKEM VEGETAČNÍ PLOŠNÉ PRVKY</t>
  </si>
  <si>
    <t>TECHNICKÉ PLOŠNÉ PRVKY</t>
  </si>
  <si>
    <t>běžná kontrola a úklid</t>
  </si>
  <si>
    <t>provozní kontrola</t>
  </si>
  <si>
    <t>Hřiště pro míčové hry, m2</t>
  </si>
  <si>
    <t>Dětské hřiště, m2</t>
  </si>
  <si>
    <t>CELKEM TECHNICKÉ PLOŠNÉ PRVKY</t>
  </si>
  <si>
    <t>Specifikace</t>
  </si>
  <si>
    <t>Substrát na doplnění, m3</t>
  </si>
  <si>
    <t>Hnojivo NPK, kg</t>
  </si>
  <si>
    <t>Dovoz vody z Hybešovy ulice, km</t>
  </si>
  <si>
    <t>DPH 21%</t>
  </si>
  <si>
    <t xml:space="preserve">CELKEM BEZ DPH </t>
  </si>
  <si>
    <t xml:space="preserve">CELKEM  VČETNĚ DPH </t>
  </si>
  <si>
    <t>CELKEM SPECIFIKACE BEZ DPH</t>
  </si>
  <si>
    <t>CELKEM SPECIFIKACE VČETNĚ DPH</t>
  </si>
  <si>
    <t>mn. celkem</t>
  </si>
  <si>
    <t>JC</t>
  </si>
  <si>
    <t>CC</t>
  </si>
  <si>
    <t>CELKEM VŠE BEZ DPH - ZA 1 ROK</t>
  </si>
  <si>
    <t>CELKEM VŠE VČETNĚ DPH - ZA 1 ROK</t>
  </si>
  <si>
    <t>Odstranění suchých a poškozených částí + úklid odpadků</t>
  </si>
  <si>
    <t>Mj.</t>
  </si>
  <si>
    <t>m3</t>
  </si>
  <si>
    <t>kg</t>
  </si>
  <si>
    <t>km</t>
  </si>
  <si>
    <t>m2</t>
  </si>
  <si>
    <t>ks</t>
  </si>
  <si>
    <t>Tvarovací řez (30% ploch) + úklid odpadků</t>
  </si>
  <si>
    <t xml:space="preserve">Doplnění mulče tl. mulče 10 cm (30 % ploch) 
</t>
  </si>
  <si>
    <t>Záhony trvalek m2</t>
  </si>
  <si>
    <t xml:space="preserve">Jarní a podzimní řez trvalkových záhonů (podle
druhu založeného záhonu) + pletí 
</t>
  </si>
  <si>
    <t>Živé ploty tvarované - jehl., listnaté, smíšené (půdorys) - výška řezu do 1m</t>
  </si>
  <si>
    <t>Tvarovací řez  + úklid odpadků</t>
  </si>
  <si>
    <t>Živé ploty tvarované - jehl., listnaté, smíšené (půdorys) - výška řezu do 1,5m</t>
  </si>
  <si>
    <t>Živé ploty tvarované - jehl., listnaté, smíšené (půdorys) - výška řezu do 2m</t>
  </si>
  <si>
    <r>
      <t>Vypletí záhonu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zastřižení</t>
    </r>
    <r>
      <rPr>
        <sz val="10"/>
        <color rgb="FF000000"/>
        <rFont val="Arial"/>
        <family val="2"/>
        <charset val="238"/>
      </rPr>
      <t xml:space="preserve"> + úklid odpadků</t>
    </r>
  </si>
  <si>
    <t xml:space="preserve">Zmlazení keřů (40 % ploch) + úklid odpadků
</t>
  </si>
  <si>
    <t>Postupné zmlazení (30% ploch) + úklid odpadků</t>
  </si>
  <si>
    <t xml:space="preserve">Zapojené skupiny keřů - jehličnatých,listnatých, smíšených m2 </t>
  </si>
  <si>
    <t xml:space="preserve">Odplevelení s nakypřením včetně náletů + odpíchnutí okrajů + úklid odpadků
</t>
  </si>
  <si>
    <t>odstraněné suchých a poškozených částí včetně náletů + úklid odpadků</t>
  </si>
  <si>
    <t>odstraněné suchých a poškozených částí keřů včetně náletů + úklid odpadků</t>
  </si>
  <si>
    <t xml:space="preserve">Odplevelení s nakypřením včetně odstranění náletů + odpíchnutí okrajů + úklid odpadků
</t>
  </si>
  <si>
    <t xml:space="preserve">Odplevelení s nakypřením včetně odstranění náletů  + odpíchnutí okrajů + úklid odpadků
</t>
  </si>
  <si>
    <t>zmlazení keřů listnatých + úklid (20%)</t>
  </si>
  <si>
    <t>postupné zmlazení (20%) + úklid</t>
  </si>
  <si>
    <t>zmlazení keřů (20% z ploch)</t>
  </si>
  <si>
    <t>Jarní řez s pletím a úklidem odpadků</t>
  </si>
  <si>
    <t>ROZPOČET ZELEŇ - KEŘE, ZÁHONY, MOBILNÍ ZELEŇ, HŘIŠTĚ - Šumperk 2025 - 2027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</si>
</sst>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51">
    <xf numFmtId="0" fontId="0" fillId="0" borderId="0" xfId="0"/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164" fontId="5" fillId="0" borderId="7" xfId="0" applyNumberFormat="1" applyFont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44" fontId="5" fillId="0" borderId="7" xfId="2" applyFont="1" applyBorder="1" applyProtection="1">
      <protection locked="0"/>
    </xf>
    <xf numFmtId="44" fontId="5" fillId="0" borderId="1" xfId="2" applyFont="1" applyBorder="1" applyProtection="1">
      <protection locked="0"/>
    </xf>
    <xf numFmtId="44" fontId="5" fillId="0" borderId="7" xfId="2" applyFont="1" applyBorder="1" applyAlignment="1" applyProtection="1">
      <alignment vertical="top"/>
      <protection locked="0"/>
    </xf>
    <xf numFmtId="44" fontId="5" fillId="0" borderId="1" xfId="2" applyFont="1" applyBorder="1" applyAlignment="1" applyProtection="1">
      <alignment vertical="top"/>
      <protection locked="0"/>
    </xf>
    <xf numFmtId="0" fontId="5" fillId="0" borderId="8" xfId="0" applyFont="1" applyBorder="1" applyProtection="1">
      <protection locked="0"/>
    </xf>
    <xf numFmtId="0" fontId="5" fillId="0" borderId="5" xfId="0" applyFont="1" applyBorder="1" applyProtection="1">
      <protection locked="0"/>
    </xf>
    <xf numFmtId="165" fontId="4" fillId="3" borderId="12" xfId="1" applyNumberFormat="1" applyFont="1" applyFill="1" applyBorder="1" applyAlignment="1" applyProtection="1">
      <alignment horizontal="right" wrapText="1"/>
    </xf>
    <xf numFmtId="165" fontId="5" fillId="4" borderId="13" xfId="1" applyNumberFormat="1" applyFont="1" applyFill="1" applyBorder="1" applyAlignment="1" applyProtection="1">
      <alignment wrapText="1"/>
    </xf>
    <xf numFmtId="165" fontId="4" fillId="3" borderId="7" xfId="1" applyNumberFormat="1" applyFont="1" applyFill="1" applyBorder="1" applyAlignment="1" applyProtection="1">
      <alignment horizontal="right" wrapText="1"/>
    </xf>
    <xf numFmtId="165" fontId="5" fillId="4" borderId="1" xfId="1" applyNumberFormat="1" applyFont="1" applyFill="1" applyBorder="1" applyAlignment="1" applyProtection="1">
      <alignment wrapText="1"/>
    </xf>
    <xf numFmtId="165" fontId="2" fillId="3" borderId="7" xfId="1" applyNumberFormat="1" applyFont="1" applyFill="1" applyBorder="1" applyAlignment="1" applyProtection="1">
      <alignment horizontal="right" vertical="center" wrapText="1"/>
    </xf>
    <xf numFmtId="165" fontId="5" fillId="4" borderId="1" xfId="1" applyNumberFormat="1" applyFont="1" applyFill="1" applyBorder="1" applyAlignment="1" applyProtection="1">
      <alignment vertical="center" wrapText="1"/>
    </xf>
    <xf numFmtId="165" fontId="2" fillId="6" borderId="1" xfId="1" applyNumberFormat="1" applyFont="1" applyFill="1" applyBorder="1" applyAlignment="1" applyProtection="1">
      <alignment horizontal="right" vertical="center" wrapText="1"/>
    </xf>
    <xf numFmtId="165" fontId="4" fillId="3" borderId="7" xfId="1" applyNumberFormat="1" applyFont="1" applyFill="1" applyBorder="1" applyAlignment="1" applyProtection="1">
      <alignment horizontal="right" vertical="center" wrapText="1"/>
    </xf>
    <xf numFmtId="165" fontId="4" fillId="6" borderId="1" xfId="1" applyNumberFormat="1" applyFont="1" applyFill="1" applyBorder="1" applyAlignment="1" applyProtection="1">
      <alignment horizontal="right" vertical="center" wrapText="1"/>
    </xf>
    <xf numFmtId="165" fontId="4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3" fillId="4" borderId="1" xfId="1" applyNumberFormat="1" applyFont="1" applyFill="1" applyBorder="1" applyAlignment="1" applyProtection="1">
      <alignment vertical="center" wrapText="1"/>
    </xf>
    <xf numFmtId="165" fontId="5" fillId="0" borderId="7" xfId="1" applyNumberFormat="1" applyFont="1" applyBorder="1" applyAlignment="1" applyProtection="1">
      <alignment vertical="center"/>
    </xf>
    <xf numFmtId="165" fontId="5" fillId="0" borderId="1" xfId="1" applyNumberFormat="1" applyFont="1" applyBorder="1" applyAlignment="1" applyProtection="1">
      <alignment vertical="center"/>
    </xf>
    <xf numFmtId="165" fontId="5" fillId="6" borderId="1" xfId="1" applyNumberFormat="1" applyFont="1" applyFill="1" applyBorder="1" applyAlignment="1" applyProtection="1">
      <alignment vertical="center"/>
    </xf>
    <xf numFmtId="165" fontId="3" fillId="0" borderId="7" xfId="1" applyNumberFormat="1" applyFont="1" applyBorder="1" applyAlignment="1" applyProtection="1">
      <alignment vertical="center"/>
    </xf>
    <xf numFmtId="165" fontId="3" fillId="6" borderId="1" xfId="1" applyNumberFormat="1" applyFont="1" applyFill="1" applyBorder="1" applyAlignment="1" applyProtection="1">
      <alignment vertical="center"/>
    </xf>
    <xf numFmtId="165" fontId="5" fillId="0" borderId="8" xfId="1" applyNumberFormat="1" applyFont="1" applyBorder="1" applyAlignment="1" applyProtection="1">
      <alignment vertical="center"/>
    </xf>
    <xf numFmtId="165" fontId="5" fillId="0" borderId="5" xfId="1" applyNumberFormat="1" applyFont="1" applyBorder="1" applyAlignment="1" applyProtection="1">
      <alignment vertical="center"/>
    </xf>
    <xf numFmtId="165" fontId="5" fillId="6" borderId="5" xfId="1" applyNumberFormat="1" applyFont="1" applyFill="1" applyBorder="1" applyAlignment="1" applyProtection="1">
      <alignment vertical="center"/>
    </xf>
    <xf numFmtId="44" fontId="3" fillId="0" borderId="7" xfId="2" applyFont="1" applyBorder="1" applyProtection="1">
      <protection locked="0"/>
    </xf>
    <xf numFmtId="44" fontId="3" fillId="0" borderId="1" xfId="2" applyFont="1" applyBorder="1" applyProtection="1">
      <protection locked="0"/>
    </xf>
    <xf numFmtId="165" fontId="15" fillId="6" borderId="1" xfId="1" applyNumberFormat="1" applyFont="1" applyFill="1" applyBorder="1" applyAlignment="1" applyProtection="1">
      <alignment vertical="center"/>
    </xf>
    <xf numFmtId="165" fontId="4" fillId="6" borderId="7" xfId="1" applyNumberFormat="1" applyFont="1" applyFill="1" applyBorder="1" applyAlignment="1" applyProtection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5" fillId="0" borderId="14" xfId="0" applyFont="1" applyBorder="1"/>
    <xf numFmtId="0" fontId="2" fillId="2" borderId="9" xfId="0" applyFont="1" applyFill="1" applyBorder="1" applyAlignment="1">
      <alignment horizontal="left" vertical="center" wrapText="1"/>
    </xf>
    <xf numFmtId="0" fontId="5" fillId="0" borderId="3" xfId="0" applyFont="1" applyBorder="1"/>
    <xf numFmtId="0" fontId="8" fillId="6" borderId="15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/>
    </xf>
    <xf numFmtId="164" fontId="5" fillId="8" borderId="3" xfId="0" applyNumberFormat="1" applyFont="1" applyFill="1" applyBorder="1"/>
    <xf numFmtId="0" fontId="4" fillId="2" borderId="9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6" borderId="9" xfId="0" applyFont="1" applyFill="1" applyBorder="1" applyAlignment="1">
      <alignment vertical="center" wrapText="1"/>
    </xf>
    <xf numFmtId="44" fontId="5" fillId="6" borderId="3" xfId="2" applyFont="1" applyFill="1" applyBorder="1" applyProtection="1"/>
    <xf numFmtId="0" fontId="2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44" fontId="5" fillId="8" borderId="3" xfId="2" applyFont="1" applyFill="1" applyBorder="1" applyProtection="1"/>
    <xf numFmtId="44" fontId="5" fillId="8" borderId="3" xfId="2" applyFont="1" applyFill="1" applyBorder="1" applyAlignment="1" applyProtection="1">
      <alignment vertical="top"/>
    </xf>
    <xf numFmtId="0" fontId="1" fillId="0" borderId="0" xfId="0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/>
    <xf numFmtId="0" fontId="2" fillId="0" borderId="9" xfId="0" applyFont="1" applyBorder="1"/>
    <xf numFmtId="0" fontId="4" fillId="2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3" fillId="6" borderId="3" xfId="0" applyFont="1" applyFill="1" applyBorder="1" applyAlignment="1">
      <alignment horizontal="center" vertical="center"/>
    </xf>
    <xf numFmtId="0" fontId="7" fillId="0" borderId="0" xfId="0" applyFont="1"/>
    <xf numFmtId="0" fontId="5" fillId="0" borderId="9" xfId="0" applyFont="1" applyBorder="1" applyAlignment="1">
      <alignment vertical="top" wrapText="1"/>
    </xf>
    <xf numFmtId="0" fontId="10" fillId="6" borderId="15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6" borderId="15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1" fillId="6" borderId="15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 wrapText="1"/>
    </xf>
    <xf numFmtId="0" fontId="5" fillId="7" borderId="3" xfId="0" applyFont="1" applyFill="1" applyBorder="1"/>
    <xf numFmtId="0" fontId="3" fillId="6" borderId="9" xfId="0" applyFont="1" applyFill="1" applyBorder="1"/>
    <xf numFmtId="0" fontId="5" fillId="0" borderId="9" xfId="0" applyFont="1" applyBorder="1"/>
    <xf numFmtId="0" fontId="3" fillId="0" borderId="10" xfId="0" applyFont="1" applyBorder="1"/>
    <xf numFmtId="0" fontId="5" fillId="6" borderId="16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5" fillId="0" borderId="6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0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4" fontId="5" fillId="0" borderId="13" xfId="2" applyFont="1" applyBorder="1" applyAlignment="1" applyProtection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4" fontId="5" fillId="0" borderId="1" xfId="2" applyFont="1" applyBorder="1" applyAlignment="1" applyProtection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4" fontId="5" fillId="0" borderId="5" xfId="2" applyFont="1" applyBorder="1" applyAlignment="1" applyProtection="1">
      <alignment vertical="center"/>
    </xf>
    <xf numFmtId="0" fontId="3" fillId="6" borderId="17" xfId="0" applyFont="1" applyFill="1" applyBorder="1" applyAlignment="1">
      <alignment vertical="center" wrapText="1"/>
    </xf>
    <xf numFmtId="44" fontId="5" fillId="6" borderId="13" xfId="2" applyFont="1" applyFill="1" applyBorder="1" applyAlignment="1" applyProtection="1">
      <alignment vertical="center"/>
    </xf>
    <xf numFmtId="0" fontId="3" fillId="7" borderId="4" xfId="0" applyFont="1" applyFill="1" applyBorder="1" applyAlignment="1">
      <alignment vertical="center" wrapText="1"/>
    </xf>
    <xf numFmtId="0" fontId="3" fillId="0" borderId="2" xfId="0" applyFont="1" applyBorder="1"/>
    <xf numFmtId="0" fontId="5" fillId="0" borderId="2" xfId="0" applyFont="1" applyBorder="1"/>
    <xf numFmtId="44" fontId="5" fillId="0" borderId="3" xfId="2" applyFont="1" applyBorder="1" applyProtection="1"/>
    <xf numFmtId="0" fontId="3" fillId="0" borderId="4" xfId="0" applyFont="1" applyBorder="1"/>
    <xf numFmtId="44" fontId="5" fillId="0" borderId="6" xfId="2" applyFont="1" applyBorder="1" applyProtection="1"/>
    <xf numFmtId="0" fontId="5" fillId="0" borderId="0" xfId="0" applyFont="1" applyAlignment="1">
      <alignment horizontal="center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7" borderId="13" xfId="0" applyFont="1" applyFill="1" applyBorder="1" applyAlignment="1" applyProtection="1">
      <alignment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4" fontId="5" fillId="7" borderId="3" xfId="2" applyFont="1" applyFill="1" applyBorder="1" applyProtection="1"/>
    <xf numFmtId="165" fontId="4" fillId="7" borderId="1" xfId="1" applyNumberFormat="1" applyFont="1" applyFill="1" applyBorder="1" applyAlignment="1" applyProtection="1">
      <alignment horizontal="right" vertical="center" wrapText="1"/>
    </xf>
    <xf numFmtId="0" fontId="4" fillId="7" borderId="15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center" vertical="center"/>
    </xf>
    <xf numFmtId="165" fontId="4" fillId="7" borderId="13" xfId="1" applyNumberFormat="1" applyFont="1" applyFill="1" applyBorder="1" applyAlignment="1" applyProtection="1">
      <alignment horizontal="right" wrapText="1"/>
    </xf>
    <xf numFmtId="0" fontId="4" fillId="7" borderId="18" xfId="0" applyFont="1" applyFill="1" applyBorder="1" applyAlignment="1">
      <alignment horizontal="right" wrapText="1"/>
    </xf>
    <xf numFmtId="0" fontId="5" fillId="7" borderId="14" xfId="0" applyFont="1" applyFill="1" applyBorder="1" applyAlignment="1">
      <alignment horizontal="center"/>
    </xf>
    <xf numFmtId="165" fontId="4" fillId="7" borderId="1" xfId="1" applyNumberFormat="1" applyFont="1" applyFill="1" applyBorder="1" applyAlignment="1" applyProtection="1">
      <alignment horizontal="right" wrapText="1"/>
    </xf>
    <xf numFmtId="0" fontId="4" fillId="7" borderId="15" xfId="0" applyFont="1" applyFill="1" applyBorder="1" applyAlignment="1">
      <alignment horizontal="right" wrapText="1"/>
    </xf>
    <xf numFmtId="0" fontId="5" fillId="7" borderId="3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right" vertical="center" wrapText="1"/>
    </xf>
    <xf numFmtId="165" fontId="2" fillId="7" borderId="1" xfId="1" applyNumberFormat="1" applyFont="1" applyFill="1" applyBorder="1" applyAlignment="1" applyProtection="1">
      <alignment horizontal="right" vertical="center" wrapText="1"/>
    </xf>
    <xf numFmtId="0" fontId="2" fillId="7" borderId="15" xfId="0" applyFont="1" applyFill="1" applyBorder="1" applyAlignment="1">
      <alignment horizontal="right" vertical="center" wrapText="1"/>
    </xf>
    <xf numFmtId="165" fontId="5" fillId="7" borderId="1" xfId="1" applyNumberFormat="1" applyFont="1" applyFill="1" applyBorder="1" applyAlignment="1" applyProtection="1">
      <alignment vertical="center"/>
    </xf>
    <xf numFmtId="0" fontId="5" fillId="7" borderId="15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N106"/>
  <sheetViews>
    <sheetView tabSelected="1" topLeftCell="A49" workbookViewId="0">
      <selection activeCell="G56" sqref="G56"/>
    </sheetView>
  </sheetViews>
  <sheetFormatPr defaultColWidth="9.140625" defaultRowHeight="12" x14ac:dyDescent="0.2"/>
  <cols>
    <col min="1" max="1" width="6.140625" style="39" customWidth="1"/>
    <col min="2" max="2" width="39.28515625" style="39" customWidth="1"/>
    <col min="3" max="6" width="12.7109375" style="39" customWidth="1"/>
    <col min="7" max="7" width="14.7109375" style="39" customWidth="1"/>
    <col min="8" max="8" width="5.85546875" style="39" customWidth="1"/>
    <col min="9" max="9" width="9.7109375" style="40" customWidth="1"/>
    <col min="10" max="13" width="12.7109375" style="39" customWidth="1"/>
    <col min="14" max="14" width="17.42578125" style="39" customWidth="1"/>
    <col min="15" max="16384" width="9.140625" style="39"/>
  </cols>
  <sheetData>
    <row r="1" spans="2:14" ht="15" customHeight="1" x14ac:dyDescent="0.2"/>
    <row r="2" spans="2:14" ht="15" customHeight="1" x14ac:dyDescent="0.2">
      <c r="B2" s="41" t="s">
        <v>85</v>
      </c>
    </row>
    <row r="3" spans="2:14" ht="15" customHeight="1" x14ac:dyDescent="0.2"/>
    <row r="4" spans="2:14" ht="57" customHeight="1" thickBot="1" x14ac:dyDescent="0.25">
      <c r="B4" s="42" t="s">
        <v>2</v>
      </c>
      <c r="C4" s="43" t="s">
        <v>3</v>
      </c>
      <c r="D4" s="44" t="s">
        <v>4</v>
      </c>
      <c r="E4" s="44" t="s">
        <v>5</v>
      </c>
      <c r="F4" s="44" t="s">
        <v>6</v>
      </c>
      <c r="G4" s="44" t="s">
        <v>7</v>
      </c>
      <c r="H4" s="45" t="s">
        <v>58</v>
      </c>
      <c r="I4" s="46" t="s">
        <v>11</v>
      </c>
      <c r="J4" s="43" t="s">
        <v>12</v>
      </c>
      <c r="K4" s="44" t="s">
        <v>13</v>
      </c>
      <c r="L4" s="44" t="s">
        <v>14</v>
      </c>
      <c r="M4" s="44" t="s">
        <v>15</v>
      </c>
      <c r="N4" s="47" t="s">
        <v>32</v>
      </c>
    </row>
    <row r="5" spans="2:14" ht="19.5" customHeight="1" thickTop="1" x14ac:dyDescent="0.2">
      <c r="B5" s="48" t="s">
        <v>9</v>
      </c>
      <c r="C5" s="15"/>
      <c r="D5" s="16"/>
      <c r="E5" s="16"/>
      <c r="F5" s="16"/>
      <c r="G5" s="139"/>
      <c r="H5" s="140"/>
      <c r="I5" s="141"/>
      <c r="J5" s="1"/>
      <c r="K5" s="2"/>
      <c r="L5" s="2"/>
      <c r="M5" s="2"/>
      <c r="N5" s="49"/>
    </row>
    <row r="6" spans="2:14" ht="19.5" customHeight="1" x14ac:dyDescent="0.2">
      <c r="B6" s="50"/>
      <c r="C6" s="17"/>
      <c r="D6" s="18"/>
      <c r="E6" s="18"/>
      <c r="F6" s="18"/>
      <c r="G6" s="142"/>
      <c r="H6" s="143"/>
      <c r="I6" s="144"/>
      <c r="J6" s="3"/>
      <c r="K6" s="4"/>
      <c r="L6" s="4"/>
      <c r="M6" s="4"/>
      <c r="N6" s="51"/>
    </row>
    <row r="7" spans="2:14" ht="19.5" customHeight="1" x14ac:dyDescent="0.2">
      <c r="B7" s="50" t="s">
        <v>10</v>
      </c>
      <c r="C7" s="19">
        <v>1595</v>
      </c>
      <c r="D7" s="20"/>
      <c r="E7" s="20"/>
      <c r="F7" s="20"/>
      <c r="G7" s="21">
        <v>1595</v>
      </c>
      <c r="H7" s="52" t="s">
        <v>63</v>
      </c>
      <c r="I7" s="53"/>
      <c r="J7" s="5"/>
      <c r="K7" s="6"/>
      <c r="L7" s="6"/>
      <c r="M7" s="6"/>
      <c r="N7" s="54">
        <f>SUM(N8:N10)</f>
        <v>0</v>
      </c>
    </row>
    <row r="8" spans="2:14" ht="30.75" customHeight="1" x14ac:dyDescent="0.2">
      <c r="B8" s="55" t="s">
        <v>57</v>
      </c>
      <c r="C8" s="22">
        <v>1595</v>
      </c>
      <c r="D8" s="20">
        <v>0</v>
      </c>
      <c r="E8" s="20">
        <v>0</v>
      </c>
      <c r="F8" s="20">
        <v>0</v>
      </c>
      <c r="G8" s="23">
        <v>1595</v>
      </c>
      <c r="H8" s="56" t="s">
        <v>63</v>
      </c>
      <c r="I8" s="53">
        <v>1</v>
      </c>
      <c r="J8" s="5"/>
      <c r="K8" s="6"/>
      <c r="L8" s="6"/>
      <c r="M8" s="6"/>
      <c r="N8" s="54">
        <f>SUM(C8*I8*J8)+(D8*I8*K8)+(E8*I8*L8)+(F8*I8*M8)</f>
        <v>0</v>
      </c>
    </row>
    <row r="9" spans="2:14" ht="19.5" customHeight="1" x14ac:dyDescent="0.2">
      <c r="B9" s="55" t="s">
        <v>81</v>
      </c>
      <c r="C9" s="22">
        <v>320</v>
      </c>
      <c r="D9" s="20">
        <v>0</v>
      </c>
      <c r="E9" s="20">
        <v>0</v>
      </c>
      <c r="F9" s="20">
        <v>0</v>
      </c>
      <c r="G9" s="23">
        <v>320</v>
      </c>
      <c r="H9" s="56" t="s">
        <v>63</v>
      </c>
      <c r="I9" s="53">
        <v>1</v>
      </c>
      <c r="J9" s="5"/>
      <c r="K9" s="6"/>
      <c r="L9" s="6"/>
      <c r="M9" s="6"/>
      <c r="N9" s="54">
        <f>SUM(C9*I9*J9)+(D9*I9*K9)+(E9*I9*L9)+(F9*I9*M9)</f>
        <v>0</v>
      </c>
    </row>
    <row r="10" spans="2:14" ht="19.5" customHeight="1" x14ac:dyDescent="0.2">
      <c r="B10" s="55" t="s">
        <v>82</v>
      </c>
      <c r="C10" s="22">
        <v>320</v>
      </c>
      <c r="D10" s="20">
        <v>0</v>
      </c>
      <c r="E10" s="20">
        <v>0</v>
      </c>
      <c r="F10" s="20">
        <v>0</v>
      </c>
      <c r="G10" s="23">
        <v>320</v>
      </c>
      <c r="H10" s="56" t="s">
        <v>63</v>
      </c>
      <c r="I10" s="53">
        <v>1</v>
      </c>
      <c r="J10" s="5"/>
      <c r="K10" s="6"/>
      <c r="L10" s="6"/>
      <c r="M10" s="6"/>
      <c r="N10" s="54">
        <f>SUM(C10*I10*J10)+(D10*I10*K10)+(E10*I10*L10)+(F10*I10*M10)</f>
        <v>0</v>
      </c>
    </row>
    <row r="11" spans="2:14" ht="19.5" customHeight="1" x14ac:dyDescent="0.2">
      <c r="B11" s="55"/>
      <c r="C11" s="22"/>
      <c r="D11" s="20"/>
      <c r="E11" s="20"/>
      <c r="F11" s="20"/>
      <c r="G11" s="23"/>
      <c r="H11" s="56"/>
      <c r="I11" s="53"/>
      <c r="J11" s="3"/>
      <c r="K11" s="4"/>
      <c r="L11" s="4"/>
      <c r="M11" s="4"/>
      <c r="N11" s="51"/>
    </row>
    <row r="12" spans="2:14" ht="19.5" customHeight="1" x14ac:dyDescent="0.2">
      <c r="B12" s="50" t="s">
        <v>31</v>
      </c>
      <c r="C12" s="19">
        <v>94</v>
      </c>
      <c r="D12" s="20"/>
      <c r="E12" s="20"/>
      <c r="F12" s="20"/>
      <c r="G12" s="21">
        <v>94</v>
      </c>
      <c r="H12" s="52" t="s">
        <v>63</v>
      </c>
      <c r="I12" s="53"/>
      <c r="J12" s="5"/>
      <c r="K12" s="6"/>
      <c r="L12" s="6"/>
      <c r="M12" s="6"/>
      <c r="N12" s="54">
        <f>SUM(N13:N19)</f>
        <v>0</v>
      </c>
    </row>
    <row r="13" spans="2:14" ht="19.5" customHeight="1" x14ac:dyDescent="0.2">
      <c r="B13" s="57" t="s">
        <v>33</v>
      </c>
      <c r="C13" s="22">
        <v>94</v>
      </c>
      <c r="D13" s="20">
        <v>0</v>
      </c>
      <c r="E13" s="20">
        <v>0</v>
      </c>
      <c r="F13" s="20">
        <v>0</v>
      </c>
      <c r="G13" s="23">
        <v>94</v>
      </c>
      <c r="H13" s="52" t="s">
        <v>63</v>
      </c>
      <c r="I13" s="53">
        <v>1</v>
      </c>
      <c r="J13" s="5"/>
      <c r="K13" s="6"/>
      <c r="L13" s="6"/>
      <c r="M13" s="6"/>
      <c r="N13" s="54">
        <f>SUM(C13*I13*J13)+(D13*I13*K13)+(E13*I13*L13)+(F13*I13*M13)</f>
        <v>0</v>
      </c>
    </row>
    <row r="14" spans="2:14" ht="30" customHeight="1" x14ac:dyDescent="0.2">
      <c r="B14" s="57" t="s">
        <v>16</v>
      </c>
      <c r="C14" s="22">
        <v>94</v>
      </c>
      <c r="D14" s="20">
        <v>0</v>
      </c>
      <c r="E14" s="20">
        <v>0</v>
      </c>
      <c r="F14" s="20">
        <v>0</v>
      </c>
      <c r="G14" s="23">
        <v>94</v>
      </c>
      <c r="H14" s="52" t="s">
        <v>63</v>
      </c>
      <c r="I14" s="53">
        <v>1</v>
      </c>
      <c r="J14" s="5"/>
      <c r="K14" s="6"/>
      <c r="L14" s="6"/>
      <c r="M14" s="6"/>
      <c r="N14" s="54">
        <f t="shared" ref="N14:N19" si="0">SUM(C14*I14*J14)+(D14*I14*K14)+(E14*I14*L14)+(F14*I14*M14)</f>
        <v>0</v>
      </c>
    </row>
    <row r="15" spans="2:14" s="59" customFormat="1" ht="19.5" customHeight="1" x14ac:dyDescent="0.2">
      <c r="B15" s="58" t="s">
        <v>17</v>
      </c>
      <c r="C15" s="22">
        <v>94</v>
      </c>
      <c r="D15" s="20">
        <v>0</v>
      </c>
      <c r="E15" s="20">
        <v>0</v>
      </c>
      <c r="F15" s="20">
        <v>0</v>
      </c>
      <c r="G15" s="23">
        <v>94</v>
      </c>
      <c r="H15" s="52" t="s">
        <v>63</v>
      </c>
      <c r="I15" s="53">
        <v>1</v>
      </c>
      <c r="J15" s="7"/>
      <c r="K15" s="8"/>
      <c r="L15" s="8"/>
      <c r="M15" s="8"/>
      <c r="N15" s="54">
        <f t="shared" si="0"/>
        <v>0</v>
      </c>
    </row>
    <row r="16" spans="2:14" s="59" customFormat="1" ht="19.5" customHeight="1" x14ac:dyDescent="0.2">
      <c r="B16" s="57" t="s">
        <v>18</v>
      </c>
      <c r="C16" s="22">
        <v>94</v>
      </c>
      <c r="D16" s="20">
        <v>0</v>
      </c>
      <c r="E16" s="20">
        <v>0</v>
      </c>
      <c r="F16" s="20">
        <v>0</v>
      </c>
      <c r="G16" s="23">
        <v>94</v>
      </c>
      <c r="H16" s="52" t="s">
        <v>63</v>
      </c>
      <c r="I16" s="53">
        <v>2</v>
      </c>
      <c r="J16" s="7"/>
      <c r="K16" s="8"/>
      <c r="L16" s="8"/>
      <c r="M16" s="8"/>
      <c r="N16" s="54">
        <f t="shared" si="0"/>
        <v>0</v>
      </c>
    </row>
    <row r="17" spans="2:14" ht="19.5" customHeight="1" x14ac:dyDescent="0.2">
      <c r="B17" s="57" t="s">
        <v>19</v>
      </c>
      <c r="C17" s="22">
        <v>94</v>
      </c>
      <c r="D17" s="20">
        <v>0</v>
      </c>
      <c r="E17" s="20">
        <v>0</v>
      </c>
      <c r="F17" s="20">
        <v>0</v>
      </c>
      <c r="G17" s="23">
        <v>94</v>
      </c>
      <c r="H17" s="52" t="s">
        <v>63</v>
      </c>
      <c r="I17" s="53">
        <v>1</v>
      </c>
      <c r="J17" s="5"/>
      <c r="K17" s="6"/>
      <c r="L17" s="6"/>
      <c r="M17" s="6"/>
      <c r="N17" s="54">
        <f t="shared" si="0"/>
        <v>0</v>
      </c>
    </row>
    <row r="18" spans="2:14" ht="19.5" customHeight="1" x14ac:dyDescent="0.2">
      <c r="B18" s="57" t="s">
        <v>20</v>
      </c>
      <c r="C18" s="22">
        <v>94</v>
      </c>
      <c r="D18" s="20">
        <v>0</v>
      </c>
      <c r="E18" s="20">
        <v>0</v>
      </c>
      <c r="F18" s="20">
        <v>0</v>
      </c>
      <c r="G18" s="23">
        <v>94</v>
      </c>
      <c r="H18" s="52" t="s">
        <v>63</v>
      </c>
      <c r="I18" s="53">
        <v>23</v>
      </c>
      <c r="J18" s="5"/>
      <c r="K18" s="6"/>
      <c r="L18" s="6"/>
      <c r="M18" s="6"/>
      <c r="N18" s="54">
        <f t="shared" si="0"/>
        <v>0</v>
      </c>
    </row>
    <row r="19" spans="2:14" ht="19.5" customHeight="1" x14ac:dyDescent="0.2">
      <c r="B19" s="57" t="s">
        <v>21</v>
      </c>
      <c r="C19" s="22">
        <v>94</v>
      </c>
      <c r="D19" s="20">
        <v>0</v>
      </c>
      <c r="E19" s="20">
        <v>0</v>
      </c>
      <c r="F19" s="20">
        <v>0</v>
      </c>
      <c r="G19" s="23">
        <v>94</v>
      </c>
      <c r="H19" s="52" t="s">
        <v>63</v>
      </c>
      <c r="I19" s="53">
        <v>1</v>
      </c>
      <c r="J19" s="5"/>
      <c r="K19" s="6"/>
      <c r="L19" s="6"/>
      <c r="M19" s="6"/>
      <c r="N19" s="54">
        <f t="shared" si="0"/>
        <v>0</v>
      </c>
    </row>
    <row r="20" spans="2:14" ht="19.5" customHeight="1" x14ac:dyDescent="0.2">
      <c r="B20" s="57"/>
      <c r="C20" s="22"/>
      <c r="D20" s="20"/>
      <c r="E20" s="20"/>
      <c r="F20" s="20"/>
      <c r="G20" s="136"/>
      <c r="H20" s="137"/>
      <c r="I20" s="138"/>
      <c r="J20" s="3"/>
      <c r="K20" s="4"/>
      <c r="L20" s="4"/>
      <c r="M20" s="4"/>
      <c r="N20" s="51"/>
    </row>
    <row r="21" spans="2:14" ht="19.5" customHeight="1" x14ac:dyDescent="0.2">
      <c r="B21" s="60" t="s">
        <v>34</v>
      </c>
      <c r="C21" s="22"/>
      <c r="D21" s="20"/>
      <c r="E21" s="20"/>
      <c r="F21" s="20"/>
      <c r="G21" s="23">
        <f>SUM(G7+G12)</f>
        <v>1689</v>
      </c>
      <c r="H21" s="52" t="s">
        <v>63</v>
      </c>
      <c r="I21" s="53"/>
      <c r="J21" s="3"/>
      <c r="K21" s="4"/>
      <c r="L21" s="4"/>
      <c r="M21" s="4"/>
      <c r="N21" s="61">
        <f>SUM(N7+N12)</f>
        <v>0</v>
      </c>
    </row>
    <row r="22" spans="2:14" ht="19.5" customHeight="1" x14ac:dyDescent="0.2">
      <c r="B22" s="62"/>
      <c r="C22" s="22"/>
      <c r="D22" s="20"/>
      <c r="E22" s="20"/>
      <c r="F22" s="20"/>
      <c r="G22" s="136"/>
      <c r="H22" s="137"/>
      <c r="I22" s="138"/>
      <c r="J22" s="3"/>
      <c r="K22" s="4"/>
      <c r="L22" s="4"/>
      <c r="M22" s="4"/>
      <c r="N22" s="51"/>
    </row>
    <row r="23" spans="2:14" ht="19.5" customHeight="1" x14ac:dyDescent="0.2">
      <c r="B23" s="62" t="s">
        <v>35</v>
      </c>
      <c r="C23" s="22"/>
      <c r="D23" s="20"/>
      <c r="E23" s="20"/>
      <c r="F23" s="20"/>
      <c r="G23" s="136"/>
      <c r="H23" s="137"/>
      <c r="I23" s="138"/>
      <c r="J23" s="3"/>
      <c r="K23" s="4"/>
      <c r="L23" s="4"/>
      <c r="M23" s="4"/>
      <c r="N23" s="51"/>
    </row>
    <row r="24" spans="2:14" ht="19.5" customHeight="1" x14ac:dyDescent="0.2">
      <c r="B24" s="63"/>
      <c r="C24" s="22"/>
      <c r="D24" s="20"/>
      <c r="E24" s="20"/>
      <c r="F24" s="20"/>
      <c r="G24" s="136"/>
      <c r="H24" s="137"/>
      <c r="I24" s="138"/>
      <c r="J24" s="3"/>
      <c r="K24" s="4"/>
      <c r="L24" s="4"/>
      <c r="M24" s="4"/>
      <c r="N24" s="51"/>
    </row>
    <row r="25" spans="2:14" ht="30" customHeight="1" x14ac:dyDescent="0.2">
      <c r="B25" s="50" t="s">
        <v>8</v>
      </c>
      <c r="C25" s="19">
        <v>6950</v>
      </c>
      <c r="D25" s="20"/>
      <c r="E25" s="20">
        <v>152</v>
      </c>
      <c r="F25" s="20"/>
      <c r="G25" s="21">
        <v>7102</v>
      </c>
      <c r="H25" s="52" t="s">
        <v>62</v>
      </c>
      <c r="I25" s="53"/>
      <c r="J25" s="9"/>
      <c r="K25" s="10"/>
      <c r="L25" s="10"/>
      <c r="M25" s="10"/>
      <c r="N25" s="64">
        <f>SUM(N26:N28)</f>
        <v>0</v>
      </c>
    </row>
    <row r="26" spans="2:14" s="66" customFormat="1" ht="30" customHeight="1" x14ac:dyDescent="0.25">
      <c r="B26" s="58" t="s">
        <v>22</v>
      </c>
      <c r="C26" s="22">
        <v>700</v>
      </c>
      <c r="D26" s="20">
        <v>0</v>
      </c>
      <c r="E26" s="20">
        <v>15</v>
      </c>
      <c r="F26" s="20">
        <v>0</v>
      </c>
      <c r="G26" s="23">
        <v>715</v>
      </c>
      <c r="H26" s="52" t="s">
        <v>62</v>
      </c>
      <c r="I26" s="53">
        <v>1</v>
      </c>
      <c r="J26" s="11"/>
      <c r="K26" s="12"/>
      <c r="L26" s="12"/>
      <c r="M26" s="12"/>
      <c r="N26" s="65">
        <f>SUM(C26*I26*J26)+(D26*I26*K26)+(E26*I26*L26)+(F26*I26*M26)</f>
        <v>0</v>
      </c>
    </row>
    <row r="27" spans="2:14" ht="30" customHeight="1" x14ac:dyDescent="0.2">
      <c r="B27" s="58" t="s">
        <v>76</v>
      </c>
      <c r="C27" s="22">
        <v>6950</v>
      </c>
      <c r="D27" s="20">
        <v>0</v>
      </c>
      <c r="E27" s="20">
        <v>152</v>
      </c>
      <c r="F27" s="20">
        <v>0</v>
      </c>
      <c r="G27" s="23">
        <v>7102</v>
      </c>
      <c r="H27" s="52" t="s">
        <v>62</v>
      </c>
      <c r="I27" s="53">
        <v>2</v>
      </c>
      <c r="J27" s="9"/>
      <c r="K27" s="10"/>
      <c r="L27" s="10"/>
      <c r="M27" s="10"/>
      <c r="N27" s="65">
        <f t="shared" ref="N27:N28" si="1">SUM(C27*I27*J27)+(D27*I27*K27)+(E27*I27*L27)+(F27*I27*M27)</f>
        <v>0</v>
      </c>
    </row>
    <row r="28" spans="2:14" ht="40.5" customHeight="1" x14ac:dyDescent="0.2">
      <c r="B28" s="67" t="s">
        <v>26</v>
      </c>
      <c r="C28" s="22">
        <v>2300</v>
      </c>
      <c r="D28" s="20">
        <v>0</v>
      </c>
      <c r="E28" s="24">
        <v>50</v>
      </c>
      <c r="F28" s="20">
        <v>0</v>
      </c>
      <c r="G28" s="23">
        <v>2350</v>
      </c>
      <c r="H28" s="52" t="s">
        <v>62</v>
      </c>
      <c r="I28" s="53">
        <v>1</v>
      </c>
      <c r="J28" s="9"/>
      <c r="K28" s="10"/>
      <c r="L28" s="10"/>
      <c r="M28" s="10"/>
      <c r="N28" s="65">
        <f t="shared" si="1"/>
        <v>0</v>
      </c>
    </row>
    <row r="29" spans="2:14" ht="20.100000000000001" customHeight="1" x14ac:dyDescent="0.2">
      <c r="B29" s="68"/>
      <c r="C29" s="22"/>
      <c r="D29" s="24"/>
      <c r="E29" s="20"/>
      <c r="F29" s="24"/>
      <c r="G29" s="136"/>
      <c r="H29" s="145"/>
      <c r="I29" s="138"/>
      <c r="J29" s="3"/>
      <c r="K29" s="4"/>
      <c r="L29" s="4"/>
      <c r="M29" s="4"/>
      <c r="N29" s="51"/>
    </row>
    <row r="30" spans="2:14" ht="20.100000000000001" customHeight="1" x14ac:dyDescent="0.2">
      <c r="B30" s="69" t="s">
        <v>0</v>
      </c>
      <c r="C30" s="19">
        <v>359</v>
      </c>
      <c r="D30" s="25">
        <v>0</v>
      </c>
      <c r="E30" s="26">
        <v>75</v>
      </c>
      <c r="F30" s="25">
        <v>72</v>
      </c>
      <c r="G30" s="21">
        <v>506</v>
      </c>
      <c r="H30" s="52" t="s">
        <v>62</v>
      </c>
      <c r="I30" s="53"/>
      <c r="J30" s="9"/>
      <c r="K30" s="10"/>
      <c r="L30" s="10"/>
      <c r="M30" s="10"/>
      <c r="N30" s="64">
        <f>SUM(N31)</f>
        <v>0</v>
      </c>
    </row>
    <row r="31" spans="2:14" ht="20.100000000000001" customHeight="1" x14ac:dyDescent="0.2">
      <c r="B31" s="68" t="s">
        <v>72</v>
      </c>
      <c r="C31" s="22">
        <v>359</v>
      </c>
      <c r="D31" s="24">
        <v>0</v>
      </c>
      <c r="E31" s="20">
        <v>75</v>
      </c>
      <c r="F31" s="24">
        <v>72</v>
      </c>
      <c r="G31" s="23">
        <v>506</v>
      </c>
      <c r="H31" s="52" t="s">
        <v>62</v>
      </c>
      <c r="I31" s="53">
        <v>2</v>
      </c>
      <c r="J31" s="9"/>
      <c r="K31" s="10"/>
      <c r="L31" s="10"/>
      <c r="M31" s="10"/>
      <c r="N31" s="64">
        <f>SUM(C31*I31*J31)+(D31*I31*K31)+(E31*I31*L31)+(F31*I31*M31)</f>
        <v>0</v>
      </c>
    </row>
    <row r="32" spans="2:14" ht="20.100000000000001" customHeight="1" x14ac:dyDescent="0.2">
      <c r="B32" s="68"/>
      <c r="C32" s="22"/>
      <c r="D32" s="24"/>
      <c r="E32" s="20"/>
      <c r="F32" s="24"/>
      <c r="G32" s="136"/>
      <c r="H32" s="137"/>
      <c r="I32" s="138"/>
      <c r="J32" s="3"/>
      <c r="K32" s="4"/>
      <c r="L32" s="4"/>
      <c r="M32" s="4"/>
      <c r="N32" s="51"/>
    </row>
    <row r="33" spans="2:14" ht="30.75" customHeight="1" x14ac:dyDescent="0.2">
      <c r="B33" s="50" t="s">
        <v>23</v>
      </c>
      <c r="C33" s="19">
        <v>1311</v>
      </c>
      <c r="D33" s="20"/>
      <c r="E33" s="20"/>
      <c r="F33" s="25"/>
      <c r="G33" s="21">
        <v>1311</v>
      </c>
      <c r="H33" s="52" t="s">
        <v>62</v>
      </c>
      <c r="I33" s="53"/>
      <c r="J33" s="9"/>
      <c r="K33" s="10"/>
      <c r="L33" s="10"/>
      <c r="M33" s="10"/>
      <c r="N33" s="64">
        <f>SUM(N34:N35)</f>
        <v>0</v>
      </c>
    </row>
    <row r="34" spans="2:14" ht="29.25" customHeight="1" x14ac:dyDescent="0.2">
      <c r="B34" s="55" t="s">
        <v>77</v>
      </c>
      <c r="C34" s="22">
        <v>1311</v>
      </c>
      <c r="D34" s="20">
        <v>0</v>
      </c>
      <c r="E34" s="20">
        <v>0</v>
      </c>
      <c r="F34" s="20">
        <v>0</v>
      </c>
      <c r="G34" s="23">
        <v>1311</v>
      </c>
      <c r="H34" s="52" t="s">
        <v>62</v>
      </c>
      <c r="I34" s="53">
        <v>1</v>
      </c>
      <c r="J34" s="9"/>
      <c r="K34" s="10"/>
      <c r="L34" s="10"/>
      <c r="M34" s="10"/>
      <c r="N34" s="64">
        <f>SUM(C34*I34*J34)+(D34*I34*K34)+(E34*I34*L34)+(F34*I34*M34)</f>
        <v>0</v>
      </c>
    </row>
    <row r="35" spans="2:14" ht="19.5" customHeight="1" x14ac:dyDescent="0.2">
      <c r="B35" s="55" t="s">
        <v>83</v>
      </c>
      <c r="C35" s="22">
        <v>260</v>
      </c>
      <c r="D35" s="20">
        <v>0</v>
      </c>
      <c r="E35" s="20">
        <v>0</v>
      </c>
      <c r="F35" s="20">
        <v>0</v>
      </c>
      <c r="G35" s="23">
        <v>260</v>
      </c>
      <c r="H35" s="52" t="s">
        <v>62</v>
      </c>
      <c r="I35" s="53">
        <v>1</v>
      </c>
      <c r="J35" s="9"/>
      <c r="K35" s="10"/>
      <c r="L35" s="10"/>
      <c r="M35" s="10"/>
      <c r="N35" s="64">
        <f>SUM(C35*I35*J35)+(D35*I35*K35)+(E35*I35*L35)+(F35*I35*M35)</f>
        <v>0</v>
      </c>
    </row>
    <row r="36" spans="2:14" ht="19.5" customHeight="1" x14ac:dyDescent="0.2">
      <c r="B36" s="55"/>
      <c r="C36" s="22"/>
      <c r="D36" s="20"/>
      <c r="E36" s="20"/>
      <c r="F36" s="20"/>
      <c r="G36" s="136"/>
      <c r="H36" s="145"/>
      <c r="I36" s="138"/>
      <c r="J36" s="3"/>
      <c r="K36" s="4"/>
      <c r="L36" s="4"/>
      <c r="M36" s="4"/>
      <c r="N36" s="51"/>
    </row>
    <row r="37" spans="2:14" ht="30" customHeight="1" x14ac:dyDescent="0.2">
      <c r="B37" s="50" t="s">
        <v>24</v>
      </c>
      <c r="C37" s="19">
        <v>5294</v>
      </c>
      <c r="D37" s="20"/>
      <c r="E37" s="20"/>
      <c r="F37" s="20"/>
      <c r="G37" s="21">
        <v>5294</v>
      </c>
      <c r="H37" s="52" t="s">
        <v>62</v>
      </c>
      <c r="I37" s="53"/>
      <c r="J37" s="9"/>
      <c r="K37" s="10"/>
      <c r="L37" s="10"/>
      <c r="M37" s="10"/>
      <c r="N37" s="64">
        <f>SUM(N38:N39)</f>
        <v>0</v>
      </c>
    </row>
    <row r="38" spans="2:14" ht="30" customHeight="1" x14ac:dyDescent="0.2">
      <c r="B38" s="55" t="s">
        <v>78</v>
      </c>
      <c r="C38" s="22">
        <v>5294</v>
      </c>
      <c r="D38" s="20">
        <v>0</v>
      </c>
      <c r="E38" s="20">
        <v>0</v>
      </c>
      <c r="F38" s="20">
        <v>0</v>
      </c>
      <c r="G38" s="23">
        <v>5294</v>
      </c>
      <c r="H38" s="52" t="s">
        <v>62</v>
      </c>
      <c r="I38" s="53">
        <v>1</v>
      </c>
      <c r="J38" s="9"/>
      <c r="K38" s="10"/>
      <c r="L38" s="10"/>
      <c r="M38" s="10"/>
      <c r="N38" s="64">
        <f>SUM(C38*I38*J38)+(D38*I38*K38)+(E38*I38*L38)+(F38*I38*M38)</f>
        <v>0</v>
      </c>
    </row>
    <row r="39" spans="2:14" ht="30" customHeight="1" x14ac:dyDescent="0.2">
      <c r="B39" s="55" t="s">
        <v>25</v>
      </c>
      <c r="C39" s="22">
        <v>530</v>
      </c>
      <c r="D39" s="20">
        <v>0</v>
      </c>
      <c r="E39" s="20">
        <v>0</v>
      </c>
      <c r="F39" s="20">
        <v>0</v>
      </c>
      <c r="G39" s="23">
        <v>530</v>
      </c>
      <c r="H39" s="52" t="s">
        <v>62</v>
      </c>
      <c r="I39" s="53">
        <v>1</v>
      </c>
      <c r="J39" s="9"/>
      <c r="K39" s="10"/>
      <c r="L39" s="10"/>
      <c r="M39" s="10"/>
      <c r="N39" s="64">
        <f>SUM(C39*I39*J39)+(D39*I39*K39)+(E39*I39*L39)+(F39*I39*M39)</f>
        <v>0</v>
      </c>
    </row>
    <row r="40" spans="2:14" ht="19.5" customHeight="1" x14ac:dyDescent="0.2">
      <c r="B40" s="50"/>
      <c r="C40" s="19"/>
      <c r="D40" s="26"/>
      <c r="E40" s="26"/>
      <c r="F40" s="26"/>
      <c r="G40" s="146"/>
      <c r="H40" s="147"/>
      <c r="I40" s="138"/>
      <c r="J40" s="3"/>
      <c r="K40" s="4"/>
      <c r="L40" s="4"/>
      <c r="M40" s="4"/>
      <c r="N40" s="51"/>
    </row>
    <row r="41" spans="2:14" ht="43.5" customHeight="1" x14ac:dyDescent="0.2">
      <c r="B41" s="50" t="s">
        <v>75</v>
      </c>
      <c r="C41" s="19">
        <v>31536</v>
      </c>
      <c r="D41" s="20"/>
      <c r="E41" s="20"/>
      <c r="F41" s="20"/>
      <c r="G41" s="21">
        <v>31536</v>
      </c>
      <c r="H41" s="52" t="s">
        <v>62</v>
      </c>
      <c r="I41" s="53"/>
      <c r="J41" s="9"/>
      <c r="K41" s="10"/>
      <c r="L41" s="10"/>
      <c r="M41" s="10"/>
      <c r="N41" s="64">
        <f>SUM(N42:N46)</f>
        <v>0</v>
      </c>
    </row>
    <row r="42" spans="2:14" ht="30" customHeight="1" x14ac:dyDescent="0.2">
      <c r="B42" s="70" t="s">
        <v>65</v>
      </c>
      <c r="C42" s="22">
        <v>9460</v>
      </c>
      <c r="D42" s="20">
        <v>0</v>
      </c>
      <c r="E42" s="20">
        <v>0</v>
      </c>
      <c r="F42" s="20">
        <v>0</v>
      </c>
      <c r="G42" s="23">
        <v>9460</v>
      </c>
      <c r="H42" s="56" t="s">
        <v>62</v>
      </c>
      <c r="I42" s="53">
        <v>1</v>
      </c>
      <c r="J42" s="9"/>
      <c r="K42" s="10"/>
      <c r="L42" s="10"/>
      <c r="M42" s="10"/>
      <c r="N42" s="64">
        <f>SUM(C42*I42*J42)+(D42*I42*K42)+(E42*I42*L42)+(F42*I42*M42)</f>
        <v>0</v>
      </c>
    </row>
    <row r="43" spans="2:14" ht="40.5" customHeight="1" x14ac:dyDescent="0.2">
      <c r="B43" s="70" t="s">
        <v>79</v>
      </c>
      <c r="C43" s="22">
        <v>31536</v>
      </c>
      <c r="D43" s="20">
        <v>0</v>
      </c>
      <c r="E43" s="20">
        <v>0</v>
      </c>
      <c r="F43" s="20">
        <v>0</v>
      </c>
      <c r="G43" s="23">
        <v>31536</v>
      </c>
      <c r="H43" s="56" t="s">
        <v>62</v>
      </c>
      <c r="I43" s="53">
        <v>2</v>
      </c>
      <c r="J43" s="9"/>
      <c r="K43" s="10"/>
      <c r="L43" s="10"/>
      <c r="M43" s="10"/>
      <c r="N43" s="64">
        <f t="shared" ref="N43:N44" si="2">SUM(C43*I43*J43)+(D43*I43*K43)+(E43*I43*L43)+(F43*I43*M43)</f>
        <v>0</v>
      </c>
    </row>
    <row r="44" spans="2:14" ht="30" customHeight="1" x14ac:dyDescent="0.2">
      <c r="B44" s="57" t="s">
        <v>64</v>
      </c>
      <c r="C44" s="22">
        <v>9461</v>
      </c>
      <c r="D44" s="20">
        <v>0</v>
      </c>
      <c r="E44" s="20">
        <v>0</v>
      </c>
      <c r="F44" s="20">
        <v>0</v>
      </c>
      <c r="G44" s="23">
        <v>9461</v>
      </c>
      <c r="H44" s="56" t="s">
        <v>62</v>
      </c>
      <c r="I44" s="53">
        <v>2</v>
      </c>
      <c r="J44" s="9"/>
      <c r="K44" s="10"/>
      <c r="L44" s="10"/>
      <c r="M44" s="10"/>
      <c r="N44" s="64">
        <f t="shared" si="2"/>
        <v>0</v>
      </c>
    </row>
    <row r="45" spans="2:14" ht="30.75" customHeight="1" x14ac:dyDescent="0.2">
      <c r="B45" s="58" t="s">
        <v>73</v>
      </c>
      <c r="C45" s="22">
        <v>12614</v>
      </c>
      <c r="D45" s="20">
        <v>0</v>
      </c>
      <c r="E45" s="20">
        <v>0</v>
      </c>
      <c r="F45" s="20">
        <v>0</v>
      </c>
      <c r="G45" s="23">
        <v>12614</v>
      </c>
      <c r="H45" s="56" t="s">
        <v>62</v>
      </c>
      <c r="I45" s="53">
        <v>1</v>
      </c>
      <c r="J45" s="9"/>
      <c r="K45" s="10"/>
      <c r="L45" s="10"/>
      <c r="M45" s="10"/>
      <c r="N45" s="64">
        <f>SUM(C45*I45*J45)+(D45*I45*K45)+(E45*I45*L45)+(F45*I45*M45)</f>
        <v>0</v>
      </c>
    </row>
    <row r="46" spans="2:14" ht="30.75" customHeight="1" x14ac:dyDescent="0.2">
      <c r="B46" s="58" t="s">
        <v>74</v>
      </c>
      <c r="C46" s="22">
        <v>9461</v>
      </c>
      <c r="D46" s="20"/>
      <c r="E46" s="20"/>
      <c r="F46" s="20"/>
      <c r="G46" s="23">
        <v>9461</v>
      </c>
      <c r="H46" s="56" t="s">
        <v>62</v>
      </c>
      <c r="I46" s="53">
        <v>1</v>
      </c>
      <c r="J46" s="9"/>
      <c r="K46" s="10"/>
      <c r="L46" s="10"/>
      <c r="M46" s="10"/>
      <c r="N46" s="64">
        <f t="shared" ref="N46:N61" si="3">SUM(C46*I46*J46)+(D46*I46*K46)+(E46*I46*L46)+(F46*I46*M46)</f>
        <v>0</v>
      </c>
    </row>
    <row r="47" spans="2:14" ht="19.5" customHeight="1" x14ac:dyDescent="0.2">
      <c r="B47" s="58"/>
      <c r="C47" s="22"/>
      <c r="D47" s="20"/>
      <c r="E47" s="20"/>
      <c r="F47" s="20"/>
      <c r="G47" s="136"/>
      <c r="H47" s="145"/>
      <c r="I47" s="138"/>
      <c r="J47" s="9"/>
      <c r="K47" s="10"/>
      <c r="L47" s="10"/>
      <c r="M47" s="10"/>
      <c r="N47" s="51"/>
    </row>
    <row r="48" spans="2:14" ht="30.75" customHeight="1" x14ac:dyDescent="0.2">
      <c r="B48" s="71" t="s">
        <v>68</v>
      </c>
      <c r="C48" s="19">
        <v>4680</v>
      </c>
      <c r="D48" s="20"/>
      <c r="E48" s="20"/>
      <c r="F48" s="20"/>
      <c r="G48" s="21">
        <v>4680</v>
      </c>
      <c r="H48" s="52" t="s">
        <v>62</v>
      </c>
      <c r="I48" s="53"/>
      <c r="J48" s="9"/>
      <c r="K48" s="10"/>
      <c r="L48" s="10"/>
      <c r="M48" s="10"/>
      <c r="N48" s="64">
        <f>SUM(N49:N51)</f>
        <v>0</v>
      </c>
    </row>
    <row r="49" spans="2:14" ht="30.75" customHeight="1" x14ac:dyDescent="0.2">
      <c r="B49" s="70" t="s">
        <v>65</v>
      </c>
      <c r="C49" s="22">
        <v>1560</v>
      </c>
      <c r="D49" s="20"/>
      <c r="E49" s="20"/>
      <c r="F49" s="20"/>
      <c r="G49" s="23">
        <v>1560</v>
      </c>
      <c r="H49" s="56" t="s">
        <v>62</v>
      </c>
      <c r="I49" s="53">
        <v>1</v>
      </c>
      <c r="J49" s="9"/>
      <c r="K49" s="10"/>
      <c r="L49" s="10"/>
      <c r="M49" s="10"/>
      <c r="N49" s="64">
        <f t="shared" si="3"/>
        <v>0</v>
      </c>
    </row>
    <row r="50" spans="2:14" ht="30.75" customHeight="1" x14ac:dyDescent="0.2">
      <c r="B50" s="70" t="s">
        <v>79</v>
      </c>
      <c r="C50" s="22">
        <v>4680</v>
      </c>
      <c r="D50" s="20"/>
      <c r="E50" s="20"/>
      <c r="F50" s="20"/>
      <c r="G50" s="23">
        <v>4680</v>
      </c>
      <c r="H50" s="56" t="s">
        <v>62</v>
      </c>
      <c r="I50" s="53">
        <v>2</v>
      </c>
      <c r="J50" s="9"/>
      <c r="K50" s="10"/>
      <c r="L50" s="10"/>
      <c r="M50" s="10"/>
      <c r="N50" s="64">
        <f t="shared" si="3"/>
        <v>0</v>
      </c>
    </row>
    <row r="51" spans="2:14" ht="30.75" customHeight="1" x14ac:dyDescent="0.2">
      <c r="B51" s="57" t="s">
        <v>69</v>
      </c>
      <c r="C51" s="22">
        <v>4680</v>
      </c>
      <c r="D51" s="20"/>
      <c r="E51" s="20"/>
      <c r="F51" s="20"/>
      <c r="G51" s="23">
        <v>4680</v>
      </c>
      <c r="H51" s="56" t="s">
        <v>62</v>
      </c>
      <c r="I51" s="53">
        <v>2</v>
      </c>
      <c r="J51" s="9"/>
      <c r="K51" s="10"/>
      <c r="L51" s="10"/>
      <c r="M51" s="10"/>
      <c r="N51" s="64">
        <f t="shared" si="3"/>
        <v>0</v>
      </c>
    </row>
    <row r="52" spans="2:14" ht="19.5" customHeight="1" x14ac:dyDescent="0.2">
      <c r="B52" s="57"/>
      <c r="C52" s="22"/>
      <c r="D52" s="20"/>
      <c r="E52" s="20"/>
      <c r="F52" s="20"/>
      <c r="G52" s="136"/>
      <c r="H52" s="145"/>
      <c r="I52" s="138"/>
      <c r="J52" s="9"/>
      <c r="K52" s="10"/>
      <c r="L52" s="10"/>
      <c r="M52" s="10"/>
      <c r="N52" s="51"/>
    </row>
    <row r="53" spans="2:14" s="73" customFormat="1" ht="30.75" customHeight="1" x14ac:dyDescent="0.2">
      <c r="B53" s="71" t="s">
        <v>70</v>
      </c>
      <c r="C53" s="19">
        <v>3874</v>
      </c>
      <c r="D53" s="26"/>
      <c r="E53" s="26"/>
      <c r="F53" s="26"/>
      <c r="G53" s="21">
        <v>3874</v>
      </c>
      <c r="H53" s="52" t="s">
        <v>62</v>
      </c>
      <c r="I53" s="72"/>
      <c r="J53" s="35"/>
      <c r="K53" s="36"/>
      <c r="L53" s="36"/>
      <c r="M53" s="36"/>
      <c r="N53" s="64">
        <f>SUM(N54:N56)</f>
        <v>0</v>
      </c>
    </row>
    <row r="54" spans="2:14" ht="30.75" customHeight="1" x14ac:dyDescent="0.2">
      <c r="B54" s="70" t="s">
        <v>65</v>
      </c>
      <c r="C54" s="22">
        <v>1290</v>
      </c>
      <c r="D54" s="20"/>
      <c r="E54" s="20"/>
      <c r="F54" s="20"/>
      <c r="G54" s="23">
        <v>1290</v>
      </c>
      <c r="H54" s="56" t="s">
        <v>62</v>
      </c>
      <c r="I54" s="53">
        <v>1</v>
      </c>
      <c r="J54" s="9"/>
      <c r="K54" s="10"/>
      <c r="L54" s="10"/>
      <c r="M54" s="10"/>
      <c r="N54" s="64">
        <f t="shared" si="3"/>
        <v>0</v>
      </c>
    </row>
    <row r="55" spans="2:14" ht="30.75" customHeight="1" x14ac:dyDescent="0.2">
      <c r="B55" s="70" t="s">
        <v>80</v>
      </c>
      <c r="C55" s="22">
        <v>3874</v>
      </c>
      <c r="D55" s="20"/>
      <c r="E55" s="20"/>
      <c r="F55" s="20"/>
      <c r="G55" s="23">
        <v>3874</v>
      </c>
      <c r="H55" s="56" t="s">
        <v>62</v>
      </c>
      <c r="I55" s="53">
        <v>2</v>
      </c>
      <c r="J55" s="9"/>
      <c r="K55" s="10"/>
      <c r="L55" s="10"/>
      <c r="M55" s="10"/>
      <c r="N55" s="64">
        <f t="shared" si="3"/>
        <v>0</v>
      </c>
    </row>
    <row r="56" spans="2:14" ht="30.75" customHeight="1" x14ac:dyDescent="0.2">
      <c r="B56" s="57" t="s">
        <v>69</v>
      </c>
      <c r="C56" s="22">
        <v>3874</v>
      </c>
      <c r="D56" s="20"/>
      <c r="E56" s="20"/>
      <c r="F56" s="20"/>
      <c r="G56" s="23">
        <v>3874</v>
      </c>
      <c r="H56" s="56" t="s">
        <v>62</v>
      </c>
      <c r="I56" s="53">
        <v>2</v>
      </c>
      <c r="J56" s="9"/>
      <c r="K56" s="10"/>
      <c r="L56" s="10"/>
      <c r="M56" s="10"/>
      <c r="N56" s="64">
        <f t="shared" si="3"/>
        <v>0</v>
      </c>
    </row>
    <row r="57" spans="2:14" ht="19.5" customHeight="1" x14ac:dyDescent="0.2">
      <c r="B57" s="57"/>
      <c r="C57" s="22"/>
      <c r="D57" s="20"/>
      <c r="E57" s="20"/>
      <c r="F57" s="20"/>
      <c r="G57" s="23"/>
      <c r="H57" s="56"/>
      <c r="I57" s="53"/>
      <c r="J57" s="9"/>
      <c r="K57" s="10"/>
      <c r="L57" s="10"/>
      <c r="M57" s="10"/>
      <c r="N57" s="135"/>
    </row>
    <row r="58" spans="2:14" s="73" customFormat="1" ht="30.75" customHeight="1" x14ac:dyDescent="0.2">
      <c r="B58" s="71" t="s">
        <v>71</v>
      </c>
      <c r="C58" s="19">
        <v>529</v>
      </c>
      <c r="D58" s="26"/>
      <c r="E58" s="26"/>
      <c r="F58" s="26"/>
      <c r="G58" s="21">
        <v>529</v>
      </c>
      <c r="H58" s="52" t="s">
        <v>62</v>
      </c>
      <c r="I58" s="72"/>
      <c r="J58" s="35"/>
      <c r="K58" s="36"/>
      <c r="L58" s="36"/>
      <c r="M58" s="36"/>
      <c r="N58" s="64">
        <f>SUM(N59:N61)</f>
        <v>0</v>
      </c>
    </row>
    <row r="59" spans="2:14" ht="30.75" customHeight="1" x14ac:dyDescent="0.2">
      <c r="B59" s="70" t="s">
        <v>65</v>
      </c>
      <c r="C59" s="22">
        <v>176</v>
      </c>
      <c r="D59" s="20"/>
      <c r="E59" s="20"/>
      <c r="F59" s="20"/>
      <c r="G59" s="23">
        <v>176</v>
      </c>
      <c r="H59" s="56" t="s">
        <v>62</v>
      </c>
      <c r="I59" s="53">
        <v>1</v>
      </c>
      <c r="J59" s="9"/>
      <c r="K59" s="10"/>
      <c r="L59" s="10"/>
      <c r="M59" s="10"/>
      <c r="N59" s="64">
        <f t="shared" si="3"/>
        <v>0</v>
      </c>
    </row>
    <row r="60" spans="2:14" ht="30.75" customHeight="1" x14ac:dyDescent="0.2">
      <c r="B60" s="70" t="s">
        <v>80</v>
      </c>
      <c r="C60" s="22">
        <v>529</v>
      </c>
      <c r="D60" s="20"/>
      <c r="E60" s="20"/>
      <c r="F60" s="20"/>
      <c r="G60" s="23">
        <v>529</v>
      </c>
      <c r="H60" s="56" t="s">
        <v>62</v>
      </c>
      <c r="I60" s="53">
        <v>2</v>
      </c>
      <c r="J60" s="9"/>
      <c r="K60" s="10"/>
      <c r="L60" s="10"/>
      <c r="M60" s="10"/>
      <c r="N60" s="64">
        <f t="shared" si="3"/>
        <v>0</v>
      </c>
    </row>
    <row r="61" spans="2:14" ht="30.75" customHeight="1" x14ac:dyDescent="0.2">
      <c r="B61" s="57" t="s">
        <v>69</v>
      </c>
      <c r="C61" s="22">
        <v>529</v>
      </c>
      <c r="D61" s="20"/>
      <c r="E61" s="20"/>
      <c r="F61" s="20"/>
      <c r="G61" s="23">
        <v>529</v>
      </c>
      <c r="H61" s="56" t="s">
        <v>62</v>
      </c>
      <c r="I61" s="53">
        <v>2</v>
      </c>
      <c r="J61" s="9"/>
      <c r="K61" s="10"/>
      <c r="L61" s="10"/>
      <c r="M61" s="10"/>
      <c r="N61" s="64">
        <f t="shared" si="3"/>
        <v>0</v>
      </c>
    </row>
    <row r="62" spans="2:14" ht="20.100000000000001" customHeight="1" x14ac:dyDescent="0.2">
      <c r="B62" s="55"/>
      <c r="C62" s="22"/>
      <c r="D62" s="20"/>
      <c r="E62" s="20"/>
      <c r="F62" s="20"/>
      <c r="G62" s="136"/>
      <c r="H62" s="137"/>
      <c r="I62" s="138"/>
      <c r="J62" s="3"/>
      <c r="K62" s="4"/>
      <c r="L62" s="4"/>
      <c r="M62" s="4"/>
      <c r="N62" s="51"/>
    </row>
    <row r="63" spans="2:14" ht="20.100000000000001" customHeight="1" x14ac:dyDescent="0.2">
      <c r="B63" s="50" t="s">
        <v>1</v>
      </c>
      <c r="C63" s="19">
        <v>537</v>
      </c>
      <c r="D63" s="20"/>
      <c r="E63" s="20"/>
      <c r="F63" s="20"/>
      <c r="G63" s="21">
        <v>537</v>
      </c>
      <c r="H63" s="52" t="s">
        <v>62</v>
      </c>
      <c r="I63" s="53"/>
      <c r="J63" s="9"/>
      <c r="K63" s="10"/>
      <c r="L63" s="10"/>
      <c r="M63" s="10"/>
      <c r="N63" s="64">
        <f>SUM(N64:N67)</f>
        <v>0</v>
      </c>
    </row>
    <row r="64" spans="2:14" ht="20.100000000000001" customHeight="1" x14ac:dyDescent="0.2">
      <c r="B64" s="68" t="s">
        <v>27</v>
      </c>
      <c r="C64" s="22">
        <v>54</v>
      </c>
      <c r="D64" s="20">
        <v>0</v>
      </c>
      <c r="E64" s="20">
        <v>0</v>
      </c>
      <c r="F64" s="20">
        <v>0</v>
      </c>
      <c r="G64" s="23">
        <v>54</v>
      </c>
      <c r="H64" s="56" t="s">
        <v>62</v>
      </c>
      <c r="I64" s="53">
        <v>1</v>
      </c>
      <c r="J64" s="9"/>
      <c r="K64" s="10"/>
      <c r="L64" s="10"/>
      <c r="M64" s="10"/>
      <c r="N64" s="64">
        <f>SUM(C64*I64*J64)+(D64*I64*K64)+(E64*I64*L64)+(F64*I64*M64)</f>
        <v>0</v>
      </c>
    </row>
    <row r="65" spans="2:14" ht="20.100000000000001" customHeight="1" x14ac:dyDescent="0.2">
      <c r="B65" s="68" t="s">
        <v>84</v>
      </c>
      <c r="C65" s="22">
        <v>537</v>
      </c>
      <c r="D65" s="20">
        <v>0</v>
      </c>
      <c r="E65" s="20">
        <v>0</v>
      </c>
      <c r="F65" s="20">
        <v>0</v>
      </c>
      <c r="G65" s="38">
        <v>537</v>
      </c>
      <c r="H65" s="56" t="s">
        <v>62</v>
      </c>
      <c r="I65" s="53">
        <v>1</v>
      </c>
      <c r="J65" s="9"/>
      <c r="K65" s="10"/>
      <c r="L65" s="10"/>
      <c r="M65" s="10"/>
      <c r="N65" s="64">
        <f t="shared" ref="N65:N67" si="4">SUM(C65*I65*J65)+(D65*I65*K65)+(E65*I65*L65)+(F65*I65*M65)</f>
        <v>0</v>
      </c>
    </row>
    <row r="66" spans="2:14" ht="26.25" customHeight="1" x14ac:dyDescent="0.2">
      <c r="B66" s="70" t="s">
        <v>28</v>
      </c>
      <c r="C66" s="22">
        <v>537</v>
      </c>
      <c r="D66" s="20">
        <v>0</v>
      </c>
      <c r="E66" s="20">
        <v>0</v>
      </c>
      <c r="F66" s="20">
        <v>0</v>
      </c>
      <c r="G66" s="38">
        <v>537</v>
      </c>
      <c r="H66" s="56" t="s">
        <v>62</v>
      </c>
      <c r="I66" s="53">
        <v>2</v>
      </c>
      <c r="J66" s="9"/>
      <c r="K66" s="10"/>
      <c r="L66" s="10"/>
      <c r="M66" s="10"/>
      <c r="N66" s="64">
        <f t="shared" si="4"/>
        <v>0</v>
      </c>
    </row>
    <row r="67" spans="2:14" ht="29.25" customHeight="1" x14ac:dyDescent="0.2">
      <c r="B67" s="70" t="s">
        <v>29</v>
      </c>
      <c r="C67" s="22">
        <v>537</v>
      </c>
      <c r="D67" s="20">
        <v>0</v>
      </c>
      <c r="E67" s="20">
        <v>0</v>
      </c>
      <c r="F67" s="20">
        <v>0</v>
      </c>
      <c r="G67" s="38">
        <v>537</v>
      </c>
      <c r="H67" s="56" t="s">
        <v>62</v>
      </c>
      <c r="I67" s="53">
        <v>1</v>
      </c>
      <c r="J67" s="9"/>
      <c r="K67" s="10"/>
      <c r="L67" s="10"/>
      <c r="M67" s="10"/>
      <c r="N67" s="64">
        <f t="shared" si="4"/>
        <v>0</v>
      </c>
    </row>
    <row r="68" spans="2:14" ht="20.100000000000001" customHeight="1" x14ac:dyDescent="0.2">
      <c r="B68" s="55"/>
      <c r="C68" s="22"/>
      <c r="D68" s="20"/>
      <c r="E68" s="20"/>
      <c r="F68" s="20"/>
      <c r="G68" s="136"/>
      <c r="H68" s="137"/>
      <c r="I68" s="138"/>
      <c r="J68" s="3"/>
      <c r="K68" s="4"/>
      <c r="L68" s="4"/>
      <c r="M68" s="4"/>
      <c r="N68" s="51"/>
    </row>
    <row r="69" spans="2:14" ht="20.100000000000001" customHeight="1" x14ac:dyDescent="0.2">
      <c r="B69" s="50" t="s">
        <v>66</v>
      </c>
      <c r="C69" s="19">
        <v>2480</v>
      </c>
      <c r="D69" s="20"/>
      <c r="E69" s="20"/>
      <c r="F69" s="20"/>
      <c r="G69" s="21">
        <v>2480</v>
      </c>
      <c r="H69" s="52" t="s">
        <v>62</v>
      </c>
      <c r="I69" s="53"/>
      <c r="J69" s="9"/>
      <c r="K69" s="10"/>
      <c r="L69" s="10"/>
      <c r="M69" s="10"/>
      <c r="N69" s="64">
        <f>SUM(N70:N72)</f>
        <v>0</v>
      </c>
    </row>
    <row r="70" spans="2:14" ht="40.5" customHeight="1" x14ac:dyDescent="0.2">
      <c r="B70" s="74" t="s">
        <v>30</v>
      </c>
      <c r="C70" s="27">
        <v>2480</v>
      </c>
      <c r="D70" s="28">
        <v>0</v>
      </c>
      <c r="E70" s="28">
        <v>0</v>
      </c>
      <c r="F70" s="28">
        <v>0</v>
      </c>
      <c r="G70" s="29">
        <v>2480</v>
      </c>
      <c r="H70" s="75" t="s">
        <v>62</v>
      </c>
      <c r="I70" s="53">
        <v>3</v>
      </c>
      <c r="J70" s="9"/>
      <c r="K70" s="10"/>
      <c r="L70" s="10"/>
      <c r="M70" s="10"/>
      <c r="N70" s="64">
        <f>SUM(C70*I70*J70)+(D70*I70*K70)+(E70*I70*L70)+(F70*I70*M70)</f>
        <v>0</v>
      </c>
    </row>
    <row r="71" spans="2:14" ht="19.5" customHeight="1" x14ac:dyDescent="0.2">
      <c r="B71" s="76" t="s">
        <v>20</v>
      </c>
      <c r="C71" s="27">
        <v>2480</v>
      </c>
      <c r="D71" s="28">
        <v>0</v>
      </c>
      <c r="E71" s="28">
        <v>0</v>
      </c>
      <c r="F71" s="28">
        <v>0</v>
      </c>
      <c r="G71" s="29">
        <v>2480</v>
      </c>
      <c r="H71" s="75" t="s">
        <v>62</v>
      </c>
      <c r="I71" s="53">
        <v>5</v>
      </c>
      <c r="J71" s="9"/>
      <c r="K71" s="10"/>
      <c r="L71" s="10"/>
      <c r="M71" s="10"/>
      <c r="N71" s="64">
        <f t="shared" ref="N71:N72" si="5">SUM(C71*I71*J71)+(D71*I71*K71)+(E71*I71*L71)+(F71*I71*M71)</f>
        <v>0</v>
      </c>
    </row>
    <row r="72" spans="2:14" ht="30" customHeight="1" x14ac:dyDescent="0.2">
      <c r="B72" s="74" t="s">
        <v>67</v>
      </c>
      <c r="C72" s="27">
        <v>2480</v>
      </c>
      <c r="D72" s="28">
        <v>0</v>
      </c>
      <c r="E72" s="28">
        <v>0</v>
      </c>
      <c r="F72" s="28">
        <v>0</v>
      </c>
      <c r="G72" s="29">
        <v>2480</v>
      </c>
      <c r="H72" s="75" t="s">
        <v>62</v>
      </c>
      <c r="I72" s="53">
        <v>2</v>
      </c>
      <c r="J72" s="9"/>
      <c r="K72" s="10"/>
      <c r="L72" s="10"/>
      <c r="M72" s="10"/>
      <c r="N72" s="64">
        <f t="shared" si="5"/>
        <v>0</v>
      </c>
    </row>
    <row r="73" spans="2:14" ht="19.5" customHeight="1" x14ac:dyDescent="0.2">
      <c r="B73" s="77"/>
      <c r="C73" s="27"/>
      <c r="D73" s="28"/>
      <c r="E73" s="28"/>
      <c r="F73" s="28"/>
      <c r="G73" s="148"/>
      <c r="H73" s="149"/>
      <c r="I73" s="138"/>
      <c r="J73" s="3"/>
      <c r="K73" s="4"/>
      <c r="L73" s="4"/>
      <c r="M73" s="4"/>
      <c r="N73" s="51"/>
    </row>
    <row r="74" spans="2:14" ht="19.5" customHeight="1" x14ac:dyDescent="0.2">
      <c r="B74" s="79" t="s">
        <v>36</v>
      </c>
      <c r="C74" s="27"/>
      <c r="D74" s="28"/>
      <c r="E74" s="28"/>
      <c r="F74" s="28"/>
      <c r="G74" s="37">
        <v>57849</v>
      </c>
      <c r="H74" s="75" t="s">
        <v>62</v>
      </c>
      <c r="I74" s="53"/>
      <c r="J74" s="3"/>
      <c r="K74" s="4"/>
      <c r="L74" s="4"/>
      <c r="M74" s="4"/>
      <c r="N74" s="61">
        <f>SUM(N25+N30+N33+N37+N41+N48+N53+N58+N63+N69)</f>
        <v>0</v>
      </c>
    </row>
    <row r="75" spans="2:14" ht="19.5" customHeight="1" x14ac:dyDescent="0.2">
      <c r="B75" s="80"/>
      <c r="C75" s="27"/>
      <c r="D75" s="28"/>
      <c r="E75" s="28"/>
      <c r="F75" s="28"/>
      <c r="G75" s="148"/>
      <c r="H75" s="149"/>
      <c r="I75" s="138"/>
      <c r="J75" s="3"/>
      <c r="K75" s="4"/>
      <c r="L75" s="4"/>
      <c r="M75" s="4"/>
      <c r="N75" s="51"/>
    </row>
    <row r="76" spans="2:14" ht="19.5" customHeight="1" x14ac:dyDescent="0.2">
      <c r="B76" s="80" t="s">
        <v>37</v>
      </c>
      <c r="C76" s="27"/>
      <c r="D76" s="28"/>
      <c r="E76" s="28"/>
      <c r="F76" s="28"/>
      <c r="G76" s="148"/>
      <c r="H76" s="149"/>
      <c r="I76" s="138"/>
      <c r="J76" s="3"/>
      <c r="K76" s="4"/>
      <c r="L76" s="4"/>
      <c r="M76" s="4"/>
      <c r="N76" s="51"/>
    </row>
    <row r="77" spans="2:14" ht="19.5" customHeight="1" x14ac:dyDescent="0.2">
      <c r="B77" s="80" t="s">
        <v>41</v>
      </c>
      <c r="C77" s="30">
        <v>6723</v>
      </c>
      <c r="D77" s="28">
        <v>0</v>
      </c>
      <c r="E77" s="28">
        <v>0</v>
      </c>
      <c r="F77" s="28">
        <v>0</v>
      </c>
      <c r="G77" s="31">
        <v>6723</v>
      </c>
      <c r="H77" s="81" t="s">
        <v>62</v>
      </c>
      <c r="I77" s="53"/>
      <c r="J77" s="9"/>
      <c r="K77" s="10"/>
      <c r="L77" s="10"/>
      <c r="M77" s="10"/>
      <c r="N77" s="64">
        <f>SUM(N78:N79)</f>
        <v>0</v>
      </c>
    </row>
    <row r="78" spans="2:14" ht="19.5" customHeight="1" x14ac:dyDescent="0.2">
      <c r="B78" s="77" t="s">
        <v>38</v>
      </c>
      <c r="C78" s="27">
        <v>6723</v>
      </c>
      <c r="D78" s="28">
        <v>0</v>
      </c>
      <c r="E78" s="28">
        <v>0</v>
      </c>
      <c r="F78" s="28">
        <v>0</v>
      </c>
      <c r="G78" s="29">
        <v>6723</v>
      </c>
      <c r="H78" s="75" t="s">
        <v>62</v>
      </c>
      <c r="I78" s="53">
        <v>79</v>
      </c>
      <c r="J78" s="9"/>
      <c r="K78" s="10"/>
      <c r="L78" s="10"/>
      <c r="M78" s="10"/>
      <c r="N78" s="64">
        <f>SUM(C78*I78*J78)+(D78*I78*K78)+(E78*I78*L78)+(F78*I78*M78)</f>
        <v>0</v>
      </c>
    </row>
    <row r="79" spans="2:14" ht="19.5" customHeight="1" x14ac:dyDescent="0.2">
      <c r="B79" s="77" t="s">
        <v>39</v>
      </c>
      <c r="C79" s="27">
        <v>6723</v>
      </c>
      <c r="D79" s="28">
        <v>0</v>
      </c>
      <c r="E79" s="28">
        <v>0</v>
      </c>
      <c r="F79" s="28">
        <v>0</v>
      </c>
      <c r="G79" s="29">
        <v>6723</v>
      </c>
      <c r="H79" s="75" t="s">
        <v>62</v>
      </c>
      <c r="I79" s="53">
        <v>18</v>
      </c>
      <c r="J79" s="9"/>
      <c r="K79" s="10"/>
      <c r="L79" s="10"/>
      <c r="M79" s="10"/>
      <c r="N79" s="64">
        <f>SUM(C79*I79*J79)+(D79*I79*K79)+(E79*I79*L79)+(F79*I79*M79)</f>
        <v>0</v>
      </c>
    </row>
    <row r="80" spans="2:14" ht="19.5" customHeight="1" x14ac:dyDescent="0.2">
      <c r="B80" s="80"/>
      <c r="C80" s="27"/>
      <c r="D80" s="28"/>
      <c r="E80" s="28"/>
      <c r="F80" s="28"/>
      <c r="G80" s="148"/>
      <c r="H80" s="150"/>
      <c r="I80" s="138"/>
      <c r="J80" s="3"/>
      <c r="K80" s="4"/>
      <c r="L80" s="4"/>
      <c r="M80" s="4"/>
      <c r="N80" s="51"/>
    </row>
    <row r="81" spans="2:14" ht="19.5" customHeight="1" x14ac:dyDescent="0.2">
      <c r="B81" s="80" t="s">
        <v>40</v>
      </c>
      <c r="C81" s="30">
        <v>18352</v>
      </c>
      <c r="D81" s="28">
        <v>0</v>
      </c>
      <c r="E81" s="28">
        <v>0</v>
      </c>
      <c r="F81" s="28">
        <v>0</v>
      </c>
      <c r="G81" s="31">
        <v>18352</v>
      </c>
      <c r="H81" s="81" t="s">
        <v>62</v>
      </c>
      <c r="I81" s="53"/>
      <c r="J81" s="9"/>
      <c r="K81" s="10"/>
      <c r="L81" s="10"/>
      <c r="M81" s="10"/>
      <c r="N81" s="64">
        <f>SUM(N82)</f>
        <v>0</v>
      </c>
    </row>
    <row r="82" spans="2:14" ht="19.5" customHeight="1" x14ac:dyDescent="0.2">
      <c r="B82" s="77" t="s">
        <v>38</v>
      </c>
      <c r="C82" s="27">
        <v>18352</v>
      </c>
      <c r="D82" s="28">
        <v>0</v>
      </c>
      <c r="E82" s="28">
        <v>0</v>
      </c>
      <c r="F82" s="28">
        <v>0</v>
      </c>
      <c r="G82" s="29">
        <v>18352</v>
      </c>
      <c r="H82" s="75" t="s">
        <v>62</v>
      </c>
      <c r="I82" s="53">
        <v>12</v>
      </c>
      <c r="J82" s="9"/>
      <c r="K82" s="10"/>
      <c r="L82" s="10"/>
      <c r="M82" s="10"/>
      <c r="N82" s="64">
        <f>SUM(C82*I82*J82)+(D82*I82*K82)+(E82*I82*L82)+(F82*I82*M82)</f>
        <v>0</v>
      </c>
    </row>
    <row r="83" spans="2:14" ht="19.5" customHeight="1" x14ac:dyDescent="0.2">
      <c r="B83" s="77"/>
      <c r="C83" s="27"/>
      <c r="D83" s="28"/>
      <c r="E83" s="28"/>
      <c r="F83" s="28"/>
      <c r="G83" s="29"/>
      <c r="H83" s="75"/>
      <c r="I83" s="53"/>
      <c r="J83" s="3"/>
      <c r="K83" s="4"/>
      <c r="L83" s="4"/>
      <c r="M83" s="4"/>
      <c r="N83" s="51"/>
    </row>
    <row r="84" spans="2:14" ht="19.5" customHeight="1" x14ac:dyDescent="0.2">
      <c r="B84" s="79" t="s">
        <v>42</v>
      </c>
      <c r="C84" s="27"/>
      <c r="D84" s="28"/>
      <c r="E84" s="28"/>
      <c r="F84" s="28"/>
      <c r="G84" s="29">
        <v>25075</v>
      </c>
      <c r="H84" s="75" t="s">
        <v>62</v>
      </c>
      <c r="I84" s="53"/>
      <c r="J84" s="3"/>
      <c r="K84" s="4"/>
      <c r="L84" s="4"/>
      <c r="M84" s="4"/>
      <c r="N84" s="61">
        <f>SUM(N77+N81)</f>
        <v>0</v>
      </c>
    </row>
    <row r="85" spans="2:14" ht="19.5" customHeight="1" x14ac:dyDescent="0.2">
      <c r="B85" s="82"/>
      <c r="C85" s="27"/>
      <c r="D85" s="28"/>
      <c r="E85" s="28"/>
      <c r="F85" s="28"/>
      <c r="G85" s="29"/>
      <c r="H85" s="78"/>
      <c r="I85" s="53"/>
      <c r="J85" s="3"/>
      <c r="K85" s="4"/>
      <c r="L85" s="4"/>
      <c r="M85" s="4"/>
      <c r="N85" s="83"/>
    </row>
    <row r="86" spans="2:14" ht="19.5" customHeight="1" x14ac:dyDescent="0.2">
      <c r="B86" s="84" t="s">
        <v>48</v>
      </c>
      <c r="C86" s="27"/>
      <c r="D86" s="28"/>
      <c r="E86" s="28"/>
      <c r="F86" s="28"/>
      <c r="G86" s="29">
        <f>SUM(N21+N74+N84)</f>
        <v>0</v>
      </c>
      <c r="H86" s="78"/>
      <c r="I86" s="53"/>
      <c r="J86" s="3"/>
      <c r="K86" s="4"/>
      <c r="L86" s="4"/>
      <c r="M86" s="4"/>
      <c r="N86" s="51"/>
    </row>
    <row r="87" spans="2:14" ht="19.5" customHeight="1" x14ac:dyDescent="0.2">
      <c r="B87" s="85" t="s">
        <v>47</v>
      </c>
      <c r="C87" s="27"/>
      <c r="D87" s="28"/>
      <c r="E87" s="28"/>
      <c r="F87" s="28"/>
      <c r="G87" s="29">
        <f>G86*0.21</f>
        <v>0</v>
      </c>
      <c r="H87" s="78"/>
      <c r="I87" s="53"/>
      <c r="J87" s="3"/>
      <c r="K87" s="4"/>
      <c r="L87" s="4"/>
      <c r="M87" s="4"/>
      <c r="N87" s="51"/>
    </row>
    <row r="88" spans="2:14" ht="19.5" customHeight="1" thickBot="1" x14ac:dyDescent="0.25">
      <c r="B88" s="86" t="s">
        <v>49</v>
      </c>
      <c r="C88" s="32"/>
      <c r="D88" s="33"/>
      <c r="E88" s="33"/>
      <c r="F88" s="33"/>
      <c r="G88" s="34">
        <f>SUM(G86:G87)</f>
        <v>0</v>
      </c>
      <c r="H88" s="87"/>
      <c r="I88" s="88"/>
      <c r="J88" s="13"/>
      <c r="K88" s="14"/>
      <c r="L88" s="14"/>
      <c r="M88" s="14"/>
      <c r="N88" s="89"/>
    </row>
    <row r="89" spans="2:14" ht="19.5" customHeight="1" thickTop="1" x14ac:dyDescent="0.2">
      <c r="B89" s="90"/>
      <c r="C89" s="91"/>
      <c r="D89" s="91"/>
      <c r="E89" s="91"/>
      <c r="F89" s="91"/>
      <c r="G89" s="91"/>
      <c r="H89" s="91"/>
      <c r="I89" s="92"/>
      <c r="J89" s="41"/>
      <c r="K89" s="41"/>
      <c r="L89" s="41"/>
      <c r="M89" s="41"/>
      <c r="N89" s="41"/>
    </row>
    <row r="90" spans="2:14" ht="19.5" customHeight="1" thickBot="1" x14ac:dyDescent="0.25">
      <c r="B90" s="93"/>
      <c r="C90" s="91"/>
      <c r="D90" s="91"/>
      <c r="E90" s="91"/>
      <c r="F90" s="94"/>
      <c r="G90" s="91"/>
      <c r="H90" s="91"/>
      <c r="I90" s="92"/>
      <c r="J90" s="41"/>
      <c r="K90" s="41"/>
      <c r="L90" s="41"/>
      <c r="M90" s="41"/>
      <c r="N90" s="41"/>
    </row>
    <row r="91" spans="2:14" s="73" customFormat="1" ht="19.5" customHeight="1" thickTop="1" thickBot="1" x14ac:dyDescent="0.25">
      <c r="B91" s="95" t="s">
        <v>43</v>
      </c>
      <c r="C91" s="96" t="s">
        <v>52</v>
      </c>
      <c r="D91" s="97" t="s">
        <v>58</v>
      </c>
      <c r="E91" s="96" t="s">
        <v>53</v>
      </c>
      <c r="F91" s="98" t="s">
        <v>54</v>
      </c>
      <c r="G91" s="99"/>
      <c r="H91" s="99"/>
      <c r="I91" s="100"/>
      <c r="J91" s="90"/>
      <c r="K91" s="90"/>
      <c r="L91" s="90"/>
      <c r="M91" s="90"/>
      <c r="N91" s="90"/>
    </row>
    <row r="92" spans="2:14" ht="19.5" customHeight="1" thickTop="1" x14ac:dyDescent="0.2">
      <c r="B92" s="101" t="s">
        <v>44</v>
      </c>
      <c r="C92" s="102">
        <v>10</v>
      </c>
      <c r="D92" s="103" t="s">
        <v>59</v>
      </c>
      <c r="E92" s="122"/>
      <c r="F92" s="104">
        <f>C92*E92</f>
        <v>0</v>
      </c>
      <c r="G92" s="91"/>
      <c r="H92" s="91"/>
      <c r="I92" s="92"/>
      <c r="J92" s="41"/>
      <c r="K92" s="41"/>
      <c r="L92" s="41"/>
      <c r="M92" s="41"/>
      <c r="N92" s="41"/>
    </row>
    <row r="93" spans="2:14" ht="19.5" customHeight="1" x14ac:dyDescent="0.2">
      <c r="B93" s="105" t="s">
        <v>45</v>
      </c>
      <c r="C93" s="106">
        <v>7</v>
      </c>
      <c r="D93" s="107" t="s">
        <v>60</v>
      </c>
      <c r="E93" s="123"/>
      <c r="F93" s="108">
        <f t="shared" ref="F93:F94" si="6">C93*E93</f>
        <v>0</v>
      </c>
      <c r="G93" s="91"/>
      <c r="H93" s="91"/>
      <c r="I93" s="92"/>
      <c r="J93" s="41"/>
      <c r="K93" s="41"/>
      <c r="L93" s="41"/>
      <c r="M93" s="41"/>
      <c r="N93" s="41"/>
    </row>
    <row r="94" spans="2:14" ht="19.5" customHeight="1" thickBot="1" x14ac:dyDescent="0.25">
      <c r="B94" s="109" t="s">
        <v>46</v>
      </c>
      <c r="C94" s="110">
        <v>100</v>
      </c>
      <c r="D94" s="111" t="s">
        <v>61</v>
      </c>
      <c r="E94" s="124"/>
      <c r="F94" s="112">
        <f t="shared" si="6"/>
        <v>0</v>
      </c>
      <c r="G94" s="91"/>
      <c r="H94" s="91"/>
      <c r="I94" s="92"/>
      <c r="J94" s="41"/>
      <c r="K94" s="41"/>
      <c r="L94" s="41"/>
      <c r="M94" s="41"/>
      <c r="N94" s="41"/>
    </row>
    <row r="95" spans="2:14" ht="19.5" customHeight="1" thickTop="1" x14ac:dyDescent="0.2">
      <c r="B95" s="113" t="s">
        <v>50</v>
      </c>
      <c r="C95" s="102"/>
      <c r="D95" s="103"/>
      <c r="E95" s="125"/>
      <c r="F95" s="114">
        <f>SUM(F92:F94)</f>
        <v>0</v>
      </c>
      <c r="G95" s="91"/>
      <c r="H95" s="91"/>
      <c r="I95" s="92"/>
      <c r="J95" s="41"/>
      <c r="K95" s="41"/>
      <c r="L95" s="41"/>
      <c r="M95" s="41"/>
      <c r="N95" s="41"/>
    </row>
    <row r="96" spans="2:14" ht="19.5" customHeight="1" x14ac:dyDescent="0.2">
      <c r="B96" s="105" t="s">
        <v>47</v>
      </c>
      <c r="C96" s="106"/>
      <c r="D96" s="107"/>
      <c r="E96" s="123"/>
      <c r="F96" s="108">
        <f>F95*0.21</f>
        <v>0</v>
      </c>
      <c r="G96" s="91"/>
      <c r="H96" s="91"/>
      <c r="I96" s="92"/>
      <c r="J96" s="41"/>
      <c r="K96" s="41"/>
      <c r="L96" s="41"/>
      <c r="M96" s="41"/>
      <c r="N96" s="41"/>
    </row>
    <row r="97" spans="2:14" ht="19.5" customHeight="1" thickBot="1" x14ac:dyDescent="0.25">
      <c r="B97" s="115" t="s">
        <v>51</v>
      </c>
      <c r="C97" s="110"/>
      <c r="D97" s="111"/>
      <c r="E97" s="124"/>
      <c r="F97" s="112">
        <f>SUM(F95:F96)</f>
        <v>0</v>
      </c>
      <c r="G97" s="91"/>
      <c r="H97" s="91"/>
      <c r="I97" s="92"/>
      <c r="J97" s="41"/>
      <c r="K97" s="41"/>
      <c r="L97" s="41"/>
      <c r="M97" s="41"/>
      <c r="N97" s="41"/>
    </row>
    <row r="98" spans="2:14" ht="19.5" customHeight="1" thickTop="1" x14ac:dyDescent="0.2">
      <c r="B98" s="93"/>
      <c r="C98" s="91"/>
      <c r="D98" s="91"/>
      <c r="E98" s="91"/>
      <c r="F98" s="91"/>
      <c r="G98" s="91"/>
      <c r="H98" s="91"/>
      <c r="I98" s="92"/>
      <c r="J98" s="41"/>
      <c r="K98" s="41"/>
      <c r="L98" s="41"/>
      <c r="M98" s="41"/>
      <c r="N98" s="41"/>
    </row>
    <row r="99" spans="2:14" ht="19.5" customHeight="1" x14ac:dyDescent="0.2">
      <c r="B99" s="116" t="s">
        <v>55</v>
      </c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8"/>
      <c r="N99" s="61">
        <f>SUM(G86+F95)</f>
        <v>0</v>
      </c>
    </row>
    <row r="100" spans="2:14" ht="19.5" customHeight="1" x14ac:dyDescent="0.2">
      <c r="B100" s="117" t="s">
        <v>47</v>
      </c>
      <c r="C100" s="129"/>
      <c r="D100" s="130"/>
      <c r="E100" s="130"/>
      <c r="F100" s="130"/>
      <c r="G100" s="130"/>
      <c r="H100" s="130"/>
      <c r="I100" s="130"/>
      <c r="J100" s="130"/>
      <c r="K100" s="130"/>
      <c r="L100" s="130"/>
      <c r="M100" s="131"/>
      <c r="N100" s="118">
        <f>SUM(G87+F96)</f>
        <v>0</v>
      </c>
    </row>
    <row r="101" spans="2:14" ht="19.5" customHeight="1" thickBot="1" x14ac:dyDescent="0.25">
      <c r="B101" s="119" t="s">
        <v>56</v>
      </c>
      <c r="C101" s="132"/>
      <c r="D101" s="133"/>
      <c r="E101" s="133"/>
      <c r="F101" s="133"/>
      <c r="G101" s="133"/>
      <c r="H101" s="133"/>
      <c r="I101" s="133"/>
      <c r="J101" s="133"/>
      <c r="K101" s="133"/>
      <c r="L101" s="133"/>
      <c r="M101" s="134"/>
      <c r="N101" s="120">
        <f>SUM(N99:N100)</f>
        <v>0</v>
      </c>
    </row>
    <row r="102" spans="2:14" ht="19.5" customHeight="1" thickTop="1" x14ac:dyDescent="0.2">
      <c r="B102" s="41"/>
      <c r="C102" s="41"/>
      <c r="D102" s="41"/>
      <c r="E102" s="41"/>
      <c r="F102" s="41"/>
      <c r="G102" s="41"/>
      <c r="H102" s="41"/>
      <c r="I102" s="121"/>
      <c r="J102" s="41"/>
      <c r="K102" s="41"/>
      <c r="L102" s="41"/>
      <c r="M102" s="41"/>
      <c r="N102" s="41"/>
    </row>
    <row r="103" spans="2:14" ht="19.5" customHeight="1" x14ac:dyDescent="0.2">
      <c r="B103" s="90"/>
      <c r="C103" s="41"/>
      <c r="D103" s="41"/>
      <c r="E103" s="41"/>
      <c r="F103" s="41"/>
      <c r="G103" s="41"/>
      <c r="H103" s="41"/>
      <c r="I103" s="121"/>
      <c r="J103" s="41"/>
      <c r="K103" s="41"/>
      <c r="L103" s="41"/>
      <c r="M103" s="41"/>
      <c r="N103" s="41"/>
    </row>
    <row r="104" spans="2:14" ht="19.5" customHeight="1" x14ac:dyDescent="0.2">
      <c r="B104" s="41"/>
      <c r="C104" s="41"/>
      <c r="D104" s="41"/>
      <c r="E104" s="41"/>
      <c r="F104" s="41"/>
      <c r="G104" s="41"/>
      <c r="H104" s="41"/>
      <c r="I104" s="121"/>
      <c r="J104" s="41"/>
      <c r="K104" s="41"/>
      <c r="L104" s="41"/>
      <c r="M104" s="41"/>
      <c r="N104" s="41"/>
    </row>
    <row r="105" spans="2:14" ht="19.5" customHeight="1" x14ac:dyDescent="0.2">
      <c r="B105" s="90"/>
      <c r="C105" s="41"/>
      <c r="D105" s="41"/>
      <c r="E105" s="41"/>
      <c r="F105" s="41"/>
      <c r="G105" s="41"/>
      <c r="H105" s="41"/>
      <c r="I105" s="121"/>
      <c r="J105" s="41"/>
      <c r="K105" s="41"/>
      <c r="L105" s="41"/>
      <c r="M105" s="41"/>
      <c r="N105" s="41"/>
    </row>
    <row r="106" spans="2:14" ht="12.75" x14ac:dyDescent="0.2">
      <c r="B106" s="41"/>
      <c r="C106" s="41"/>
      <c r="D106" s="41"/>
      <c r="E106" s="41"/>
      <c r="F106" s="41"/>
      <c r="G106" s="41"/>
      <c r="H106" s="41"/>
      <c r="I106" s="121"/>
      <c r="J106" s="41"/>
      <c r="K106" s="41"/>
      <c r="L106" s="41"/>
      <c r="M106" s="41"/>
      <c r="N106" s="41"/>
    </row>
  </sheetData>
  <sheetProtection sheet="1" objects="1" scenarios="1"/>
  <mergeCells count="1">
    <mergeCell ref="C99:M101"/>
  </mergeCells>
  <phoneticPr fontId="12" type="noConversion"/>
  <pageMargins left="0" right="0" top="0" bottom="0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PAZEL_bio_sumarizace_svazitost_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2024-01-22T10:25:02Z</dcterms:created>
  <dcterms:modified xsi:type="dcterms:W3CDTF">2024-08-20T12:32:15Z</dcterms:modified>
</cp:coreProperties>
</file>