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 - Příprava území" sheetId="2" r:id="rId2"/>
    <sheet name="SO 101 - Chodník" sheetId="3" r:id="rId3"/>
    <sheet name="SO 192 - Dopravní značení..." sheetId="4" r:id="rId4"/>
    <sheet name="SO 1000 - Ostaní  náklady" sheetId="5" r:id="rId5"/>
    <sheet name="SO 1020 - VRN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001 - Příprava území'!$C$123:$K$162</definedName>
    <definedName name="_xlnm.Print_Area" localSheetId="1">'SO 001 - Příprava území'!$C$4:$J$76,'SO 001 - Příprava území'!$C$82:$J$103,'SO 001 - Příprava území'!$C$109:$K$162</definedName>
    <definedName name="_xlnm.Print_Titles" localSheetId="1">'SO 001 - Příprava území'!$123:$123</definedName>
    <definedName name="_xlnm._FilterDatabase" localSheetId="2" hidden="1">'SO 101 - Chodník'!$C$125:$K$187</definedName>
    <definedName name="_xlnm.Print_Area" localSheetId="2">'SO 101 - Chodník'!$C$4:$J$76,'SO 101 - Chodník'!$C$82:$J$105,'SO 101 - Chodník'!$C$111:$K$187</definedName>
    <definedName name="_xlnm.Print_Titles" localSheetId="2">'SO 101 - Chodník'!$125:$125</definedName>
    <definedName name="_xlnm._FilterDatabase" localSheetId="3" hidden="1">'SO 192 - Dopravní značení...'!$C$121:$K$140</definedName>
    <definedName name="_xlnm.Print_Area" localSheetId="3">'SO 192 - Dopravní značení...'!$C$4:$J$76,'SO 192 - Dopravní značení...'!$C$82:$J$101,'SO 192 - Dopravní značení...'!$C$107:$K$140</definedName>
    <definedName name="_xlnm.Print_Titles" localSheetId="3">'SO 192 - Dopravní značení...'!$121:$121</definedName>
    <definedName name="_xlnm._FilterDatabase" localSheetId="4" hidden="1">'SO 1000 - Ostaní  náklady'!$C$121:$K$129</definedName>
    <definedName name="_xlnm.Print_Area" localSheetId="4">'SO 1000 - Ostaní  náklady'!$C$4:$J$76,'SO 1000 - Ostaní  náklady'!$C$82:$J$101,'SO 1000 - Ostaní  náklady'!$C$107:$K$129</definedName>
    <definedName name="_xlnm.Print_Titles" localSheetId="4">'SO 1000 - Ostaní  náklady'!$121:$121</definedName>
    <definedName name="_xlnm._FilterDatabase" localSheetId="5" hidden="1">'SO 1020 - VRN'!$C$121:$K$126</definedName>
    <definedName name="_xlnm.Print_Area" localSheetId="5">'SO 1020 - VRN'!$C$4:$J$76,'SO 1020 - VRN'!$C$82:$J$101,'SO 1020 - VRN'!$C$107:$K$126</definedName>
    <definedName name="_xlnm.Print_Titles" localSheetId="5">'SO 1020 - VRN'!$121:$121</definedName>
  </definedNames>
  <calcPr/>
</workbook>
</file>

<file path=xl/calcChain.xml><?xml version="1.0" encoding="utf-8"?>
<calcChain xmlns="http://schemas.openxmlformats.org/spreadsheetml/2006/main">
  <c i="6" l="1" r="J39"/>
  <c r="J38"/>
  <c i="1" r="AY100"/>
  <c i="6" r="J37"/>
  <c i="1" r="AX100"/>
  <c i="6"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91"/>
  <c r="E7"/>
  <c r="E85"/>
  <c i="5" r="J39"/>
  <c r="J38"/>
  <c i="1" r="AY99"/>
  <c i="5" r="J37"/>
  <c i="1" r="AX99"/>
  <c i="5"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116"/>
  <c r="E7"/>
  <c r="E85"/>
  <c i="4" r="J39"/>
  <c r="J38"/>
  <c i="1" r="AY98"/>
  <c i="4" r="J37"/>
  <c i="1" r="AX98"/>
  <c i="4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3" r="J39"/>
  <c r="J38"/>
  <c i="1" r="AY97"/>
  <c i="3" r="J37"/>
  <c i="1" r="AX97"/>
  <c i="3" r="BI187"/>
  <c r="BH187"/>
  <c r="BG187"/>
  <c r="BF187"/>
  <c r="T187"/>
  <c r="T186"/>
  <c r="R187"/>
  <c r="R186"/>
  <c r="P187"/>
  <c r="P186"/>
  <c r="BI185"/>
  <c r="BH185"/>
  <c r="BG185"/>
  <c r="BF185"/>
  <c r="T185"/>
  <c r="R185"/>
  <c r="P185"/>
  <c r="BI184"/>
  <c r="BH184"/>
  <c r="BG184"/>
  <c r="BF184"/>
  <c r="T184"/>
  <c r="R184"/>
  <c r="P184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85"/>
  <c i="2" r="J39"/>
  <c r="J38"/>
  <c i="1" r="AY96"/>
  <c i="2" r="J37"/>
  <c i="1" r="AX96"/>
  <c i="2" r="BI162"/>
  <c r="BH162"/>
  <c r="BG162"/>
  <c r="BF162"/>
  <c r="T162"/>
  <c r="R162"/>
  <c r="P162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1" r="L90"/>
  <c r="AM90"/>
  <c r="AM89"/>
  <c r="L89"/>
  <c r="AM87"/>
  <c r="L87"/>
  <c r="L85"/>
  <c r="L84"/>
  <c i="2" r="BK148"/>
  <c r="BK127"/>
  <c r="BK158"/>
  <c r="BK132"/>
  <c r="J136"/>
  <c i="3" r="BK169"/>
  <c r="BK174"/>
  <c r="BK158"/>
  <c r="BK140"/>
  <c r="J172"/>
  <c r="J169"/>
  <c r="BK152"/>
  <c i="4" r="BK133"/>
  <c r="BK135"/>
  <c i="2" r="J158"/>
  <c r="J138"/>
  <c r="J154"/>
  <c r="J129"/>
  <c i="3" r="BK185"/>
  <c r="J171"/>
  <c r="J140"/>
  <c r="BK187"/>
  <c r="BK171"/>
  <c r="BK136"/>
  <c i="4" r="J125"/>
  <c i="5" r="BK128"/>
  <c i="2" r="J157"/>
  <c r="F36"/>
  <c i="3" r="J138"/>
  <c r="J167"/>
  <c i="4" r="J135"/>
  <c r="J131"/>
  <c i="2" r="BK146"/>
  <c r="J130"/>
  <c r="BK157"/>
  <c r="J146"/>
  <c i="3" r="J152"/>
  <c r="J177"/>
  <c r="BK172"/>
  <c r="BK184"/>
  <c r="BK138"/>
  <c r="J170"/>
  <c r="J153"/>
  <c r="J162"/>
  <c i="4" r="BK125"/>
  <c i="5" r="J129"/>
  <c i="6" r="J126"/>
  <c i="2" r="BK155"/>
  <c r="BK136"/>
  <c r="BK152"/>
  <c r="BK130"/>
  <c i="3" r="J142"/>
  <c r="J175"/>
  <c r="BK142"/>
  <c r="BK155"/>
  <c r="J155"/>
  <c r="BK150"/>
  <c i="4" r="J139"/>
  <c i="5" r="BK129"/>
  <c i="2" r="BK154"/>
  <c r="J36"/>
  <c i="3" r="BK167"/>
  <c r="BK156"/>
  <c r="J176"/>
  <c r="BK134"/>
  <c i="4" r="J133"/>
  <c i="5" r="J128"/>
  <c i="6" r="BK125"/>
  <c i="2" r="J151"/>
  <c r="J132"/>
  <c r="J148"/>
  <c r="J127"/>
  <c i="3" r="BK173"/>
  <c r="J173"/>
  <c r="J129"/>
  <c r="BK170"/>
  <c r="BK147"/>
  <c i="4" r="J129"/>
  <c r="BK127"/>
  <c i="6" r="F39"/>
  <c i="1" r="BD100"/>
  <c i="2" r="J152"/>
  <c r="F37"/>
  <c i="3" r="J144"/>
  <c r="BK129"/>
  <c r="BK165"/>
  <c r="BK163"/>
  <c r="J187"/>
  <c r="J165"/>
  <c r="J132"/>
  <c i="4" r="BK129"/>
  <c i="2" r="J142"/>
  <c r="BK162"/>
  <c r="BK151"/>
  <c i="3" r="BK144"/>
  <c r="J147"/>
  <c r="BK162"/>
  <c r="J156"/>
  <c r="J174"/>
  <c r="BK153"/>
  <c i="4" r="BK137"/>
  <c i="5" r="BK125"/>
  <c i="2" r="J162"/>
  <c i="1" r="AS95"/>
  <c i="3" r="BK149"/>
  <c r="J185"/>
  <c r="BK175"/>
  <c r="J184"/>
  <c r="J149"/>
  <c i="4" r="BK139"/>
  <c r="J137"/>
  <c i="6" r="BK126"/>
  <c i="2" r="BK129"/>
  <c r="J155"/>
  <c r="BK142"/>
  <c r="BK138"/>
  <c i="3" r="BK176"/>
  <c r="J134"/>
  <c r="J163"/>
  <c r="BK177"/>
  <c r="J136"/>
  <c r="BK132"/>
  <c r="J158"/>
  <c r="J150"/>
  <c i="4" r="BK131"/>
  <c r="J127"/>
  <c i="5" r="J125"/>
  <c i="6" r="J125"/>
  <c i="2" l="1" r="BK126"/>
  <c r="J126"/>
  <c r="J100"/>
  <c r="BK153"/>
  <c r="J153"/>
  <c r="J102"/>
  <c i="3" r="P146"/>
  <c r="BK161"/>
  <c r="J161"/>
  <c r="J102"/>
  <c r="T146"/>
  <c r="T161"/>
  <c i="4" r="R124"/>
  <c r="R123"/>
  <c r="R122"/>
  <c i="2" r="P126"/>
  <c r="P153"/>
  <c i="3" r="P164"/>
  <c i="2" r="R150"/>
  <c i="3" r="T128"/>
  <c r="T164"/>
  <c i="4" r="P124"/>
  <c r="P123"/>
  <c r="P122"/>
  <c i="1" r="AU98"/>
  <c i="5" r="BK124"/>
  <c r="J124"/>
  <c r="J100"/>
  <c i="2" r="R126"/>
  <c r="T153"/>
  <c i="3" r="BK146"/>
  <c r="J146"/>
  <c r="J101"/>
  <c r="R161"/>
  <c i="2" r="T150"/>
  <c i="3" r="R128"/>
  <c r="R164"/>
  <c i="4" r="T124"/>
  <c r="T123"/>
  <c r="T122"/>
  <c i="5" r="T124"/>
  <c r="T123"/>
  <c r="T122"/>
  <c i="2" r="P150"/>
  <c i="3" r="P128"/>
  <c r="BK164"/>
  <c r="J164"/>
  <c r="J103"/>
  <c i="5" r="R124"/>
  <c r="R123"/>
  <c r="R122"/>
  <c i="2" r="T126"/>
  <c r="T125"/>
  <c r="T124"/>
  <c i="4" r="BK124"/>
  <c r="J124"/>
  <c r="J100"/>
  <c i="6" r="P124"/>
  <c r="P123"/>
  <c r="P122"/>
  <c i="1" r="AU100"/>
  <c i="6" r="R124"/>
  <c r="R123"/>
  <c r="R122"/>
  <c i="2" r="BK150"/>
  <c r="J150"/>
  <c r="J101"/>
  <c r="R153"/>
  <c i="3" r="BK128"/>
  <c r="J128"/>
  <c r="J100"/>
  <c r="R146"/>
  <c r="P161"/>
  <c i="5" r="P124"/>
  <c r="P123"/>
  <c r="P122"/>
  <c i="1" r="AU99"/>
  <c i="6" r="BK124"/>
  <c r="J124"/>
  <c r="J100"/>
  <c r="T124"/>
  <c r="T123"/>
  <c r="T122"/>
  <c i="3" r="BK186"/>
  <c r="J186"/>
  <c r="J104"/>
  <c i="6" r="F94"/>
  <c i="5" r="BK123"/>
  <c r="BK122"/>
  <c r="J122"/>
  <c r="J98"/>
  <c i="6" r="E110"/>
  <c r="BE126"/>
  <c r="J116"/>
  <c r="BE125"/>
  <c i="5" r="J91"/>
  <c r="E110"/>
  <c r="F119"/>
  <c r="BE125"/>
  <c r="BE128"/>
  <c r="BE129"/>
  <c i="3" r="BK127"/>
  <c r="J127"/>
  <c r="J99"/>
  <c i="4" r="E85"/>
  <c r="F94"/>
  <c r="BE131"/>
  <c r="J91"/>
  <c r="BE127"/>
  <c r="BE129"/>
  <c r="BE139"/>
  <c r="BE125"/>
  <c r="BE133"/>
  <c r="BE135"/>
  <c r="BE137"/>
  <c i="3" r="BE134"/>
  <c r="BE138"/>
  <c r="BE144"/>
  <c r="BE167"/>
  <c r="J91"/>
  <c r="BE136"/>
  <c r="BE149"/>
  <c r="BE155"/>
  <c r="BE165"/>
  <c r="BE129"/>
  <c r="BE177"/>
  <c r="BE185"/>
  <c r="BE187"/>
  <c r="BE173"/>
  <c r="BE142"/>
  <c r="BE162"/>
  <c r="BE170"/>
  <c r="BE175"/>
  <c r="BE184"/>
  <c r="BE140"/>
  <c r="BE156"/>
  <c r="BE171"/>
  <c r="BE176"/>
  <c r="BE153"/>
  <c r="BE174"/>
  <c i="2" r="BK125"/>
  <c r="BK124"/>
  <c r="J124"/>
  <c i="3" r="F94"/>
  <c r="BE132"/>
  <c r="BE150"/>
  <c r="BE152"/>
  <c r="BE169"/>
  <c r="BE172"/>
  <c r="E114"/>
  <c r="BE147"/>
  <c r="BE158"/>
  <c r="BE163"/>
  <c i="2" r="F94"/>
  <c r="BE129"/>
  <c r="BE130"/>
  <c r="BE146"/>
  <c r="E85"/>
  <c r="BE148"/>
  <c r="BE151"/>
  <c r="BE152"/>
  <c r="BE154"/>
  <c r="BE158"/>
  <c r="BE162"/>
  <c r="J91"/>
  <c r="BE127"/>
  <c r="BE132"/>
  <c r="BE136"/>
  <c r="BE138"/>
  <c r="BE142"/>
  <c r="BE155"/>
  <c r="BE157"/>
  <c i="1" r="AW96"/>
  <c r="BA96"/>
  <c r="BB96"/>
  <c i="3" r="F37"/>
  <c i="1" r="BB97"/>
  <c i="3" r="F36"/>
  <c i="1" r="BA97"/>
  <c i="4" r="F37"/>
  <c i="1" r="BB98"/>
  <c i="4" r="F38"/>
  <c i="1" r="BC98"/>
  <c i="6" r="F38"/>
  <c i="1" r="BC100"/>
  <c i="2" r="J32"/>
  <c i="4" r="F36"/>
  <c i="1" r="BA98"/>
  <c i="5" r="F37"/>
  <c i="1" r="BB99"/>
  <c i="6" r="F37"/>
  <c i="1" r="BB100"/>
  <c i="3" r="F39"/>
  <c i="1" r="BD97"/>
  <c i="2" r="F39"/>
  <c i="1" r="BD96"/>
  <c i="5" r="F39"/>
  <c i="1" r="BD99"/>
  <c i="4" r="J36"/>
  <c i="1" r="AW98"/>
  <c i="5" r="F36"/>
  <c i="1" r="BA99"/>
  <c i="6" r="F36"/>
  <c i="1" r="BA100"/>
  <c r="AS94"/>
  <c i="4" r="F39"/>
  <c i="1" r="BD98"/>
  <c i="5" r="J36"/>
  <c i="1" r="AW99"/>
  <c i="3" r="J36"/>
  <c i="1" r="AW97"/>
  <c i="3" r="F38"/>
  <c i="1" r="BC97"/>
  <c i="2" r="F38"/>
  <c i="1" r="BC96"/>
  <c i="5" r="F38"/>
  <c i="1" r="BC99"/>
  <c i="6" r="J36"/>
  <c i="1" r="AW100"/>
  <c i="3" l="1" r="P127"/>
  <c r="P126"/>
  <c i="1" r="AU97"/>
  <c i="2" r="R125"/>
  <c r="R124"/>
  <c i="3" r="R127"/>
  <c r="R126"/>
  <c i="2" r="P125"/>
  <c r="P124"/>
  <c i="1" r="AU96"/>
  <c i="3" r="T127"/>
  <c r="T126"/>
  <c i="4" r="BK123"/>
  <c r="J123"/>
  <c r="J99"/>
  <c i="6" r="BK123"/>
  <c r="BK122"/>
  <c r="J122"/>
  <c i="5" r="J123"/>
  <c r="J99"/>
  <c i="3" r="BK126"/>
  <c r="J126"/>
  <c i="1" r="AG96"/>
  <c i="2" r="J98"/>
  <c r="J125"/>
  <c r="J99"/>
  <c i="6" r="J32"/>
  <c i="1" r="AG100"/>
  <c i="2" r="J35"/>
  <c i="1" r="AV96"/>
  <c r="AT96"/>
  <c r="AN96"/>
  <c i="5" r="F35"/>
  <c i="1" r="AZ99"/>
  <c i="3" r="J35"/>
  <c i="1" r="AV97"/>
  <c r="AT97"/>
  <c r="BC95"/>
  <c r="AY95"/>
  <c i="2" r="F35"/>
  <c i="1" r="AZ96"/>
  <c i="6" r="F35"/>
  <c i="1" r="AZ100"/>
  <c r="BA95"/>
  <c r="BA94"/>
  <c r="W30"/>
  <c i="3" r="F35"/>
  <c i="1" r="AZ97"/>
  <c r="BD95"/>
  <c r="BD94"/>
  <c r="W33"/>
  <c i="4" r="J35"/>
  <c i="1" r="AV98"/>
  <c r="AT98"/>
  <c i="5" r="J32"/>
  <c i="1" r="AG99"/>
  <c i="6" r="J35"/>
  <c i="1" r="AV100"/>
  <c r="AT100"/>
  <c r="AN100"/>
  <c i="3" r="J32"/>
  <c i="1" r="AG97"/>
  <c i="4" r="F35"/>
  <c i="1" r="AZ98"/>
  <c i="5" r="J35"/>
  <c i="1" r="AV99"/>
  <c r="AT99"/>
  <c r="BB95"/>
  <c r="AX95"/>
  <c i="4" l="1" r="BK122"/>
  <c r="J122"/>
  <c r="J98"/>
  <c i="6" r="J98"/>
  <c r="J123"/>
  <c r="J99"/>
  <c i="1" r="AN99"/>
  <c i="6" r="J41"/>
  <c i="5" r="J41"/>
  <c i="1" r="AN97"/>
  <c i="3" r="J98"/>
  <c r="J41"/>
  <c i="2" r="J41"/>
  <c i="1" r="AU95"/>
  <c r="AU94"/>
  <c r="AW95"/>
  <c r="BC94"/>
  <c r="AY94"/>
  <c r="BB94"/>
  <c r="AX94"/>
  <c r="AZ95"/>
  <c r="AV95"/>
  <c r="AT95"/>
  <c r="AW94"/>
  <c r="AK30"/>
  <c i="4" l="1" r="J32"/>
  <c i="1" r="AG98"/>
  <c r="W31"/>
  <c r="AZ94"/>
  <c r="W29"/>
  <c r="W32"/>
  <c i="4" l="1" r="J41"/>
  <c i="1" r="AN98"/>
  <c r="AG95"/>
  <c r="AV94"/>
  <c r="AK29"/>
  <c l="1" r="AN95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<sst xmlns="http://schemas.openxmlformats.org/spreadsheetml/2006/main">
  <si>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</si>
  <si>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</si>
  <si>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</si>
  <si>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</si>
  <si>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{15eda465-5abf-4c11-84f3-e4b6203ba187}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</si>
  <si>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</si>
  <si>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</si>
  <si>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</si>
  <si>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</si>
  <si>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</si>
  <si>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</si>
  <si>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</si>
  <si>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</si>
  <si>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</si>
  <si>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ChodnikBlanicka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</si>
  <si>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</si>
  <si>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</si>
  <si>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 Blanická, Šumperk</t>
  </si>
  <si>
    <t>KSO:</t>
  </si>
  <si>
    <t>CC-CZ:</t>
  </si>
  <si>
    <t>Místo:</t>
  </si>
  <si>
    <t>Šumperk</t>
  </si>
  <si>
    <t>Datum:</t>
  </si>
  <si>
    <t>8. 11. 2025</t>
  </si>
  <si>
    <t>Zadavatel:</t>
  </si>
  <si>
    <t>IČ:</t>
  </si>
  <si>
    <t>Město Šumperk</t>
  </si>
  <si>
    <t>DIČ:</t>
  </si>
  <si>
    <t>Uchazeč:</t>
  </si>
  <si>
    <t>Vyplň údaj</t>
  </si>
  <si>
    <t>Projektant:</t>
  </si>
  <si>
    <t>Ing.Zdeněk Vitásek</t>
  </si>
  <si>
    <t>True</t>
  </si>
  <si>
    <t>Zpracovatel:</t>
  </si>
  <si>
    <t>Martin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</si>
  <si>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</si>
  <si>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</si>
  <si>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</si>
  <si>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</si>
  <si>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</si>
  <si>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</si>
  <si>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</si>
  <si>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</si>
  <si>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</si>
  <si>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</si>
  <si>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</si>
  <si>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</si>
  <si>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</si>
  <si>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</si>
  <si>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</si>
  <si>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</si>
  <si>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</si>
  <si>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</si>
  <si>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</si>
  <si>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</si>
  <si>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</si>
  <si>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</si>
  <si>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</si>
  <si>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</si>
  <si>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</si>
  <si>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</si>
  <si>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</si>
  <si>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</si>
  <si>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</si>
  <si>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</si>
  <si>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</si>
  <si>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</si>
  <si>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</si>
  <si>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</si>
  <si>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</si>
  <si>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</si>
  <si>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</si>
  <si>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</si>
  <si>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</si>
  <si>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</si>
  <si>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</si>
  <si>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</si>
  <si>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</si>
  <si>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</si>
  <si>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</si>
  <si>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</si>
  <si>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Chodník</t>
  </si>
  <si>
    <t>STA</t>
  </si>
  <si>
    <t>1</t>
  </si>
  <si>
    <t>{1bdf198d-fb01-469c-8cf5-4b4b813830fc}</t>
  </si>
  <si>
    <t>2</t>
  </si>
  <si>
    <t>/</t>
  </si>
  <si>
    <t>SO 001</t>
  </si>
  <si>
    <t>Příprava území</t>
  </si>
  <si>
    <t>Soupis</t>
  </si>
  <si>
    <t>{7f159bd7-2b36-46c5-9164-50ce30fad7e1}</t>
  </si>
  <si>
    <t>SO 101</t>
  </si>
  <si>
    <t>{1b257670-71b1-4797-90ab-bb9577461cfc}</t>
  </si>
  <si>
    <t>SO 192</t>
  </si>
  <si>
    <t>Dopravní značení provizorní - DIO</t>
  </si>
  <si>
    <t>{4cba9a66-32f5-45fb-a4f9-746f4a5fb408}</t>
  </si>
  <si>
    <t>SO 1000</t>
  </si>
  <si>
    <t xml:space="preserve">Ostaní  náklady</t>
  </si>
  <si>
    <t>{f00120b1-89b0-425e-bbc4-7f1932c0e131}</t>
  </si>
  <si>
    <t>SO 1020</t>
  </si>
  <si>
    <t>VRN</t>
  </si>
  <si>
    <t>{901001fc-d6d9-47ad-9745-714c966ee767}</t>
  </si>
  <si>
    <t>KRYCÍ LIST SOUPISU PRACÍ</t>
  </si>
  <si>
    <t>Objekt:</t>
  </si>
  <si>
    <t>01 - Chodník</t>
  </si>
  <si>
    <t>Soupis:</t>
  </si>
  <si>
    <t>SO 001 -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</si>
  <si>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</si>
  <si>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</si>
  <si>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</si>
  <si>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</si>
  <si>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</si>
  <si>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</si>
  <si>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</si>
  <si>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</si>
  <si>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</si>
  <si>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</si>
  <si>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</si>
  <si>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</si>
  <si>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</si>
  <si>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</si>
  <si>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</si>
  <si>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</si>
  <si>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</si>
  <si>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</si>
  <si>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</si>
  <si>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</si>
  <si>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</si>
  <si>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</si>
  <si>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</si>
  <si>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</si>
  <si>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</si>
  <si>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</si>
  <si>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</si>
  <si>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</si>
  <si>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</si>
  <si>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</si>
  <si>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</si>
  <si>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</si>
  <si>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-977225269</t>
  </si>
  <si>
    <t>VV</t>
  </si>
  <si>
    <t xml:space="preserve">"30x30x4"    220</t>
  </si>
  <si>
    <t>113106123</t>
  </si>
  <si>
    <t>Rozebrání dlažeb ze zámkových dlaždic komunikací pro pěší ručně</t>
  </si>
  <si>
    <t>CS ÚRS 2025 02</t>
  </si>
  <si>
    <t>-1721134974</t>
  </si>
  <si>
    <t>3</t>
  </si>
  <si>
    <t>113107143</t>
  </si>
  <si>
    <t>Odstranění podkladu živičného tl přes 100 do 150 mm ručně</t>
  </si>
  <si>
    <t>147989141</t>
  </si>
  <si>
    <t>120*0,15</t>
  </si>
  <si>
    <t>113202111</t>
  </si>
  <si>
    <t>Vytrhání obrub krajníků obrubníků stojatých</t>
  </si>
  <si>
    <t>m</t>
  </si>
  <si>
    <t>-1579929412</t>
  </si>
  <si>
    <t xml:space="preserve">"silniční"  120</t>
  </si>
  <si>
    <t xml:space="preserve">"chodníkový"  220</t>
  </si>
  <si>
    <t>Součet</t>
  </si>
  <si>
    <t>5</t>
  </si>
  <si>
    <t>121112003</t>
  </si>
  <si>
    <t>Sejmutí ornice tl vrstvy do 200 mm ručně</t>
  </si>
  <si>
    <t>-2051484201</t>
  </si>
  <si>
    <t>150*0,3</t>
  </si>
  <si>
    <t>6</t>
  </si>
  <si>
    <t>122251102</t>
  </si>
  <si>
    <t>Odkopávky a prokopávky nezapažené v hornině třídy těžitelnosti I skupiny 3 objem do 50 m3 strojně</t>
  </si>
  <si>
    <t>m3</t>
  </si>
  <si>
    <t>1144813613</t>
  </si>
  <si>
    <t>220*0,31</t>
  </si>
  <si>
    <t>20*0,29</t>
  </si>
  <si>
    <t>7</t>
  </si>
  <si>
    <t>162651111</t>
  </si>
  <si>
    <t>Vodorovné přemístění přes 3 000 do 4000 m výkopku/sypaniny z horniny třídy těžitelnosti I skupiny 1 až 3</t>
  </si>
  <si>
    <t>-2117971885</t>
  </si>
  <si>
    <t>8</t>
  </si>
  <si>
    <t>171201231</t>
  </si>
  <si>
    <t>Poplatek za uložení zeminy a kamení na recyklační skládce (skládkovné) kód odpadu 17 05 04</t>
  </si>
  <si>
    <t>t</t>
  </si>
  <si>
    <t>883531179</t>
  </si>
  <si>
    <t>74*2</t>
  </si>
  <si>
    <t>9</t>
  </si>
  <si>
    <t>171251201</t>
  </si>
  <si>
    <t>Uložení sypaniny na skládky nebo meziskládky</t>
  </si>
  <si>
    <t>664846533</t>
  </si>
  <si>
    <t>74</t>
  </si>
  <si>
    <t>Ostatní konstrukce a práce, bourání</t>
  </si>
  <si>
    <t>10</t>
  </si>
  <si>
    <t>919735112</t>
  </si>
  <si>
    <t>Řezání stávajícího živičného krytu hl přes 50 do 100 mm</t>
  </si>
  <si>
    <t>-1077478843</t>
  </si>
  <si>
    <t>11</t>
  </si>
  <si>
    <t>919735122</t>
  </si>
  <si>
    <t>Řezání stávajícího betonového krytu hl přes 50 do 100 mm</t>
  </si>
  <si>
    <t>-409464826</t>
  </si>
  <si>
    <t>997</t>
  </si>
  <si>
    <t>Doprava suti a vybouraných hmot</t>
  </si>
  <si>
    <t>997221561</t>
  </si>
  <si>
    <t>Vodorovná doprava suti z kusových materiálů do 1 km</t>
  </si>
  <si>
    <t>-1140045013</t>
  </si>
  <si>
    <t>13</t>
  </si>
  <si>
    <t>997221569</t>
  </si>
  <si>
    <t>Příplatek ZKD 1 km u vodorovné dopravy suti z kusových materiálů</t>
  </si>
  <si>
    <t>768228154</t>
  </si>
  <si>
    <t>106,988*3 'Přepočtené koeficientem množství</t>
  </si>
  <si>
    <t>14</t>
  </si>
  <si>
    <t>997221611</t>
  </si>
  <si>
    <t>Nakládání suti na dopravní prostředky pro vodorovnou dopravu</t>
  </si>
  <si>
    <t>-87781052</t>
  </si>
  <si>
    <t>15</t>
  </si>
  <si>
    <t>997221861</t>
  </si>
  <si>
    <t>Poplatek za uložení na recyklační skládce (skládkovné) stavebního odpadu z prostého betonu pod kódem 17 01 01</t>
  </si>
  <si>
    <t>-41994136</t>
  </si>
  <si>
    <t>106,988</t>
  </si>
  <si>
    <t>-5,688</t>
  </si>
  <si>
    <t>16</t>
  </si>
  <si>
    <t>997221875</t>
  </si>
  <si>
    <t>Poplatek za uložení na recyklační skládce (skládkovné) stavebního odpadu asfaltového bez obsahu dehtu zatříděného do Katalogu odpadů pod kódem 17 03 02</t>
  </si>
  <si>
    <t>-1761603554</t>
  </si>
  <si>
    <t>SO 101 - Chodník</t>
  </si>
  <si>
    <t xml:space="preserve">    5 - Komunikace pozemní</t>
  </si>
  <si>
    <t xml:space="preserve">    8 - Vedení trubní dálková a přípojná</t>
  </si>
  <si>
    <t xml:space="preserve">    998 - Přesun hmot</t>
  </si>
  <si>
    <t>2010901042</t>
  </si>
  <si>
    <t>"předláždění"</t>
  </si>
  <si>
    <t>181311103</t>
  </si>
  <si>
    <t>Rozprostření ornice tl vrstvy do 200 mm v rovině nebo ve svahu do 1:5 ručně</t>
  </si>
  <si>
    <t>214556244</t>
  </si>
  <si>
    <t>150*0,5</t>
  </si>
  <si>
    <t>181411131</t>
  </si>
  <si>
    <t>Založení parkového trávníku výsevem pl do 1000 m2 v rovině a ve svahu do 1:5</t>
  </si>
  <si>
    <t>-905617880</t>
  </si>
  <si>
    <t>M</t>
  </si>
  <si>
    <t>00572420</t>
  </si>
  <si>
    <t>osivo směs travní parková okrasná</t>
  </si>
  <si>
    <t>kg</t>
  </si>
  <si>
    <t>203495755</t>
  </si>
  <si>
    <t>75*0,02 'Přepočtené koeficientem množství</t>
  </si>
  <si>
    <t>181951114</t>
  </si>
  <si>
    <t>Úprava pláně v hornině třídy těžitelnosti II skupiny 4 a 5 se zhutněním strojně</t>
  </si>
  <si>
    <t>636606889</t>
  </si>
  <si>
    <t>230+5+5+4</t>
  </si>
  <si>
    <t>183403111</t>
  </si>
  <si>
    <t>Obdělání půdy nakopáním na hl přes 0,05 do 0,1 m v rovině a svahu do 1:5</t>
  </si>
  <si>
    <t>1499418377</t>
  </si>
  <si>
    <t>185803111</t>
  </si>
  <si>
    <t>Ošetření trávníku shrabáním v rovině a svahu do 1:5</t>
  </si>
  <si>
    <t>1274116718</t>
  </si>
  <si>
    <t>185851121</t>
  </si>
  <si>
    <t>Dovoz vody pro zálivku rostlin za vzdálenost do 1000 m</t>
  </si>
  <si>
    <t>1686034366</t>
  </si>
  <si>
    <t>150*0,5*0,01*3</t>
  </si>
  <si>
    <t>Komunikace pozemní</t>
  </si>
  <si>
    <t>564871111</t>
  </si>
  <si>
    <t>Podklad ze štěrkodrtě ŠD plochy přes 100 m2 tl 250 mm</t>
  </si>
  <si>
    <t>-1986978723</t>
  </si>
  <si>
    <t>230+5+5</t>
  </si>
  <si>
    <t>596211110</t>
  </si>
  <si>
    <t>Kladení zámkové dlažby komunikací pro pěší ručně tl 60 mm skupiny A pl do 50 m2</t>
  </si>
  <si>
    <t>-846225519</t>
  </si>
  <si>
    <t>59245006</t>
  </si>
  <si>
    <t>dlažba pro nevidomé betonová 200x100mm tl 60mm barevná</t>
  </si>
  <si>
    <t>2094135912</t>
  </si>
  <si>
    <t>5*1,03</t>
  </si>
  <si>
    <t>-1614435615</t>
  </si>
  <si>
    <t>59245021</t>
  </si>
  <si>
    <t xml:space="preserve">dlažba skladebná betonová 200x200mm tl 60mm přírodní  bez fazety</t>
  </si>
  <si>
    <t>-1589101249</t>
  </si>
  <si>
    <t>5*1,03 'Přepočtené koeficientem množství</t>
  </si>
  <si>
    <t>596211112</t>
  </si>
  <si>
    <t>Kladení zámkové dlažby komunikací pro pěší ručně tl 60 mm skupiny A pl přes 100 do 300 m2</t>
  </si>
  <si>
    <t>-162965372</t>
  </si>
  <si>
    <t>59245018</t>
  </si>
  <si>
    <t>dlažba skladebná betonová 200x100mm tl 60mm přírodní</t>
  </si>
  <si>
    <t>1741367934</t>
  </si>
  <si>
    <t>230*1,02</t>
  </si>
  <si>
    <t>596811120</t>
  </si>
  <si>
    <t>Kladení betonové dlažby komunikací pro pěší do lože z kameniva velikosti do 0,09 m2 pl do 50 m2</t>
  </si>
  <si>
    <t>-1747953704</t>
  </si>
  <si>
    <t>Vedení trubní dálková a přípojná</t>
  </si>
  <si>
    <t>17</t>
  </si>
  <si>
    <t>899132121</t>
  </si>
  <si>
    <t>Výměna (výšková úprava) poklopu kanalizačního pevného s ošetřením podkladu hloubky do 25 cm</t>
  </si>
  <si>
    <t>kus</t>
  </si>
  <si>
    <t>-1038237563</t>
  </si>
  <si>
    <t>18</t>
  </si>
  <si>
    <t>899132212</t>
  </si>
  <si>
    <t>Výměna (výšková úprava) poklopu vodovodního samonivelačního nebo pevného šoupátkového</t>
  </si>
  <si>
    <t>-1275186520</t>
  </si>
  <si>
    <t>19</t>
  </si>
  <si>
    <t>916111123</t>
  </si>
  <si>
    <t>Osazení obruby z drobných kostek s boční opěrou do lože z betonu prostého</t>
  </si>
  <si>
    <t>1218199238</t>
  </si>
  <si>
    <t>120</t>
  </si>
  <si>
    <t>20</t>
  </si>
  <si>
    <t>58381007</t>
  </si>
  <si>
    <t>kostka štípaná dlažební žula drobná 8/10</t>
  </si>
  <si>
    <t>774315541</t>
  </si>
  <si>
    <t>120*0,1</t>
  </si>
  <si>
    <t>916131213</t>
  </si>
  <si>
    <t>Osazení silničního obrubníku betonového stojatého s boční opěrou do lože z betonu prostého</t>
  </si>
  <si>
    <t>420290116</t>
  </si>
  <si>
    <t>22</t>
  </si>
  <si>
    <t>59217029</t>
  </si>
  <si>
    <t>obrubník silniční betonový nájezdový 1000x150x150mm</t>
  </si>
  <si>
    <t>1950367283</t>
  </si>
  <si>
    <t>23</t>
  </si>
  <si>
    <t>-628888431</t>
  </si>
  <si>
    <t>24</t>
  </si>
  <si>
    <t>59217031</t>
  </si>
  <si>
    <t>obrubník silniční betonový 1000x150x250mm</t>
  </si>
  <si>
    <t>-746458872</t>
  </si>
  <si>
    <t>25</t>
  </si>
  <si>
    <t>-93406840</t>
  </si>
  <si>
    <t>26</t>
  </si>
  <si>
    <t>59217030</t>
  </si>
  <si>
    <t>obrubník silniční betonový přechodový 1000x150x150-250mm</t>
  </si>
  <si>
    <t>-1967010315</t>
  </si>
  <si>
    <t>27</t>
  </si>
  <si>
    <t>916231213</t>
  </si>
  <si>
    <t>Osazení chodníkového obrubníku betonového stojatého s boční opěrou do lože z betonu prostého</t>
  </si>
  <si>
    <t>-1984111819</t>
  </si>
  <si>
    <t>28</t>
  </si>
  <si>
    <t>59217019</t>
  </si>
  <si>
    <t>obrubník betonový chodníkový 1000x100x200mm</t>
  </si>
  <si>
    <t>-1455949314</t>
  </si>
  <si>
    <t>29</t>
  </si>
  <si>
    <t>916991121</t>
  </si>
  <si>
    <t>Lože pod obrubníky, krajníky nebo obruby z dlažebních kostek z betonu prostého</t>
  </si>
  <si>
    <t>1972706953</t>
  </si>
  <si>
    <t>120*0,1*0,15</t>
  </si>
  <si>
    <t>102*0,3*0,1</t>
  </si>
  <si>
    <t>10*0,3*0,1</t>
  </si>
  <si>
    <t>8*0,3*0,1</t>
  </si>
  <si>
    <t>220*0,25*0,15</t>
  </si>
  <si>
    <t>30</t>
  </si>
  <si>
    <t>919121132.1</t>
  </si>
  <si>
    <t>Provedení opravy napojení mezi asfaltovou komunikací a předlážděním žulovou kostkou</t>
  </si>
  <si>
    <t>-665164496</t>
  </si>
  <si>
    <t>31</t>
  </si>
  <si>
    <t>979054441</t>
  </si>
  <si>
    <t>Očištění vybouraných z desek nebo dlaždic s původním spárováním z kameniva těženého</t>
  </si>
  <si>
    <t>-1351974665</t>
  </si>
  <si>
    <t>998</t>
  </si>
  <si>
    <t>Přesun hmot</t>
  </si>
  <si>
    <t>32</t>
  </si>
  <si>
    <t>998223011</t>
  </si>
  <si>
    <t>Přesun hmot pro pozemní komunikace s krytem dlážděným</t>
  </si>
  <si>
    <t>1081685460</t>
  </si>
  <si>
    <t>SO 192 - Dopravní značení provizorní - DIO</t>
  </si>
  <si>
    <t>913111111</t>
  </si>
  <si>
    <t>Montáž a demontáž plastového podstavce dočasné dopravní značky</t>
  </si>
  <si>
    <t>1963584715</t>
  </si>
  <si>
    <t xml:space="preserve">"Z4a"  12</t>
  </si>
  <si>
    <t>913111115</t>
  </si>
  <si>
    <t>Montáž a demontáž dočasné dopravní značky samostatné základní</t>
  </si>
  <si>
    <t>-1270545085</t>
  </si>
  <si>
    <t xml:space="preserve">" A15"  2</t>
  </si>
  <si>
    <t>913111211</t>
  </si>
  <si>
    <t>Příplatek k dočasnému podstavci plastovému za první a ZKD den použití</t>
  </si>
  <si>
    <t>1326729477</t>
  </si>
  <si>
    <t xml:space="preserve">"Z4a"  12*4*7</t>
  </si>
  <si>
    <t>913111215</t>
  </si>
  <si>
    <t>Příplatek k dočasné dopravní značce samostatné základní za první a ZKD den použití</t>
  </si>
  <si>
    <t>1970618983</t>
  </si>
  <si>
    <t xml:space="preserve">" A15"  2*4*7</t>
  </si>
  <si>
    <t>913121111</t>
  </si>
  <si>
    <t>Montáž a demontáž dočasné dopravní značky kompletní základní</t>
  </si>
  <si>
    <t>2026144832</t>
  </si>
  <si>
    <t>"B20a" 2</t>
  </si>
  <si>
    <t>913121211</t>
  </si>
  <si>
    <t>Příplatek k dočasné dopravní značce kompletní základní za první a ZKD den použití</t>
  </si>
  <si>
    <t>-104492701</t>
  </si>
  <si>
    <t>"B20a" 2*4*7</t>
  </si>
  <si>
    <t>913321111</t>
  </si>
  <si>
    <t>Montáž a demontáž dočasné dopravní směrové desky základní</t>
  </si>
  <si>
    <t>52517520</t>
  </si>
  <si>
    <t>913321211</t>
  </si>
  <si>
    <t>Příplatek k dočasné směrové desce základní za první a ZKD den použití</t>
  </si>
  <si>
    <t>1935592053</t>
  </si>
  <si>
    <t xml:space="preserve">SO 1000 - Ostaní  náklady</t>
  </si>
  <si>
    <t>OST - Ostatní</t>
  </si>
  <si>
    <t xml:space="preserve">    O01 - Ostatní</t>
  </si>
  <si>
    <t>OST</t>
  </si>
  <si>
    <t>Ostatní</t>
  </si>
  <si>
    <t>O01</t>
  </si>
  <si>
    <t>221500000</t>
  </si>
  <si>
    <t xml:space="preserve">Vytýčení stávajících inženýrských  sítí</t>
  </si>
  <si>
    <t>kpl</t>
  </si>
  <si>
    <t>262144</t>
  </si>
  <si>
    <t>743684866</t>
  </si>
  <si>
    <t xml:space="preserve">"  vytýčení  stávajících podzemních inženýrských sítí před zahájením zemních prací a přeložek"</t>
  </si>
  <si>
    <t>231600000</t>
  </si>
  <si>
    <t>Geodetické práce při provádění stavby</t>
  </si>
  <si>
    <t>-1653019208</t>
  </si>
  <si>
    <t>823800000</t>
  </si>
  <si>
    <t xml:space="preserve">Vyřízení  povolení  zvláštního užívání  pozemní komunikace</t>
  </si>
  <si>
    <t>1527260884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</si>
  <si>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</si>
  <si>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</si>
  <si>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</si>
  <si>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</si>
  <si>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</si>
  <si>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</si>
  <si>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</si>
  <si>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CS ÚRS 2024 02</t>
  </si>
  <si>
    <t>1024</t>
  </si>
  <si>
    <t>1072383589</t>
  </si>
  <si>
    <t>034002000</t>
  </si>
  <si>
    <t>Zabezpečení staveniště</t>
  </si>
  <si>
    <t>-476579548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</si>
</sst>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ChodnikBlanicka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chodníku na ul. Blanická, Šumperk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Šumperk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8. 11. 2025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Šumperk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Ing.Zdeněk Vitásek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Martin Pniok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7"/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ROUND(SUM(AG96:AG100),2)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82</v>
      </c>
      <c r="AR95" s="103"/>
      <c r="AS95" s="110">
        <f>ROUND(SUM(AS96:AS100),2)</f>
        <v>0</v>
      </c>
      <c r="AT95" s="111">
        <f>ROUND(SUM(AV95:AW95),2)</f>
        <v>0</v>
      </c>
      <c r="AU95" s="112">
        <f>ROUND(SUM(AU96:AU100),5)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ROUND(SUM(AZ96:AZ100),2)</f>
        <v>0</v>
      </c>
      <c r="BA95" s="111">
        <f>ROUND(SUM(BA96:BA100),2)</f>
        <v>0</v>
      </c>
      <c r="BB95" s="111">
        <f>ROUND(SUM(BB96:BB100),2)</f>
        <v>0</v>
      </c>
      <c r="BC95" s="111">
        <f>ROUND(SUM(BC96:BC100),2)</f>
        <v>0</v>
      </c>
      <c r="BD95" s="113">
        <f>ROUND(SUM(BD96:BD100),2)</f>
        <v>0</v>
      </c>
      <c r="BE95" s="7"/>
      <c r="BS95" s="114" t="s">
        <v>75</v>
      </c>
      <c r="BT95" s="114" t="s">
        <v>83</v>
      </c>
      <c r="BU95" s="114" t="s">
        <v>77</v>
      </c>
      <c r="BV95" s="114" t="s">
        <v>78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4" customFormat="1" ht="16.5" customHeight="1">
      <c r="A96" s="115" t="s">
        <v>86</v>
      </c>
      <c r="B96" s="63"/>
      <c r="C96" s="10"/>
      <c r="D96" s="10"/>
      <c r="E96" s="116" t="s">
        <v>87</v>
      </c>
      <c r="F96" s="116"/>
      <c r="G96" s="116"/>
      <c r="H96" s="116"/>
      <c r="I96" s="116"/>
      <c r="J96" s="10"/>
      <c r="K96" s="116" t="s">
        <v>88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89</v>
      </c>
      <c r="AR96" s="63"/>
      <c r="AS96" s="119">
        <v>0</v>
      </c>
      <c r="AT96" s="120">
        <f>ROUND(SUM(AV96:AW96),2)</f>
        <v>0</v>
      </c>
      <c r="AU96" s="121">
        <f>'SO 001 - Příprava území'!P124</f>
        <v>0</v>
      </c>
      <c r="AV96" s="120">
        <f>'SO 001 - Příprava území'!J35</f>
        <v>0</v>
      </c>
      <c r="AW96" s="120">
        <f>'SO 001 - Příprava území'!J36</f>
        <v>0</v>
      </c>
      <c r="AX96" s="120">
        <f>'SO 001 - Příprava území'!J37</f>
        <v>0</v>
      </c>
      <c r="AY96" s="120">
        <f>'SO 001 - Příprava území'!J38</f>
        <v>0</v>
      </c>
      <c r="AZ96" s="120">
        <f>'SO 001 - Příprava území'!F35</f>
        <v>0</v>
      </c>
      <c r="BA96" s="120">
        <f>'SO 001 - Příprava území'!F36</f>
        <v>0</v>
      </c>
      <c r="BB96" s="120">
        <f>'SO 001 - Příprava území'!F37</f>
        <v>0</v>
      </c>
      <c r="BC96" s="120">
        <f>'SO 001 - Příprava území'!F38</f>
        <v>0</v>
      </c>
      <c r="BD96" s="122">
        <f>'SO 001 - Příprava území'!F39</f>
        <v>0</v>
      </c>
      <c r="BE96" s="4"/>
      <c r="BT96" s="26" t="s">
        <v>85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="4" customFormat="1" ht="16.5" customHeight="1">
      <c r="A97" s="115" t="s">
        <v>86</v>
      </c>
      <c r="B97" s="63"/>
      <c r="C97" s="10"/>
      <c r="D97" s="10"/>
      <c r="E97" s="116" t="s">
        <v>91</v>
      </c>
      <c r="F97" s="116"/>
      <c r="G97" s="116"/>
      <c r="H97" s="116"/>
      <c r="I97" s="116"/>
      <c r="J97" s="10"/>
      <c r="K97" s="116" t="s">
        <v>81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 101 - Chodník'!J32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89</v>
      </c>
      <c r="AR97" s="63"/>
      <c r="AS97" s="119">
        <v>0</v>
      </c>
      <c r="AT97" s="120">
        <f>ROUND(SUM(AV97:AW97),2)</f>
        <v>0</v>
      </c>
      <c r="AU97" s="121">
        <f>'SO 101 - Chodník'!P126</f>
        <v>0</v>
      </c>
      <c r="AV97" s="120">
        <f>'SO 101 - Chodník'!J35</f>
        <v>0</v>
      </c>
      <c r="AW97" s="120">
        <f>'SO 101 - Chodník'!J36</f>
        <v>0</v>
      </c>
      <c r="AX97" s="120">
        <f>'SO 101 - Chodník'!J37</f>
        <v>0</v>
      </c>
      <c r="AY97" s="120">
        <f>'SO 101 - Chodník'!J38</f>
        <v>0</v>
      </c>
      <c r="AZ97" s="120">
        <f>'SO 101 - Chodník'!F35</f>
        <v>0</v>
      </c>
      <c r="BA97" s="120">
        <f>'SO 101 - Chodník'!F36</f>
        <v>0</v>
      </c>
      <c r="BB97" s="120">
        <f>'SO 101 - Chodník'!F37</f>
        <v>0</v>
      </c>
      <c r="BC97" s="120">
        <f>'SO 101 - Chodník'!F38</f>
        <v>0</v>
      </c>
      <c r="BD97" s="122">
        <f>'SO 101 - Chodník'!F39</f>
        <v>0</v>
      </c>
      <c r="BE97" s="4"/>
      <c r="BT97" s="26" t="s">
        <v>85</v>
      </c>
      <c r="BV97" s="26" t="s">
        <v>78</v>
      </c>
      <c r="BW97" s="26" t="s">
        <v>92</v>
      </c>
      <c r="BX97" s="26" t="s">
        <v>84</v>
      </c>
      <c r="CL97" s="26" t="s">
        <v>1</v>
      </c>
    </row>
    <row r="98" s="4" customFormat="1" ht="16.5" customHeight="1">
      <c r="A98" s="115" t="s">
        <v>86</v>
      </c>
      <c r="B98" s="63"/>
      <c r="C98" s="10"/>
      <c r="D98" s="10"/>
      <c r="E98" s="116" t="s">
        <v>93</v>
      </c>
      <c r="F98" s="116"/>
      <c r="G98" s="116"/>
      <c r="H98" s="116"/>
      <c r="I98" s="116"/>
      <c r="J98" s="10"/>
      <c r="K98" s="116" t="s">
        <v>94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192 - Dopravní značení...'!J32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89</v>
      </c>
      <c r="AR98" s="63"/>
      <c r="AS98" s="119">
        <v>0</v>
      </c>
      <c r="AT98" s="120">
        <f>ROUND(SUM(AV98:AW98),2)</f>
        <v>0</v>
      </c>
      <c r="AU98" s="121">
        <f>'SO 192 - Dopravní značení...'!P122</f>
        <v>0</v>
      </c>
      <c r="AV98" s="120">
        <f>'SO 192 - Dopravní značení...'!J35</f>
        <v>0</v>
      </c>
      <c r="AW98" s="120">
        <f>'SO 192 - Dopravní značení...'!J36</f>
        <v>0</v>
      </c>
      <c r="AX98" s="120">
        <f>'SO 192 - Dopravní značení...'!J37</f>
        <v>0</v>
      </c>
      <c r="AY98" s="120">
        <f>'SO 192 - Dopravní značení...'!J38</f>
        <v>0</v>
      </c>
      <c r="AZ98" s="120">
        <f>'SO 192 - Dopravní značení...'!F35</f>
        <v>0</v>
      </c>
      <c r="BA98" s="120">
        <f>'SO 192 - Dopravní značení...'!F36</f>
        <v>0</v>
      </c>
      <c r="BB98" s="120">
        <f>'SO 192 - Dopravní značení...'!F37</f>
        <v>0</v>
      </c>
      <c r="BC98" s="120">
        <f>'SO 192 - Dopravní značení...'!F38</f>
        <v>0</v>
      </c>
      <c r="BD98" s="122">
        <f>'SO 192 - Dopravní značení...'!F39</f>
        <v>0</v>
      </c>
      <c r="BE98" s="4"/>
      <c r="BT98" s="26" t="s">
        <v>85</v>
      </c>
      <c r="BV98" s="26" t="s">
        <v>78</v>
      </c>
      <c r="BW98" s="26" t="s">
        <v>95</v>
      </c>
      <c r="BX98" s="26" t="s">
        <v>84</v>
      </c>
      <c r="CL98" s="26" t="s">
        <v>1</v>
      </c>
    </row>
    <row r="99" s="4" customFormat="1" ht="23.25" customHeight="1">
      <c r="A99" s="115" t="s">
        <v>86</v>
      </c>
      <c r="B99" s="63"/>
      <c r="C99" s="10"/>
      <c r="D99" s="10"/>
      <c r="E99" s="116" t="s">
        <v>96</v>
      </c>
      <c r="F99" s="116"/>
      <c r="G99" s="116"/>
      <c r="H99" s="116"/>
      <c r="I99" s="116"/>
      <c r="J99" s="10"/>
      <c r="K99" s="116" t="s">
        <v>97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1000 - Ostaní  náklady'!J32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89</v>
      </c>
      <c r="AR99" s="63"/>
      <c r="AS99" s="119">
        <v>0</v>
      </c>
      <c r="AT99" s="120">
        <f>ROUND(SUM(AV99:AW99),2)</f>
        <v>0</v>
      </c>
      <c r="AU99" s="121">
        <f>'SO 1000 - Ostaní  náklady'!P122</f>
        <v>0</v>
      </c>
      <c r="AV99" s="120">
        <f>'SO 1000 - Ostaní  náklady'!J35</f>
        <v>0</v>
      </c>
      <c r="AW99" s="120">
        <f>'SO 1000 - Ostaní  náklady'!J36</f>
        <v>0</v>
      </c>
      <c r="AX99" s="120">
        <f>'SO 1000 - Ostaní  náklady'!J37</f>
        <v>0</v>
      </c>
      <c r="AY99" s="120">
        <f>'SO 1000 - Ostaní  náklady'!J38</f>
        <v>0</v>
      </c>
      <c r="AZ99" s="120">
        <f>'SO 1000 - Ostaní  náklady'!F35</f>
        <v>0</v>
      </c>
      <c r="BA99" s="120">
        <f>'SO 1000 - Ostaní  náklady'!F36</f>
        <v>0</v>
      </c>
      <c r="BB99" s="120">
        <f>'SO 1000 - Ostaní  náklady'!F37</f>
        <v>0</v>
      </c>
      <c r="BC99" s="120">
        <f>'SO 1000 - Ostaní  náklady'!F38</f>
        <v>0</v>
      </c>
      <c r="BD99" s="122">
        <f>'SO 1000 - Ostaní  náklady'!F39</f>
        <v>0</v>
      </c>
      <c r="BE99" s="4"/>
      <c r="BT99" s="26" t="s">
        <v>85</v>
      </c>
      <c r="BV99" s="26" t="s">
        <v>78</v>
      </c>
      <c r="BW99" s="26" t="s">
        <v>98</v>
      </c>
      <c r="BX99" s="26" t="s">
        <v>84</v>
      </c>
      <c r="CL99" s="26" t="s">
        <v>1</v>
      </c>
    </row>
    <row r="100" s="4" customFormat="1" ht="23.25" customHeight="1">
      <c r="A100" s="115" t="s">
        <v>86</v>
      </c>
      <c r="B100" s="63"/>
      <c r="C100" s="10"/>
      <c r="D100" s="10"/>
      <c r="E100" s="116" t="s">
        <v>99</v>
      </c>
      <c r="F100" s="116"/>
      <c r="G100" s="116"/>
      <c r="H100" s="116"/>
      <c r="I100" s="116"/>
      <c r="J100" s="10"/>
      <c r="K100" s="116" t="s">
        <v>100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1020 - VRN'!J32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89</v>
      </c>
      <c r="AR100" s="63"/>
      <c r="AS100" s="123">
        <v>0</v>
      </c>
      <c r="AT100" s="124">
        <f>ROUND(SUM(AV100:AW100),2)</f>
        <v>0</v>
      </c>
      <c r="AU100" s="125">
        <f>'SO 1020 - VRN'!P122</f>
        <v>0</v>
      </c>
      <c r="AV100" s="124">
        <f>'SO 1020 - VRN'!J35</f>
        <v>0</v>
      </c>
      <c r="AW100" s="124">
        <f>'SO 1020 - VRN'!J36</f>
        <v>0</v>
      </c>
      <c r="AX100" s="124">
        <f>'SO 1020 - VRN'!J37</f>
        <v>0</v>
      </c>
      <c r="AY100" s="124">
        <f>'SO 1020 - VRN'!J38</f>
        <v>0</v>
      </c>
      <c r="AZ100" s="124">
        <f>'SO 1020 - VRN'!F35</f>
        <v>0</v>
      </c>
      <c r="BA100" s="124">
        <f>'SO 1020 - VRN'!F36</f>
        <v>0</v>
      </c>
      <c r="BB100" s="124">
        <f>'SO 1020 - VRN'!F37</f>
        <v>0</v>
      </c>
      <c r="BC100" s="124">
        <f>'SO 1020 - VRN'!F38</f>
        <v>0</v>
      </c>
      <c r="BD100" s="126">
        <f>'SO 1020 - VRN'!F39</f>
        <v>0</v>
      </c>
      <c r="BE100" s="4"/>
      <c r="BT100" s="26" t="s">
        <v>85</v>
      </c>
      <c r="BV100" s="26" t="s">
        <v>78</v>
      </c>
      <c r="BW100" s="26" t="s">
        <v>101</v>
      </c>
      <c r="BX100" s="26" t="s">
        <v>84</v>
      </c>
      <c r="CL100" s="26" t="s">
        <v>1</v>
      </c>
    </row>
    <row r="101" s="2" customFormat="1" ht="30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01 - Příprava území'!C2" display="/"/>
    <hyperlink ref="A97" location="'SO 101 - Chodník'!C2" display="/"/>
    <hyperlink ref="A98" location="'SO 192 - Dopravní značení...'!C2" display="/"/>
    <hyperlink ref="A99" location="'SO 1000 - Ostaní  náklady'!C2" display="/"/>
    <hyperlink ref="A100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Blanická,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106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8. 11. 2025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ROUND((SUM(BE124:BE162)),  2)</f>
        <v>0</v>
      </c>
      <c r="G35" s="37"/>
      <c r="H35" s="37"/>
      <c r="I35" s="135">
        <v>0.20999999999999999</v>
      </c>
      <c r="J35" s="134">
        <f>ROUND(((SUM(BE124:BE162))*I35),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ROUND((SUM(BF124:BF162)),  2)</f>
        <v>0</v>
      </c>
      <c r="G36" s="37"/>
      <c r="H36" s="37"/>
      <c r="I36" s="135">
        <v>0.12</v>
      </c>
      <c r="J36" s="134">
        <f>ROUND(((SUM(BF124:BF162))*I36),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ROUND((SUM(BG124:BG162)),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ROUND((SUM(BH124:BH162)),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ROUND((SUM(BI124:BI162)),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Blanická,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001 - Příprava území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8. 11. 2025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J126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114</v>
      </c>
      <c r="E101" s="153"/>
      <c r="F101" s="153"/>
      <c r="G101" s="153"/>
      <c r="H101" s="153"/>
      <c r="I101" s="153"/>
      <c r="J101" s="154">
        <f>J150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115</v>
      </c>
      <c r="E102" s="153"/>
      <c r="F102" s="153"/>
      <c r="G102" s="153"/>
      <c r="H102" s="153"/>
      <c r="I102" s="153"/>
      <c r="J102" s="154">
        <f>J153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8" t="str">
        <f>E7</f>
        <v>Oprava chodníku na ul. Blanická, Šumperk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103</v>
      </c>
      <c r="L113" s="21"/>
    </row>
    <row r="114" s="2" customFormat="1" ht="16.5" customHeight="1">
      <c r="A114" s="37"/>
      <c r="B114" s="38"/>
      <c r="C114" s="37"/>
      <c r="D114" s="37"/>
      <c r="E114" s="128" t="s">
        <v>104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105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E11</f>
        <v>SO 001 - Příprava území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>Šumperk</v>
      </c>
      <c r="G118" s="37"/>
      <c r="H118" s="37"/>
      <c r="I118" s="31" t="s">
        <v>22</v>
      </c>
      <c r="J118" s="68" t="str">
        <f>IF(J14="","",J14)</f>
        <v>8. 11. 2025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7"/>
      <c r="E120" s="37"/>
      <c r="F120" s="26" t="str">
        <f>E17</f>
        <v>Město Šumperk</v>
      </c>
      <c r="G120" s="37"/>
      <c r="H120" s="37"/>
      <c r="I120" s="31" t="s">
        <v>30</v>
      </c>
      <c r="J120" s="35" t="str">
        <f>E23</f>
        <v>Ing.Zdeněk Vitásek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IF(E20="","",E20)</f>
        <v>Vyplň údaj</v>
      </c>
      <c r="G121" s="37"/>
      <c r="H121" s="37"/>
      <c r="I121" s="31" t="s">
        <v>33</v>
      </c>
      <c r="J121" s="35" t="str">
        <f>E26</f>
        <v>Martin Pniok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117</v>
      </c>
      <c r="D123" s="158" t="s">
        <v>61</v>
      </c>
      <c r="E123" s="158" t="s">
        <v>57</v>
      </c>
      <c r="F123" s="158" t="s">
        <v>58</v>
      </c>
      <c r="G123" s="158" t="s">
        <v>118</v>
      </c>
      <c r="H123" s="158" t="s">
        <v>119</v>
      </c>
      <c r="I123" s="158" t="s">
        <v>120</v>
      </c>
      <c r="J123" s="158" t="s">
        <v>109</v>
      </c>
      <c r="K123" s="159" t="s">
        <v>121</v>
      </c>
      <c r="L123" s="160"/>
      <c r="M123" s="85" t="s">
        <v>1</v>
      </c>
      <c r="N123" s="86" t="s">
        <v>40</v>
      </c>
      <c r="O123" s="86" t="s">
        <v>122</v>
      </c>
      <c r="P123" s="86" t="s">
        <v>123</v>
      </c>
      <c r="Q123" s="86" t="s">
        <v>124</v>
      </c>
      <c r="R123" s="86" t="s">
        <v>125</v>
      </c>
      <c r="S123" s="86" t="s">
        <v>126</v>
      </c>
      <c r="T123" s="87" t="s">
        <v>127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128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</f>
        <v>0</v>
      </c>
      <c r="Q124" s="89"/>
      <c r="R124" s="162">
        <f>R125</f>
        <v>0.0024000000000000002</v>
      </c>
      <c r="S124" s="89"/>
      <c r="T124" s="163">
        <f>T125</f>
        <v>106.988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111</v>
      </c>
      <c r="BK124" s="164">
        <f>BK125</f>
        <v>0</v>
      </c>
    </row>
    <row r="125" s="12" customFormat="1" ht="25.92" customHeight="1">
      <c r="A125" s="12"/>
      <c r="B125" s="165"/>
      <c r="C125" s="12"/>
      <c r="D125" s="166" t="s">
        <v>75</v>
      </c>
      <c r="E125" s="167" t="s">
        <v>129</v>
      </c>
      <c r="F125" s="167" t="s">
        <v>130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P126+P150+P153</f>
        <v>0</v>
      </c>
      <c r="Q125" s="171"/>
      <c r="R125" s="172">
        <f>R126+R150+R153</f>
        <v>0.0024000000000000002</v>
      </c>
      <c r="S125" s="171"/>
      <c r="T125" s="173">
        <f>T126+T150+T153</f>
        <v>106.988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76</v>
      </c>
      <c r="AY125" s="166" t="s">
        <v>131</v>
      </c>
      <c r="BK125" s="175">
        <f>BK126+BK150+BK153</f>
        <v>0</v>
      </c>
    </row>
    <row r="126" s="12" customFormat="1" ht="22.8" customHeight="1">
      <c r="A126" s="12"/>
      <c r="B126" s="165"/>
      <c r="C126" s="12"/>
      <c r="D126" s="166" t="s">
        <v>75</v>
      </c>
      <c r="E126" s="176" t="s">
        <v>83</v>
      </c>
      <c r="F126" s="176" t="s">
        <v>132</v>
      </c>
      <c r="G126" s="12"/>
      <c r="H126" s="12"/>
      <c r="I126" s="168"/>
      <c r="J126" s="177">
        <f>BK126</f>
        <v>0</v>
      </c>
      <c r="K126" s="12"/>
      <c r="L126" s="165"/>
      <c r="M126" s="170"/>
      <c r="N126" s="171"/>
      <c r="O126" s="171"/>
      <c r="P126" s="172">
        <f>SUM(P127:P149)</f>
        <v>0</v>
      </c>
      <c r="Q126" s="171"/>
      <c r="R126" s="172">
        <f>SUM(R127:R149)</f>
        <v>0</v>
      </c>
      <c r="S126" s="171"/>
      <c r="T126" s="173">
        <f>SUM(T127:T149)</f>
        <v>106.988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83</v>
      </c>
      <c r="AY126" s="166" t="s">
        <v>131</v>
      </c>
      <c r="BK126" s="175">
        <f>SUM(BK127:BK149)</f>
        <v>0</v>
      </c>
    </row>
    <row r="127" s="2" customFormat="1" ht="24.15" customHeight="1">
      <c r="A127" s="37"/>
      <c r="B127" s="178"/>
      <c r="C127" s="179" t="s">
        <v>83</v>
      </c>
      <c r="D127" s="179" t="s">
        <v>133</v>
      </c>
      <c r="E127" s="180" t="s">
        <v>134</v>
      </c>
      <c r="F127" s="181" t="s">
        <v>135</v>
      </c>
      <c r="G127" s="182" t="s">
        <v>136</v>
      </c>
      <c r="H127" s="183">
        <v>220</v>
      </c>
      <c r="I127" s="184"/>
      <c r="J127" s="185">
        <f>ROUND(I127*H127,2)</f>
        <v>0</v>
      </c>
      <c r="K127" s="181" t="s">
        <v>137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0.12</v>
      </c>
      <c r="T127" s="189">
        <f>S127*H127</f>
        <v>26.399999999999999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138</v>
      </c>
      <c r="AT127" s="190" t="s">
        <v>133</v>
      </c>
      <c r="AU127" s="190" t="s">
        <v>85</v>
      </c>
      <c r="AY127" s="18" t="s">
        <v>131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138</v>
      </c>
      <c r="BM127" s="190" t="s">
        <v>139</v>
      </c>
    </row>
    <row r="128" s="13" customFormat="1">
      <c r="A128" s="13"/>
      <c r="B128" s="192"/>
      <c r="C128" s="13"/>
      <c r="D128" s="193" t="s">
        <v>140</v>
      </c>
      <c r="E128" s="194" t="s">
        <v>1</v>
      </c>
      <c r="F128" s="195" t="s">
        <v>141</v>
      </c>
      <c r="G128" s="13"/>
      <c r="H128" s="196">
        <v>220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140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131</v>
      </c>
    </row>
    <row r="129" s="2" customFormat="1" ht="24.15" customHeight="1">
      <c r="A129" s="37"/>
      <c r="B129" s="178"/>
      <c r="C129" s="179" t="s">
        <v>85</v>
      </c>
      <c r="D129" s="179" t="s">
        <v>133</v>
      </c>
      <c r="E129" s="180" t="s">
        <v>142</v>
      </c>
      <c r="F129" s="181" t="s">
        <v>143</v>
      </c>
      <c r="G129" s="182" t="s">
        <v>136</v>
      </c>
      <c r="H129" s="183">
        <v>20</v>
      </c>
      <c r="I129" s="184"/>
      <c r="J129" s="185">
        <f>ROUND(I129*H129,2)</f>
        <v>0</v>
      </c>
      <c r="K129" s="181" t="s">
        <v>144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0.26000000000000001</v>
      </c>
      <c r="T129" s="189">
        <f>S129*H129</f>
        <v>5.2000000000000002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138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138</v>
      </c>
      <c r="BM129" s="190" t="s">
        <v>145</v>
      </c>
    </row>
    <row r="130" s="2" customFormat="1" ht="24.15" customHeight="1">
      <c r="A130" s="37"/>
      <c r="B130" s="178"/>
      <c r="C130" s="179" t="s">
        <v>146</v>
      </c>
      <c r="D130" s="179" t="s">
        <v>133</v>
      </c>
      <c r="E130" s="180" t="s">
        <v>147</v>
      </c>
      <c r="F130" s="181" t="s">
        <v>148</v>
      </c>
      <c r="G130" s="182" t="s">
        <v>136</v>
      </c>
      <c r="H130" s="183">
        <v>18</v>
      </c>
      <c r="I130" s="184"/>
      <c r="J130" s="185">
        <f>ROUND(I130*H130,2)</f>
        <v>0</v>
      </c>
      <c r="K130" s="181" t="s">
        <v>144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0.316</v>
      </c>
      <c r="T130" s="189">
        <f>S130*H130</f>
        <v>5.6879999999999997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138</v>
      </c>
      <c r="AT130" s="190" t="s">
        <v>133</v>
      </c>
      <c r="AU130" s="190" t="s">
        <v>85</v>
      </c>
      <c r="AY130" s="18" t="s">
        <v>131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138</v>
      </c>
      <c r="BM130" s="190" t="s">
        <v>149</v>
      </c>
    </row>
    <row r="131" s="13" customFormat="1">
      <c r="A131" s="13"/>
      <c r="B131" s="192"/>
      <c r="C131" s="13"/>
      <c r="D131" s="193" t="s">
        <v>140</v>
      </c>
      <c r="E131" s="194" t="s">
        <v>1</v>
      </c>
      <c r="F131" s="195" t="s">
        <v>150</v>
      </c>
      <c r="G131" s="13"/>
      <c r="H131" s="196">
        <v>18</v>
      </c>
      <c r="I131" s="197"/>
      <c r="J131" s="13"/>
      <c r="K131" s="13"/>
      <c r="L131" s="192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140</v>
      </c>
      <c r="AU131" s="194" t="s">
        <v>85</v>
      </c>
      <c r="AV131" s="13" t="s">
        <v>85</v>
      </c>
      <c r="AW131" s="13" t="s">
        <v>32</v>
      </c>
      <c r="AX131" s="13" t="s">
        <v>83</v>
      </c>
      <c r="AY131" s="194" t="s">
        <v>131</v>
      </c>
    </row>
    <row r="132" s="2" customFormat="1" ht="16.5" customHeight="1">
      <c r="A132" s="37"/>
      <c r="B132" s="178"/>
      <c r="C132" s="179" t="s">
        <v>138</v>
      </c>
      <c r="D132" s="179" t="s">
        <v>133</v>
      </c>
      <c r="E132" s="180" t="s">
        <v>151</v>
      </c>
      <c r="F132" s="181" t="s">
        <v>152</v>
      </c>
      <c r="G132" s="182" t="s">
        <v>153</v>
      </c>
      <c r="H132" s="183">
        <v>340</v>
      </c>
      <c r="I132" s="184"/>
      <c r="J132" s="185">
        <f>ROUND(I132*H132,2)</f>
        <v>0</v>
      </c>
      <c r="K132" s="181" t="s">
        <v>137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</v>
      </c>
      <c r="R132" s="188">
        <f>Q132*H132</f>
        <v>0</v>
      </c>
      <c r="S132" s="188">
        <v>0.20499999999999999</v>
      </c>
      <c r="T132" s="189">
        <f>S132*H132</f>
        <v>69.700000000000003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138</v>
      </c>
      <c r="AT132" s="190" t="s">
        <v>133</v>
      </c>
      <c r="AU132" s="190" t="s">
        <v>85</v>
      </c>
      <c r="AY132" s="18" t="s">
        <v>131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138</v>
      </c>
      <c r="BM132" s="190" t="s">
        <v>154</v>
      </c>
    </row>
    <row r="133" s="13" customFormat="1">
      <c r="A133" s="13"/>
      <c r="B133" s="192"/>
      <c r="C133" s="13"/>
      <c r="D133" s="193" t="s">
        <v>140</v>
      </c>
      <c r="E133" s="194" t="s">
        <v>1</v>
      </c>
      <c r="F133" s="195" t="s">
        <v>155</v>
      </c>
      <c r="G133" s="13"/>
      <c r="H133" s="196">
        <v>120</v>
      </c>
      <c r="I133" s="197"/>
      <c r="J133" s="13"/>
      <c r="K133" s="13"/>
      <c r="L133" s="192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4" t="s">
        <v>140</v>
      </c>
      <c r="AU133" s="194" t="s">
        <v>85</v>
      </c>
      <c r="AV133" s="13" t="s">
        <v>85</v>
      </c>
      <c r="AW133" s="13" t="s">
        <v>32</v>
      </c>
      <c r="AX133" s="13" t="s">
        <v>76</v>
      </c>
      <c r="AY133" s="194" t="s">
        <v>131</v>
      </c>
    </row>
    <row r="134" s="13" customFormat="1">
      <c r="A134" s="13"/>
      <c r="B134" s="192"/>
      <c r="C134" s="13"/>
      <c r="D134" s="193" t="s">
        <v>140</v>
      </c>
      <c r="E134" s="194" t="s">
        <v>1</v>
      </c>
      <c r="F134" s="195" t="s">
        <v>156</v>
      </c>
      <c r="G134" s="13"/>
      <c r="H134" s="196">
        <v>220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140</v>
      </c>
      <c r="AU134" s="194" t="s">
        <v>85</v>
      </c>
      <c r="AV134" s="13" t="s">
        <v>85</v>
      </c>
      <c r="AW134" s="13" t="s">
        <v>32</v>
      </c>
      <c r="AX134" s="13" t="s">
        <v>76</v>
      </c>
      <c r="AY134" s="194" t="s">
        <v>131</v>
      </c>
    </row>
    <row r="135" s="14" customFormat="1">
      <c r="A135" s="14"/>
      <c r="B135" s="201"/>
      <c r="C135" s="14"/>
      <c r="D135" s="193" t="s">
        <v>140</v>
      </c>
      <c r="E135" s="202" t="s">
        <v>1</v>
      </c>
      <c r="F135" s="203" t="s">
        <v>157</v>
      </c>
      <c r="G135" s="14"/>
      <c r="H135" s="204">
        <v>340</v>
      </c>
      <c r="I135" s="205"/>
      <c r="J135" s="14"/>
      <c r="K135" s="14"/>
      <c r="L135" s="201"/>
      <c r="M135" s="206"/>
      <c r="N135" s="207"/>
      <c r="O135" s="207"/>
      <c r="P135" s="207"/>
      <c r="Q135" s="207"/>
      <c r="R135" s="207"/>
      <c r="S135" s="207"/>
      <c r="T135" s="20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2" t="s">
        <v>140</v>
      </c>
      <c r="AU135" s="202" t="s">
        <v>85</v>
      </c>
      <c r="AV135" s="14" t="s">
        <v>138</v>
      </c>
      <c r="AW135" s="14" t="s">
        <v>32</v>
      </c>
      <c r="AX135" s="14" t="s">
        <v>83</v>
      </c>
      <c r="AY135" s="202" t="s">
        <v>131</v>
      </c>
    </row>
    <row r="136" s="2" customFormat="1" ht="16.5" customHeight="1">
      <c r="A136" s="37"/>
      <c r="B136" s="178"/>
      <c r="C136" s="179" t="s">
        <v>158</v>
      </c>
      <c r="D136" s="179" t="s">
        <v>133</v>
      </c>
      <c r="E136" s="180" t="s">
        <v>159</v>
      </c>
      <c r="F136" s="181" t="s">
        <v>160</v>
      </c>
      <c r="G136" s="182" t="s">
        <v>136</v>
      </c>
      <c r="H136" s="183">
        <v>45</v>
      </c>
      <c r="I136" s="184"/>
      <c r="J136" s="185">
        <f>ROUND(I136*H136,2)</f>
        <v>0</v>
      </c>
      <c r="K136" s="181" t="s">
        <v>144</v>
      </c>
      <c r="L136" s="38"/>
      <c r="M136" s="186" t="s">
        <v>1</v>
      </c>
      <c r="N136" s="187" t="s">
        <v>41</v>
      </c>
      <c r="O136" s="76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138</v>
      </c>
      <c r="AT136" s="190" t="s">
        <v>133</v>
      </c>
      <c r="AU136" s="190" t="s">
        <v>85</v>
      </c>
      <c r="AY136" s="18" t="s">
        <v>131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138</v>
      </c>
      <c r="BM136" s="190" t="s">
        <v>161</v>
      </c>
    </row>
    <row r="137" s="13" customFormat="1">
      <c r="A137" s="13"/>
      <c r="B137" s="192"/>
      <c r="C137" s="13"/>
      <c r="D137" s="193" t="s">
        <v>140</v>
      </c>
      <c r="E137" s="194" t="s">
        <v>1</v>
      </c>
      <c r="F137" s="195" t="s">
        <v>162</v>
      </c>
      <c r="G137" s="13"/>
      <c r="H137" s="196">
        <v>45</v>
      </c>
      <c r="I137" s="197"/>
      <c r="J137" s="13"/>
      <c r="K137" s="13"/>
      <c r="L137" s="192"/>
      <c r="M137" s="198"/>
      <c r="N137" s="199"/>
      <c r="O137" s="199"/>
      <c r="P137" s="199"/>
      <c r="Q137" s="199"/>
      <c r="R137" s="199"/>
      <c r="S137" s="199"/>
      <c r="T137" s="20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4" t="s">
        <v>140</v>
      </c>
      <c r="AU137" s="194" t="s">
        <v>85</v>
      </c>
      <c r="AV137" s="13" t="s">
        <v>85</v>
      </c>
      <c r="AW137" s="13" t="s">
        <v>32</v>
      </c>
      <c r="AX137" s="13" t="s">
        <v>83</v>
      </c>
      <c r="AY137" s="194" t="s">
        <v>131</v>
      </c>
    </row>
    <row r="138" s="2" customFormat="1" ht="33" customHeight="1">
      <c r="A138" s="37"/>
      <c r="B138" s="178"/>
      <c r="C138" s="179" t="s">
        <v>163</v>
      </c>
      <c r="D138" s="179" t="s">
        <v>133</v>
      </c>
      <c r="E138" s="180" t="s">
        <v>164</v>
      </c>
      <c r="F138" s="181" t="s">
        <v>165</v>
      </c>
      <c r="G138" s="182" t="s">
        <v>166</v>
      </c>
      <c r="H138" s="183">
        <v>74</v>
      </c>
      <c r="I138" s="184"/>
      <c r="J138" s="185">
        <f>ROUND(I138*H138,2)</f>
        <v>0</v>
      </c>
      <c r="K138" s="181" t="s">
        <v>144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138</v>
      </c>
      <c r="AT138" s="190" t="s">
        <v>133</v>
      </c>
      <c r="AU138" s="190" t="s">
        <v>85</v>
      </c>
      <c r="AY138" s="18" t="s">
        <v>131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138</v>
      </c>
      <c r="BM138" s="190" t="s">
        <v>167</v>
      </c>
    </row>
    <row r="139" s="13" customFormat="1">
      <c r="A139" s="13"/>
      <c r="B139" s="192"/>
      <c r="C139" s="13"/>
      <c r="D139" s="193" t="s">
        <v>140</v>
      </c>
      <c r="E139" s="194" t="s">
        <v>1</v>
      </c>
      <c r="F139" s="195" t="s">
        <v>168</v>
      </c>
      <c r="G139" s="13"/>
      <c r="H139" s="196">
        <v>68.200000000000003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140</v>
      </c>
      <c r="AU139" s="194" t="s">
        <v>85</v>
      </c>
      <c r="AV139" s="13" t="s">
        <v>85</v>
      </c>
      <c r="AW139" s="13" t="s">
        <v>32</v>
      </c>
      <c r="AX139" s="13" t="s">
        <v>76</v>
      </c>
      <c r="AY139" s="194" t="s">
        <v>131</v>
      </c>
    </row>
    <row r="140" s="13" customFormat="1">
      <c r="A140" s="13"/>
      <c r="B140" s="192"/>
      <c r="C140" s="13"/>
      <c r="D140" s="193" t="s">
        <v>140</v>
      </c>
      <c r="E140" s="194" t="s">
        <v>1</v>
      </c>
      <c r="F140" s="195" t="s">
        <v>169</v>
      </c>
      <c r="G140" s="13"/>
      <c r="H140" s="196">
        <v>5.7999999999999998</v>
      </c>
      <c r="I140" s="197"/>
      <c r="J140" s="13"/>
      <c r="K140" s="13"/>
      <c r="L140" s="192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140</v>
      </c>
      <c r="AU140" s="194" t="s">
        <v>85</v>
      </c>
      <c r="AV140" s="13" t="s">
        <v>85</v>
      </c>
      <c r="AW140" s="13" t="s">
        <v>32</v>
      </c>
      <c r="AX140" s="13" t="s">
        <v>76</v>
      </c>
      <c r="AY140" s="194" t="s">
        <v>131</v>
      </c>
    </row>
    <row r="141" s="14" customFormat="1">
      <c r="A141" s="14"/>
      <c r="B141" s="201"/>
      <c r="C141" s="14"/>
      <c r="D141" s="193" t="s">
        <v>140</v>
      </c>
      <c r="E141" s="202" t="s">
        <v>1</v>
      </c>
      <c r="F141" s="203" t="s">
        <v>157</v>
      </c>
      <c r="G141" s="14"/>
      <c r="H141" s="204">
        <v>74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140</v>
      </c>
      <c r="AU141" s="202" t="s">
        <v>85</v>
      </c>
      <c r="AV141" s="14" t="s">
        <v>138</v>
      </c>
      <c r="AW141" s="14" t="s">
        <v>32</v>
      </c>
      <c r="AX141" s="14" t="s">
        <v>83</v>
      </c>
      <c r="AY141" s="202" t="s">
        <v>131</v>
      </c>
    </row>
    <row r="142" s="2" customFormat="1" ht="37.8" customHeight="1">
      <c r="A142" s="37"/>
      <c r="B142" s="178"/>
      <c r="C142" s="179" t="s">
        <v>170</v>
      </c>
      <c r="D142" s="179" t="s">
        <v>133</v>
      </c>
      <c r="E142" s="180" t="s">
        <v>171</v>
      </c>
      <c r="F142" s="181" t="s">
        <v>172</v>
      </c>
      <c r="G142" s="182" t="s">
        <v>166</v>
      </c>
      <c r="H142" s="183">
        <v>74</v>
      </c>
      <c r="I142" s="184"/>
      <c r="J142" s="185">
        <f>ROUND(I142*H142,2)</f>
        <v>0</v>
      </c>
      <c r="K142" s="181" t="s">
        <v>144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138</v>
      </c>
      <c r="AT142" s="190" t="s">
        <v>133</v>
      </c>
      <c r="AU142" s="190" t="s">
        <v>85</v>
      </c>
      <c r="AY142" s="18" t="s">
        <v>131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138</v>
      </c>
      <c r="BM142" s="190" t="s">
        <v>173</v>
      </c>
    </row>
    <row r="143" s="13" customFormat="1">
      <c r="A143" s="13"/>
      <c r="B143" s="192"/>
      <c r="C143" s="13"/>
      <c r="D143" s="193" t="s">
        <v>140</v>
      </c>
      <c r="E143" s="194" t="s">
        <v>1</v>
      </c>
      <c r="F143" s="195" t="s">
        <v>168</v>
      </c>
      <c r="G143" s="13"/>
      <c r="H143" s="196">
        <v>68.200000000000003</v>
      </c>
      <c r="I143" s="197"/>
      <c r="J143" s="13"/>
      <c r="K143" s="13"/>
      <c r="L143" s="192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140</v>
      </c>
      <c r="AU143" s="194" t="s">
        <v>85</v>
      </c>
      <c r="AV143" s="13" t="s">
        <v>85</v>
      </c>
      <c r="AW143" s="13" t="s">
        <v>32</v>
      </c>
      <c r="AX143" s="13" t="s">
        <v>76</v>
      </c>
      <c r="AY143" s="194" t="s">
        <v>131</v>
      </c>
    </row>
    <row r="144" s="13" customFormat="1">
      <c r="A144" s="13"/>
      <c r="B144" s="192"/>
      <c r="C144" s="13"/>
      <c r="D144" s="193" t="s">
        <v>140</v>
      </c>
      <c r="E144" s="194" t="s">
        <v>1</v>
      </c>
      <c r="F144" s="195" t="s">
        <v>169</v>
      </c>
      <c r="G144" s="13"/>
      <c r="H144" s="196">
        <v>5.7999999999999998</v>
      </c>
      <c r="I144" s="197"/>
      <c r="J144" s="13"/>
      <c r="K144" s="13"/>
      <c r="L144" s="192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140</v>
      </c>
      <c r="AU144" s="194" t="s">
        <v>85</v>
      </c>
      <c r="AV144" s="13" t="s">
        <v>85</v>
      </c>
      <c r="AW144" s="13" t="s">
        <v>32</v>
      </c>
      <c r="AX144" s="13" t="s">
        <v>76</v>
      </c>
      <c r="AY144" s="194" t="s">
        <v>131</v>
      </c>
    </row>
    <row r="145" s="14" customFormat="1">
      <c r="A145" s="14"/>
      <c r="B145" s="201"/>
      <c r="C145" s="14"/>
      <c r="D145" s="193" t="s">
        <v>140</v>
      </c>
      <c r="E145" s="202" t="s">
        <v>1</v>
      </c>
      <c r="F145" s="203" t="s">
        <v>157</v>
      </c>
      <c r="G145" s="14"/>
      <c r="H145" s="204">
        <v>74</v>
      </c>
      <c r="I145" s="205"/>
      <c r="J145" s="14"/>
      <c r="K145" s="14"/>
      <c r="L145" s="201"/>
      <c r="M145" s="206"/>
      <c r="N145" s="207"/>
      <c r="O145" s="207"/>
      <c r="P145" s="207"/>
      <c r="Q145" s="207"/>
      <c r="R145" s="207"/>
      <c r="S145" s="207"/>
      <c r="T145" s="20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140</v>
      </c>
      <c r="AU145" s="202" t="s">
        <v>85</v>
      </c>
      <c r="AV145" s="14" t="s">
        <v>138</v>
      </c>
      <c r="AW145" s="14" t="s">
        <v>32</v>
      </c>
      <c r="AX145" s="14" t="s">
        <v>83</v>
      </c>
      <c r="AY145" s="202" t="s">
        <v>131</v>
      </c>
    </row>
    <row r="146" s="2" customFormat="1" ht="33" customHeight="1">
      <c r="A146" s="37"/>
      <c r="B146" s="178"/>
      <c r="C146" s="179" t="s">
        <v>174</v>
      </c>
      <c r="D146" s="179" t="s">
        <v>133</v>
      </c>
      <c r="E146" s="180" t="s">
        <v>175</v>
      </c>
      <c r="F146" s="181" t="s">
        <v>176</v>
      </c>
      <c r="G146" s="182" t="s">
        <v>177</v>
      </c>
      <c r="H146" s="183">
        <v>148</v>
      </c>
      <c r="I146" s="184"/>
      <c r="J146" s="185">
        <f>ROUND(I146*H146,2)</f>
        <v>0</v>
      </c>
      <c r="K146" s="181" t="s">
        <v>137</v>
      </c>
      <c r="L146" s="38"/>
      <c r="M146" s="186" t="s">
        <v>1</v>
      </c>
      <c r="N146" s="187" t="s">
        <v>41</v>
      </c>
      <c r="O146" s="76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138</v>
      </c>
      <c r="AT146" s="190" t="s">
        <v>133</v>
      </c>
      <c r="AU146" s="190" t="s">
        <v>85</v>
      </c>
      <c r="AY146" s="18" t="s">
        <v>131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138</v>
      </c>
      <c r="BM146" s="190" t="s">
        <v>178</v>
      </c>
    </row>
    <row r="147" s="13" customFormat="1">
      <c r="A147" s="13"/>
      <c r="B147" s="192"/>
      <c r="C147" s="13"/>
      <c r="D147" s="193" t="s">
        <v>140</v>
      </c>
      <c r="E147" s="194" t="s">
        <v>1</v>
      </c>
      <c r="F147" s="195" t="s">
        <v>179</v>
      </c>
      <c r="G147" s="13"/>
      <c r="H147" s="196">
        <v>148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140</v>
      </c>
      <c r="AU147" s="194" t="s">
        <v>85</v>
      </c>
      <c r="AV147" s="13" t="s">
        <v>85</v>
      </c>
      <c r="AW147" s="13" t="s">
        <v>32</v>
      </c>
      <c r="AX147" s="13" t="s">
        <v>83</v>
      </c>
      <c r="AY147" s="194" t="s">
        <v>131</v>
      </c>
    </row>
    <row r="148" s="2" customFormat="1" ht="16.5" customHeight="1">
      <c r="A148" s="37"/>
      <c r="B148" s="178"/>
      <c r="C148" s="179" t="s">
        <v>180</v>
      </c>
      <c r="D148" s="179" t="s">
        <v>133</v>
      </c>
      <c r="E148" s="180" t="s">
        <v>181</v>
      </c>
      <c r="F148" s="181" t="s">
        <v>182</v>
      </c>
      <c r="G148" s="182" t="s">
        <v>166</v>
      </c>
      <c r="H148" s="183">
        <v>74</v>
      </c>
      <c r="I148" s="184"/>
      <c r="J148" s="185">
        <f>ROUND(I148*H148,2)</f>
        <v>0</v>
      </c>
      <c r="K148" s="181" t="s">
        <v>137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138</v>
      </c>
      <c r="AT148" s="190" t="s">
        <v>133</v>
      </c>
      <c r="AU148" s="190" t="s">
        <v>85</v>
      </c>
      <c r="AY148" s="18" t="s">
        <v>131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138</v>
      </c>
      <c r="BM148" s="190" t="s">
        <v>183</v>
      </c>
    </row>
    <row r="149" s="13" customFormat="1">
      <c r="A149" s="13"/>
      <c r="B149" s="192"/>
      <c r="C149" s="13"/>
      <c r="D149" s="193" t="s">
        <v>140</v>
      </c>
      <c r="E149" s="194" t="s">
        <v>1</v>
      </c>
      <c r="F149" s="195" t="s">
        <v>184</v>
      </c>
      <c r="G149" s="13"/>
      <c r="H149" s="196">
        <v>74</v>
      </c>
      <c r="I149" s="197"/>
      <c r="J149" s="13"/>
      <c r="K149" s="13"/>
      <c r="L149" s="192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140</v>
      </c>
      <c r="AU149" s="194" t="s">
        <v>85</v>
      </c>
      <c r="AV149" s="13" t="s">
        <v>85</v>
      </c>
      <c r="AW149" s="13" t="s">
        <v>32</v>
      </c>
      <c r="AX149" s="13" t="s">
        <v>83</v>
      </c>
      <c r="AY149" s="194" t="s">
        <v>131</v>
      </c>
    </row>
    <row r="150" s="12" customFormat="1" ht="22.8" customHeight="1">
      <c r="A150" s="12"/>
      <c r="B150" s="165"/>
      <c r="C150" s="12"/>
      <c r="D150" s="166" t="s">
        <v>75</v>
      </c>
      <c r="E150" s="176" t="s">
        <v>180</v>
      </c>
      <c r="F150" s="176" t="s">
        <v>185</v>
      </c>
      <c r="G150" s="12"/>
      <c r="H150" s="12"/>
      <c r="I150" s="168"/>
      <c r="J150" s="177">
        <f>BK150</f>
        <v>0</v>
      </c>
      <c r="K150" s="12"/>
      <c r="L150" s="165"/>
      <c r="M150" s="170"/>
      <c r="N150" s="171"/>
      <c r="O150" s="171"/>
      <c r="P150" s="172">
        <f>SUM(P151:P152)</f>
        <v>0</v>
      </c>
      <c r="Q150" s="171"/>
      <c r="R150" s="172">
        <f>SUM(R151:R152)</f>
        <v>0.0024000000000000002</v>
      </c>
      <c r="S150" s="171"/>
      <c r="T150" s="173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6" t="s">
        <v>83</v>
      </c>
      <c r="AT150" s="174" t="s">
        <v>75</v>
      </c>
      <c r="AU150" s="174" t="s">
        <v>83</v>
      </c>
      <c r="AY150" s="166" t="s">
        <v>131</v>
      </c>
      <c r="BK150" s="175">
        <f>SUM(BK151:BK152)</f>
        <v>0</v>
      </c>
    </row>
    <row r="151" s="2" customFormat="1" ht="24.15" customHeight="1">
      <c r="A151" s="37"/>
      <c r="B151" s="178"/>
      <c r="C151" s="179" t="s">
        <v>186</v>
      </c>
      <c r="D151" s="179" t="s">
        <v>133</v>
      </c>
      <c r="E151" s="180" t="s">
        <v>187</v>
      </c>
      <c r="F151" s="181" t="s">
        <v>188</v>
      </c>
      <c r="G151" s="182" t="s">
        <v>153</v>
      </c>
      <c r="H151" s="183">
        <v>120</v>
      </c>
      <c r="I151" s="184"/>
      <c r="J151" s="185">
        <f>ROUND(I151*H151,2)</f>
        <v>0</v>
      </c>
      <c r="K151" s="181" t="s">
        <v>144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138</v>
      </c>
      <c r="AT151" s="190" t="s">
        <v>133</v>
      </c>
      <c r="AU151" s="190" t="s">
        <v>85</v>
      </c>
      <c r="AY151" s="18" t="s">
        <v>131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138</v>
      </c>
      <c r="BM151" s="190" t="s">
        <v>189</v>
      </c>
    </row>
    <row r="152" s="2" customFormat="1" ht="24.15" customHeight="1">
      <c r="A152" s="37"/>
      <c r="B152" s="178"/>
      <c r="C152" s="179" t="s">
        <v>190</v>
      </c>
      <c r="D152" s="179" t="s">
        <v>133</v>
      </c>
      <c r="E152" s="180" t="s">
        <v>191</v>
      </c>
      <c r="F152" s="181" t="s">
        <v>192</v>
      </c>
      <c r="G152" s="182" t="s">
        <v>153</v>
      </c>
      <c r="H152" s="183">
        <v>120</v>
      </c>
      <c r="I152" s="184"/>
      <c r="J152" s="185">
        <f>ROUND(I152*H152,2)</f>
        <v>0</v>
      </c>
      <c r="K152" s="181" t="s">
        <v>144</v>
      </c>
      <c r="L152" s="38"/>
      <c r="M152" s="186" t="s">
        <v>1</v>
      </c>
      <c r="N152" s="187" t="s">
        <v>41</v>
      </c>
      <c r="O152" s="76"/>
      <c r="P152" s="188">
        <f>O152*H152</f>
        <v>0</v>
      </c>
      <c r="Q152" s="188">
        <v>2.0000000000000002E-05</v>
      </c>
      <c r="R152" s="188">
        <f>Q152*H152</f>
        <v>0.0024000000000000002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138</v>
      </c>
      <c r="AT152" s="190" t="s">
        <v>133</v>
      </c>
      <c r="AU152" s="190" t="s">
        <v>85</v>
      </c>
      <c r="AY152" s="18" t="s">
        <v>131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138</v>
      </c>
      <c r="BM152" s="190" t="s">
        <v>193</v>
      </c>
    </row>
    <row r="153" s="12" customFormat="1" ht="22.8" customHeight="1">
      <c r="A153" s="12"/>
      <c r="B153" s="165"/>
      <c r="C153" s="12"/>
      <c r="D153" s="166" t="s">
        <v>75</v>
      </c>
      <c r="E153" s="176" t="s">
        <v>194</v>
      </c>
      <c r="F153" s="176" t="s">
        <v>195</v>
      </c>
      <c r="G153" s="12"/>
      <c r="H153" s="12"/>
      <c r="I153" s="168"/>
      <c r="J153" s="177">
        <f>BK153</f>
        <v>0</v>
      </c>
      <c r="K153" s="12"/>
      <c r="L153" s="165"/>
      <c r="M153" s="170"/>
      <c r="N153" s="171"/>
      <c r="O153" s="171"/>
      <c r="P153" s="172">
        <f>SUM(P154:P162)</f>
        <v>0</v>
      </c>
      <c r="Q153" s="171"/>
      <c r="R153" s="172">
        <f>SUM(R154:R162)</f>
        <v>0</v>
      </c>
      <c r="S153" s="171"/>
      <c r="T153" s="173">
        <f>SUM(T154:T162)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6" t="s">
        <v>83</v>
      </c>
      <c r="AT153" s="174" t="s">
        <v>75</v>
      </c>
      <c r="AU153" s="174" t="s">
        <v>83</v>
      </c>
      <c r="AY153" s="166" t="s">
        <v>131</v>
      </c>
      <c r="BK153" s="175">
        <f>SUM(BK154:BK162)</f>
        <v>0</v>
      </c>
    </row>
    <row r="154" s="2" customFormat="1" ht="21.75" customHeight="1">
      <c r="A154" s="37"/>
      <c r="B154" s="178"/>
      <c r="C154" s="179" t="s">
        <v>8</v>
      </c>
      <c r="D154" s="179" t="s">
        <v>133</v>
      </c>
      <c r="E154" s="180" t="s">
        <v>196</v>
      </c>
      <c r="F154" s="181" t="s">
        <v>197</v>
      </c>
      <c r="G154" s="182" t="s">
        <v>177</v>
      </c>
      <c r="H154" s="183">
        <v>106.988</v>
      </c>
      <c r="I154" s="184"/>
      <c r="J154" s="185">
        <f>ROUND(I154*H154,2)</f>
        <v>0</v>
      </c>
      <c r="K154" s="181" t="s">
        <v>137</v>
      </c>
      <c r="L154" s="38"/>
      <c r="M154" s="186" t="s">
        <v>1</v>
      </c>
      <c r="N154" s="187" t="s">
        <v>41</v>
      </c>
      <c r="O154" s="76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138</v>
      </c>
      <c r="AT154" s="190" t="s">
        <v>133</v>
      </c>
      <c r="AU154" s="190" t="s">
        <v>85</v>
      </c>
      <c r="AY154" s="18" t="s">
        <v>131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138</v>
      </c>
      <c r="BM154" s="190" t="s">
        <v>198</v>
      </c>
    </row>
    <row r="155" s="2" customFormat="1" ht="24.15" customHeight="1">
      <c r="A155" s="37"/>
      <c r="B155" s="178"/>
      <c r="C155" s="179" t="s">
        <v>199</v>
      </c>
      <c r="D155" s="179" t="s">
        <v>133</v>
      </c>
      <c r="E155" s="180" t="s">
        <v>200</v>
      </c>
      <c r="F155" s="181" t="s">
        <v>201</v>
      </c>
      <c r="G155" s="182" t="s">
        <v>177</v>
      </c>
      <c r="H155" s="183">
        <v>320.964</v>
      </c>
      <c r="I155" s="184"/>
      <c r="J155" s="185">
        <f>ROUND(I155*H155,2)</f>
        <v>0</v>
      </c>
      <c r="K155" s="181" t="s">
        <v>137</v>
      </c>
      <c r="L155" s="38"/>
      <c r="M155" s="186" t="s">
        <v>1</v>
      </c>
      <c r="N155" s="187" t="s">
        <v>41</v>
      </c>
      <c r="O155" s="76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0" t="s">
        <v>138</v>
      </c>
      <c r="AT155" s="190" t="s">
        <v>133</v>
      </c>
      <c r="AU155" s="190" t="s">
        <v>85</v>
      </c>
      <c r="AY155" s="18" t="s">
        <v>131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83</v>
      </c>
      <c r="BK155" s="191">
        <f>ROUND(I155*H155,2)</f>
        <v>0</v>
      </c>
      <c r="BL155" s="18" t="s">
        <v>138</v>
      </c>
      <c r="BM155" s="190" t="s">
        <v>202</v>
      </c>
    </row>
    <row r="156" s="13" customFormat="1">
      <c r="A156" s="13"/>
      <c r="B156" s="192"/>
      <c r="C156" s="13"/>
      <c r="D156" s="193" t="s">
        <v>140</v>
      </c>
      <c r="E156" s="13"/>
      <c r="F156" s="195" t="s">
        <v>203</v>
      </c>
      <c r="G156" s="13"/>
      <c r="H156" s="196">
        <v>320.964</v>
      </c>
      <c r="I156" s="197"/>
      <c r="J156" s="13"/>
      <c r="K156" s="13"/>
      <c r="L156" s="192"/>
      <c r="M156" s="198"/>
      <c r="N156" s="199"/>
      <c r="O156" s="199"/>
      <c r="P156" s="199"/>
      <c r="Q156" s="199"/>
      <c r="R156" s="199"/>
      <c r="S156" s="199"/>
      <c r="T156" s="20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4" t="s">
        <v>140</v>
      </c>
      <c r="AU156" s="194" t="s">
        <v>85</v>
      </c>
      <c r="AV156" s="13" t="s">
        <v>85</v>
      </c>
      <c r="AW156" s="13" t="s">
        <v>3</v>
      </c>
      <c r="AX156" s="13" t="s">
        <v>83</v>
      </c>
      <c r="AY156" s="194" t="s">
        <v>131</v>
      </c>
    </row>
    <row r="157" s="2" customFormat="1" ht="24.15" customHeight="1">
      <c r="A157" s="37"/>
      <c r="B157" s="178"/>
      <c r="C157" s="179" t="s">
        <v>204</v>
      </c>
      <c r="D157" s="179" t="s">
        <v>133</v>
      </c>
      <c r="E157" s="180" t="s">
        <v>205</v>
      </c>
      <c r="F157" s="181" t="s">
        <v>206</v>
      </c>
      <c r="G157" s="182" t="s">
        <v>177</v>
      </c>
      <c r="H157" s="183">
        <v>106.988</v>
      </c>
      <c r="I157" s="184"/>
      <c r="J157" s="185">
        <f>ROUND(I157*H157,2)</f>
        <v>0</v>
      </c>
      <c r="K157" s="181" t="s">
        <v>137</v>
      </c>
      <c r="L157" s="38"/>
      <c r="M157" s="186" t="s">
        <v>1</v>
      </c>
      <c r="N157" s="187" t="s">
        <v>41</v>
      </c>
      <c r="O157" s="76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138</v>
      </c>
      <c r="AT157" s="190" t="s">
        <v>133</v>
      </c>
      <c r="AU157" s="190" t="s">
        <v>85</v>
      </c>
      <c r="AY157" s="18" t="s">
        <v>131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138</v>
      </c>
      <c r="BM157" s="190" t="s">
        <v>207</v>
      </c>
    </row>
    <row r="158" s="2" customFormat="1" ht="37.8" customHeight="1">
      <c r="A158" s="37"/>
      <c r="B158" s="178"/>
      <c r="C158" s="179" t="s">
        <v>208</v>
      </c>
      <c r="D158" s="179" t="s">
        <v>133</v>
      </c>
      <c r="E158" s="180" t="s">
        <v>209</v>
      </c>
      <c r="F158" s="181" t="s">
        <v>210</v>
      </c>
      <c r="G158" s="182" t="s">
        <v>177</v>
      </c>
      <c r="H158" s="183">
        <v>101.3</v>
      </c>
      <c r="I158" s="184"/>
      <c r="J158" s="185">
        <f>ROUND(I158*H158,2)</f>
        <v>0</v>
      </c>
      <c r="K158" s="181" t="s">
        <v>137</v>
      </c>
      <c r="L158" s="38"/>
      <c r="M158" s="186" t="s">
        <v>1</v>
      </c>
      <c r="N158" s="187" t="s">
        <v>41</v>
      </c>
      <c r="O158" s="76"/>
      <c r="P158" s="188">
        <f>O158*H158</f>
        <v>0</v>
      </c>
      <c r="Q158" s="188">
        <v>0</v>
      </c>
      <c r="R158" s="188">
        <f>Q158*H158</f>
        <v>0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138</v>
      </c>
      <c r="AT158" s="190" t="s">
        <v>133</v>
      </c>
      <c r="AU158" s="190" t="s">
        <v>85</v>
      </c>
      <c r="AY158" s="18" t="s">
        <v>131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138</v>
      </c>
      <c r="BM158" s="190" t="s">
        <v>211</v>
      </c>
    </row>
    <row r="159" s="13" customFormat="1">
      <c r="A159" s="13"/>
      <c r="B159" s="192"/>
      <c r="C159" s="13"/>
      <c r="D159" s="193" t="s">
        <v>140</v>
      </c>
      <c r="E159" s="194" t="s">
        <v>1</v>
      </c>
      <c r="F159" s="195" t="s">
        <v>212</v>
      </c>
      <c r="G159" s="13"/>
      <c r="H159" s="196">
        <v>106.988</v>
      </c>
      <c r="I159" s="197"/>
      <c r="J159" s="13"/>
      <c r="K159" s="13"/>
      <c r="L159" s="192"/>
      <c r="M159" s="198"/>
      <c r="N159" s="199"/>
      <c r="O159" s="199"/>
      <c r="P159" s="199"/>
      <c r="Q159" s="199"/>
      <c r="R159" s="199"/>
      <c r="S159" s="199"/>
      <c r="T159" s="20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4" t="s">
        <v>140</v>
      </c>
      <c r="AU159" s="194" t="s">
        <v>85</v>
      </c>
      <c r="AV159" s="13" t="s">
        <v>85</v>
      </c>
      <c r="AW159" s="13" t="s">
        <v>32</v>
      </c>
      <c r="AX159" s="13" t="s">
        <v>76</v>
      </c>
      <c r="AY159" s="194" t="s">
        <v>131</v>
      </c>
    </row>
    <row r="160" s="13" customFormat="1">
      <c r="A160" s="13"/>
      <c r="B160" s="192"/>
      <c r="C160" s="13"/>
      <c r="D160" s="193" t="s">
        <v>140</v>
      </c>
      <c r="E160" s="194" t="s">
        <v>1</v>
      </c>
      <c r="F160" s="195" t="s">
        <v>213</v>
      </c>
      <c r="G160" s="13"/>
      <c r="H160" s="196">
        <v>-5.6879999999999997</v>
      </c>
      <c r="I160" s="197"/>
      <c r="J160" s="13"/>
      <c r="K160" s="13"/>
      <c r="L160" s="192"/>
      <c r="M160" s="198"/>
      <c r="N160" s="199"/>
      <c r="O160" s="199"/>
      <c r="P160" s="199"/>
      <c r="Q160" s="199"/>
      <c r="R160" s="199"/>
      <c r="S160" s="199"/>
      <c r="T160" s="20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4" t="s">
        <v>140</v>
      </c>
      <c r="AU160" s="194" t="s">
        <v>85</v>
      </c>
      <c r="AV160" s="13" t="s">
        <v>85</v>
      </c>
      <c r="AW160" s="13" t="s">
        <v>32</v>
      </c>
      <c r="AX160" s="13" t="s">
        <v>76</v>
      </c>
      <c r="AY160" s="194" t="s">
        <v>131</v>
      </c>
    </row>
    <row r="161" s="14" customFormat="1">
      <c r="A161" s="14"/>
      <c r="B161" s="201"/>
      <c r="C161" s="14"/>
      <c r="D161" s="193" t="s">
        <v>140</v>
      </c>
      <c r="E161" s="202" t="s">
        <v>1</v>
      </c>
      <c r="F161" s="203" t="s">
        <v>157</v>
      </c>
      <c r="G161" s="14"/>
      <c r="H161" s="204">
        <v>101.3</v>
      </c>
      <c r="I161" s="205"/>
      <c r="J161" s="14"/>
      <c r="K161" s="14"/>
      <c r="L161" s="201"/>
      <c r="M161" s="206"/>
      <c r="N161" s="207"/>
      <c r="O161" s="207"/>
      <c r="P161" s="207"/>
      <c r="Q161" s="207"/>
      <c r="R161" s="207"/>
      <c r="S161" s="207"/>
      <c r="T161" s="20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2" t="s">
        <v>140</v>
      </c>
      <c r="AU161" s="202" t="s">
        <v>85</v>
      </c>
      <c r="AV161" s="14" t="s">
        <v>138</v>
      </c>
      <c r="AW161" s="14" t="s">
        <v>32</v>
      </c>
      <c r="AX161" s="14" t="s">
        <v>83</v>
      </c>
      <c r="AY161" s="202" t="s">
        <v>131</v>
      </c>
    </row>
    <row r="162" s="2" customFormat="1" ht="44.25" customHeight="1">
      <c r="A162" s="37"/>
      <c r="B162" s="178"/>
      <c r="C162" s="179" t="s">
        <v>214</v>
      </c>
      <c r="D162" s="179" t="s">
        <v>133</v>
      </c>
      <c r="E162" s="180" t="s">
        <v>215</v>
      </c>
      <c r="F162" s="181" t="s">
        <v>216</v>
      </c>
      <c r="G162" s="182" t="s">
        <v>177</v>
      </c>
      <c r="H162" s="183">
        <v>5.6879999999999997</v>
      </c>
      <c r="I162" s="184"/>
      <c r="J162" s="185">
        <f>ROUND(I162*H162,2)</f>
        <v>0</v>
      </c>
      <c r="K162" s="181" t="s">
        <v>137</v>
      </c>
      <c r="L162" s="38"/>
      <c r="M162" s="209" t="s">
        <v>1</v>
      </c>
      <c r="N162" s="210" t="s">
        <v>41</v>
      </c>
      <c r="O162" s="211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0" t="s">
        <v>138</v>
      </c>
      <c r="AT162" s="190" t="s">
        <v>133</v>
      </c>
      <c r="AU162" s="190" t="s">
        <v>85</v>
      </c>
      <c r="AY162" s="18" t="s">
        <v>131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83</v>
      </c>
      <c r="BK162" s="191">
        <f>ROUND(I162*H162,2)</f>
        <v>0</v>
      </c>
      <c r="BL162" s="18" t="s">
        <v>138</v>
      </c>
      <c r="BM162" s="190" t="s">
        <v>217</v>
      </c>
    </row>
    <row r="163" s="2" customFormat="1" ht="6.96" customHeight="1">
      <c r="A163" s="37"/>
      <c r="B163" s="59"/>
      <c r="C163" s="60"/>
      <c r="D163" s="60"/>
      <c r="E163" s="60"/>
      <c r="F163" s="60"/>
      <c r="G163" s="60"/>
      <c r="H163" s="60"/>
      <c r="I163" s="60"/>
      <c r="J163" s="60"/>
      <c r="K163" s="60"/>
      <c r="L163" s="38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autoFilter ref="C123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Blanická,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218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8. 11. 2025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ROUND(J126,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ROUND((SUM(BE126:BE187)),  2)</f>
        <v>0</v>
      </c>
      <c r="G35" s="37"/>
      <c r="H35" s="37"/>
      <c r="I35" s="135">
        <v>0.20999999999999999</v>
      </c>
      <c r="J35" s="134">
        <f>ROUND(((SUM(BE126:BE187))*I35),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ROUND((SUM(BF126:BF187)),  2)</f>
        <v>0</v>
      </c>
      <c r="G36" s="37"/>
      <c r="H36" s="37"/>
      <c r="I36" s="135">
        <v>0.12</v>
      </c>
      <c r="J36" s="134">
        <f>ROUND(((SUM(BF126:BF187))*I36),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ROUND((SUM(BG126:BG187)),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ROUND((SUM(BH126:BH187)),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ROUND((SUM(BI126:BI187)),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Blanická,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101 - Chodník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8. 11. 2025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J126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J127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J128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219</v>
      </c>
      <c r="E101" s="153"/>
      <c r="F101" s="153"/>
      <c r="G101" s="153"/>
      <c r="H101" s="153"/>
      <c r="I101" s="153"/>
      <c r="J101" s="154">
        <f>J146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220</v>
      </c>
      <c r="E102" s="153"/>
      <c r="F102" s="153"/>
      <c r="G102" s="153"/>
      <c r="H102" s="153"/>
      <c r="I102" s="153"/>
      <c r="J102" s="154">
        <f>J161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114</v>
      </c>
      <c r="E103" s="153"/>
      <c r="F103" s="153"/>
      <c r="G103" s="153"/>
      <c r="H103" s="153"/>
      <c r="I103" s="153"/>
      <c r="J103" s="154">
        <f>J164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221</v>
      </c>
      <c r="E104" s="153"/>
      <c r="F104" s="153"/>
      <c r="G104" s="153"/>
      <c r="H104" s="153"/>
      <c r="I104" s="153"/>
      <c r="J104" s="154">
        <f>J186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8" t="str">
        <f>E7</f>
        <v>Oprava chodníku na ul. Blanická, Šumperk</v>
      </c>
      <c r="F114" s="31"/>
      <c r="G114" s="31"/>
      <c r="H114" s="31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1"/>
      <c r="C115" s="31" t="s">
        <v>103</v>
      </c>
      <c r="L115" s="21"/>
    </row>
    <row r="116" s="2" customFormat="1" ht="16.5" customHeight="1">
      <c r="A116" s="37"/>
      <c r="B116" s="38"/>
      <c r="C116" s="37"/>
      <c r="D116" s="37"/>
      <c r="E116" s="128" t="s">
        <v>104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105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E11</f>
        <v>SO 101 - Chodník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7"/>
      <c r="E120" s="37"/>
      <c r="F120" s="26" t="str">
        <f>F14</f>
        <v>Šumperk</v>
      </c>
      <c r="G120" s="37"/>
      <c r="H120" s="37"/>
      <c r="I120" s="31" t="s">
        <v>22</v>
      </c>
      <c r="J120" s="68" t="str">
        <f>IF(J14="","",J14)</f>
        <v>8. 11. 2025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7"/>
      <c r="E122" s="37"/>
      <c r="F122" s="26" t="str">
        <f>E17</f>
        <v>Město Šumperk</v>
      </c>
      <c r="G122" s="37"/>
      <c r="H122" s="37"/>
      <c r="I122" s="31" t="s">
        <v>30</v>
      </c>
      <c r="J122" s="35" t="str">
        <f>E23</f>
        <v>Ing.Zdeněk Vitásek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7"/>
      <c r="E123" s="37"/>
      <c r="F123" s="26" t="str">
        <f>IF(E20="","",E20)</f>
        <v>Vyplň údaj</v>
      </c>
      <c r="G123" s="37"/>
      <c r="H123" s="37"/>
      <c r="I123" s="31" t="s">
        <v>33</v>
      </c>
      <c r="J123" s="35" t="str">
        <f>E26</f>
        <v>Martin Pniok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55"/>
      <c r="B125" s="156"/>
      <c r="C125" s="157" t="s">
        <v>117</v>
      </c>
      <c r="D125" s="158" t="s">
        <v>61</v>
      </c>
      <c r="E125" s="158" t="s">
        <v>57</v>
      </c>
      <c r="F125" s="158" t="s">
        <v>58</v>
      </c>
      <c r="G125" s="158" t="s">
        <v>118</v>
      </c>
      <c r="H125" s="158" t="s">
        <v>119</v>
      </c>
      <c r="I125" s="158" t="s">
        <v>120</v>
      </c>
      <c r="J125" s="158" t="s">
        <v>109</v>
      </c>
      <c r="K125" s="159" t="s">
        <v>121</v>
      </c>
      <c r="L125" s="160"/>
      <c r="M125" s="85" t="s">
        <v>1</v>
      </c>
      <c r="N125" s="86" t="s">
        <v>40</v>
      </c>
      <c r="O125" s="86" t="s">
        <v>122</v>
      </c>
      <c r="P125" s="86" t="s">
        <v>123</v>
      </c>
      <c r="Q125" s="86" t="s">
        <v>124</v>
      </c>
      <c r="R125" s="86" t="s">
        <v>125</v>
      </c>
      <c r="S125" s="86" t="s">
        <v>126</v>
      </c>
      <c r="T125" s="87" t="s">
        <v>127</v>
      </c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="2" customFormat="1" ht="22.8" customHeight="1">
      <c r="A126" s="37"/>
      <c r="B126" s="38"/>
      <c r="C126" s="92" t="s">
        <v>128</v>
      </c>
      <c r="D126" s="37"/>
      <c r="E126" s="37"/>
      <c r="F126" s="37"/>
      <c r="G126" s="37"/>
      <c r="H126" s="37"/>
      <c r="I126" s="37"/>
      <c r="J126" s="161">
        <f>BK126</f>
        <v>0</v>
      </c>
      <c r="K126" s="37"/>
      <c r="L126" s="38"/>
      <c r="M126" s="88"/>
      <c r="N126" s="72"/>
      <c r="O126" s="89"/>
      <c r="P126" s="162">
        <f>P127</f>
        <v>0</v>
      </c>
      <c r="Q126" s="89"/>
      <c r="R126" s="162">
        <f>R127</f>
        <v>307.97848099999999</v>
      </c>
      <c r="S126" s="89"/>
      <c r="T126" s="163">
        <f>T127</f>
        <v>2.1800000000000002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75</v>
      </c>
      <c r="AU126" s="18" t="s">
        <v>111</v>
      </c>
      <c r="BK126" s="164">
        <f>BK127</f>
        <v>0</v>
      </c>
    </row>
    <row r="127" s="12" customFormat="1" ht="25.92" customHeight="1">
      <c r="A127" s="12"/>
      <c r="B127" s="165"/>
      <c r="C127" s="12"/>
      <c r="D127" s="166" t="s">
        <v>75</v>
      </c>
      <c r="E127" s="167" t="s">
        <v>129</v>
      </c>
      <c r="F127" s="167" t="s">
        <v>130</v>
      </c>
      <c r="G127" s="12"/>
      <c r="H127" s="12"/>
      <c r="I127" s="168"/>
      <c r="J127" s="169">
        <f>BK127</f>
        <v>0</v>
      </c>
      <c r="K127" s="12"/>
      <c r="L127" s="165"/>
      <c r="M127" s="170"/>
      <c r="N127" s="171"/>
      <c r="O127" s="171"/>
      <c r="P127" s="172">
        <f>P128+P146+P161+P164+P186</f>
        <v>0</v>
      </c>
      <c r="Q127" s="171"/>
      <c r="R127" s="172">
        <f>R128+R146+R161+R164+R186</f>
        <v>307.97848099999999</v>
      </c>
      <c r="S127" s="171"/>
      <c r="T127" s="173">
        <f>T128+T146+T161+T164+T186</f>
        <v>2.1800000000000002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83</v>
      </c>
      <c r="AT127" s="174" t="s">
        <v>75</v>
      </c>
      <c r="AU127" s="174" t="s">
        <v>76</v>
      </c>
      <c r="AY127" s="166" t="s">
        <v>131</v>
      </c>
      <c r="BK127" s="175">
        <f>BK128+BK146+BK161+BK164+BK186</f>
        <v>0</v>
      </c>
    </row>
    <row r="128" s="12" customFormat="1" ht="22.8" customHeight="1">
      <c r="A128" s="12"/>
      <c r="B128" s="165"/>
      <c r="C128" s="12"/>
      <c r="D128" s="166" t="s">
        <v>75</v>
      </c>
      <c r="E128" s="176" t="s">
        <v>83</v>
      </c>
      <c r="F128" s="176" t="s">
        <v>132</v>
      </c>
      <c r="G128" s="12"/>
      <c r="H128" s="12"/>
      <c r="I128" s="168"/>
      <c r="J128" s="177">
        <f>BK128</f>
        <v>0</v>
      </c>
      <c r="K128" s="12"/>
      <c r="L128" s="165"/>
      <c r="M128" s="170"/>
      <c r="N128" s="171"/>
      <c r="O128" s="171"/>
      <c r="P128" s="172">
        <f>SUM(P129:P145)</f>
        <v>0</v>
      </c>
      <c r="Q128" s="171"/>
      <c r="R128" s="172">
        <f>SUM(R129:R145)</f>
        <v>0.0015</v>
      </c>
      <c r="S128" s="171"/>
      <c r="T128" s="173">
        <f>SUM(T129:T145)</f>
        <v>1.02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6" t="s">
        <v>83</v>
      </c>
      <c r="AT128" s="174" t="s">
        <v>75</v>
      </c>
      <c r="AU128" s="174" t="s">
        <v>83</v>
      </c>
      <c r="AY128" s="166" t="s">
        <v>131</v>
      </c>
      <c r="BK128" s="175">
        <f>SUM(BK129:BK145)</f>
        <v>0</v>
      </c>
    </row>
    <row r="129" s="2" customFormat="1" ht="24.15" customHeight="1">
      <c r="A129" s="37"/>
      <c r="B129" s="178"/>
      <c r="C129" s="179" t="s">
        <v>83</v>
      </c>
      <c r="D129" s="179" t="s">
        <v>133</v>
      </c>
      <c r="E129" s="180" t="s">
        <v>134</v>
      </c>
      <c r="F129" s="181" t="s">
        <v>135</v>
      </c>
      <c r="G129" s="182" t="s">
        <v>136</v>
      </c>
      <c r="H129" s="183">
        <v>4</v>
      </c>
      <c r="I129" s="184"/>
      <c r="J129" s="185">
        <f>ROUND(I129*H129,2)</f>
        <v>0</v>
      </c>
      <c r="K129" s="181" t="s">
        <v>144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0.255</v>
      </c>
      <c r="T129" s="189">
        <f>S129*H129</f>
        <v>1.02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138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138</v>
      </c>
      <c r="BM129" s="190" t="s">
        <v>222</v>
      </c>
    </row>
    <row r="130" s="15" customFormat="1">
      <c r="A130" s="15"/>
      <c r="B130" s="214"/>
      <c r="C130" s="15"/>
      <c r="D130" s="193" t="s">
        <v>140</v>
      </c>
      <c r="E130" s="215" t="s">
        <v>1</v>
      </c>
      <c r="F130" s="216" t="s">
        <v>223</v>
      </c>
      <c r="G130" s="15"/>
      <c r="H130" s="215" t="s">
        <v>1</v>
      </c>
      <c r="I130" s="217"/>
      <c r="J130" s="15"/>
      <c r="K130" s="15"/>
      <c r="L130" s="214"/>
      <c r="M130" s="218"/>
      <c r="N130" s="219"/>
      <c r="O130" s="219"/>
      <c r="P130" s="219"/>
      <c r="Q130" s="219"/>
      <c r="R130" s="219"/>
      <c r="S130" s="219"/>
      <c r="T130" s="220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15" t="s">
        <v>140</v>
      </c>
      <c r="AU130" s="215" t="s">
        <v>85</v>
      </c>
      <c r="AV130" s="15" t="s">
        <v>83</v>
      </c>
      <c r="AW130" s="15" t="s">
        <v>32</v>
      </c>
      <c r="AX130" s="15" t="s">
        <v>76</v>
      </c>
      <c r="AY130" s="215" t="s">
        <v>131</v>
      </c>
    </row>
    <row r="131" s="13" customFormat="1">
      <c r="A131" s="13"/>
      <c r="B131" s="192"/>
      <c r="C131" s="13"/>
      <c r="D131" s="193" t="s">
        <v>140</v>
      </c>
      <c r="E131" s="194" t="s">
        <v>1</v>
      </c>
      <c r="F131" s="195" t="s">
        <v>138</v>
      </c>
      <c r="G131" s="13"/>
      <c r="H131" s="196">
        <v>4</v>
      </c>
      <c r="I131" s="197"/>
      <c r="J131" s="13"/>
      <c r="K131" s="13"/>
      <c r="L131" s="192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140</v>
      </c>
      <c r="AU131" s="194" t="s">
        <v>85</v>
      </c>
      <c r="AV131" s="13" t="s">
        <v>85</v>
      </c>
      <c r="AW131" s="13" t="s">
        <v>32</v>
      </c>
      <c r="AX131" s="13" t="s">
        <v>83</v>
      </c>
      <c r="AY131" s="194" t="s">
        <v>131</v>
      </c>
    </row>
    <row r="132" s="2" customFormat="1" ht="24.15" customHeight="1">
      <c r="A132" s="37"/>
      <c r="B132" s="178"/>
      <c r="C132" s="179" t="s">
        <v>85</v>
      </c>
      <c r="D132" s="179" t="s">
        <v>133</v>
      </c>
      <c r="E132" s="180" t="s">
        <v>224</v>
      </c>
      <c r="F132" s="181" t="s">
        <v>225</v>
      </c>
      <c r="G132" s="182" t="s">
        <v>136</v>
      </c>
      <c r="H132" s="183">
        <v>75</v>
      </c>
      <c r="I132" s="184"/>
      <c r="J132" s="185">
        <f>ROUND(I132*H132,2)</f>
        <v>0</v>
      </c>
      <c r="K132" s="181" t="s">
        <v>144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138</v>
      </c>
      <c r="AT132" s="190" t="s">
        <v>133</v>
      </c>
      <c r="AU132" s="190" t="s">
        <v>85</v>
      </c>
      <c r="AY132" s="18" t="s">
        <v>131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138</v>
      </c>
      <c r="BM132" s="190" t="s">
        <v>226</v>
      </c>
    </row>
    <row r="133" s="13" customFormat="1">
      <c r="A133" s="13"/>
      <c r="B133" s="192"/>
      <c r="C133" s="13"/>
      <c r="D133" s="193" t="s">
        <v>140</v>
      </c>
      <c r="E133" s="194" t="s">
        <v>1</v>
      </c>
      <c r="F133" s="195" t="s">
        <v>227</v>
      </c>
      <c r="G133" s="13"/>
      <c r="H133" s="196">
        <v>75</v>
      </c>
      <c r="I133" s="197"/>
      <c r="J133" s="13"/>
      <c r="K133" s="13"/>
      <c r="L133" s="192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4" t="s">
        <v>140</v>
      </c>
      <c r="AU133" s="194" t="s">
        <v>85</v>
      </c>
      <c r="AV133" s="13" t="s">
        <v>85</v>
      </c>
      <c r="AW133" s="13" t="s">
        <v>32</v>
      </c>
      <c r="AX133" s="13" t="s">
        <v>83</v>
      </c>
      <c r="AY133" s="194" t="s">
        <v>131</v>
      </c>
    </row>
    <row r="134" s="2" customFormat="1" ht="24.15" customHeight="1">
      <c r="A134" s="37"/>
      <c r="B134" s="178"/>
      <c r="C134" s="179" t="s">
        <v>146</v>
      </c>
      <c r="D134" s="179" t="s">
        <v>133</v>
      </c>
      <c r="E134" s="180" t="s">
        <v>228</v>
      </c>
      <c r="F134" s="181" t="s">
        <v>229</v>
      </c>
      <c r="G134" s="182" t="s">
        <v>136</v>
      </c>
      <c r="H134" s="183">
        <v>75</v>
      </c>
      <c r="I134" s="184"/>
      <c r="J134" s="185">
        <f>ROUND(I134*H134,2)</f>
        <v>0</v>
      </c>
      <c r="K134" s="181" t="s">
        <v>137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138</v>
      </c>
      <c r="AT134" s="190" t="s">
        <v>133</v>
      </c>
      <c r="AU134" s="190" t="s">
        <v>85</v>
      </c>
      <c r="AY134" s="18" t="s">
        <v>131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138</v>
      </c>
      <c r="BM134" s="190" t="s">
        <v>230</v>
      </c>
    </row>
    <row r="135" s="13" customFormat="1">
      <c r="A135" s="13"/>
      <c r="B135" s="192"/>
      <c r="C135" s="13"/>
      <c r="D135" s="193" t="s">
        <v>140</v>
      </c>
      <c r="E135" s="194" t="s">
        <v>1</v>
      </c>
      <c r="F135" s="195" t="s">
        <v>227</v>
      </c>
      <c r="G135" s="13"/>
      <c r="H135" s="196">
        <v>75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140</v>
      </c>
      <c r="AU135" s="194" t="s">
        <v>85</v>
      </c>
      <c r="AV135" s="13" t="s">
        <v>85</v>
      </c>
      <c r="AW135" s="13" t="s">
        <v>32</v>
      </c>
      <c r="AX135" s="13" t="s">
        <v>83</v>
      </c>
      <c r="AY135" s="194" t="s">
        <v>131</v>
      </c>
    </row>
    <row r="136" s="2" customFormat="1" ht="16.5" customHeight="1">
      <c r="A136" s="37"/>
      <c r="B136" s="178"/>
      <c r="C136" s="221" t="s">
        <v>138</v>
      </c>
      <c r="D136" s="221" t="s">
        <v>231</v>
      </c>
      <c r="E136" s="222" t="s">
        <v>232</v>
      </c>
      <c r="F136" s="223" t="s">
        <v>233</v>
      </c>
      <c r="G136" s="224" t="s">
        <v>234</v>
      </c>
      <c r="H136" s="225">
        <v>1.5</v>
      </c>
      <c r="I136" s="226"/>
      <c r="J136" s="227">
        <f>ROUND(I136*H136,2)</f>
        <v>0</v>
      </c>
      <c r="K136" s="223" t="s">
        <v>137</v>
      </c>
      <c r="L136" s="228"/>
      <c r="M136" s="229" t="s">
        <v>1</v>
      </c>
      <c r="N136" s="230" t="s">
        <v>41</v>
      </c>
      <c r="O136" s="76"/>
      <c r="P136" s="188">
        <f>O136*H136</f>
        <v>0</v>
      </c>
      <c r="Q136" s="188">
        <v>0.001</v>
      </c>
      <c r="R136" s="188">
        <f>Q136*H136</f>
        <v>0.0015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174</v>
      </c>
      <c r="AT136" s="190" t="s">
        <v>231</v>
      </c>
      <c r="AU136" s="190" t="s">
        <v>85</v>
      </c>
      <c r="AY136" s="18" t="s">
        <v>131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138</v>
      </c>
      <c r="BM136" s="190" t="s">
        <v>235</v>
      </c>
    </row>
    <row r="137" s="13" customFormat="1">
      <c r="A137" s="13"/>
      <c r="B137" s="192"/>
      <c r="C137" s="13"/>
      <c r="D137" s="193" t="s">
        <v>140</v>
      </c>
      <c r="E137" s="13"/>
      <c r="F137" s="195" t="s">
        <v>236</v>
      </c>
      <c r="G137" s="13"/>
      <c r="H137" s="196">
        <v>1.5</v>
      </c>
      <c r="I137" s="197"/>
      <c r="J137" s="13"/>
      <c r="K137" s="13"/>
      <c r="L137" s="192"/>
      <c r="M137" s="198"/>
      <c r="N137" s="199"/>
      <c r="O137" s="199"/>
      <c r="P137" s="199"/>
      <c r="Q137" s="199"/>
      <c r="R137" s="199"/>
      <c r="S137" s="199"/>
      <c r="T137" s="20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4" t="s">
        <v>140</v>
      </c>
      <c r="AU137" s="194" t="s">
        <v>85</v>
      </c>
      <c r="AV137" s="13" t="s">
        <v>85</v>
      </c>
      <c r="AW137" s="13" t="s">
        <v>3</v>
      </c>
      <c r="AX137" s="13" t="s">
        <v>83</v>
      </c>
      <c r="AY137" s="194" t="s">
        <v>131</v>
      </c>
    </row>
    <row r="138" s="2" customFormat="1" ht="24.15" customHeight="1">
      <c r="A138" s="37"/>
      <c r="B138" s="178"/>
      <c r="C138" s="179" t="s">
        <v>158</v>
      </c>
      <c r="D138" s="179" t="s">
        <v>133</v>
      </c>
      <c r="E138" s="180" t="s">
        <v>237</v>
      </c>
      <c r="F138" s="181" t="s">
        <v>238</v>
      </c>
      <c r="G138" s="182" t="s">
        <v>136</v>
      </c>
      <c r="H138" s="183">
        <v>244</v>
      </c>
      <c r="I138" s="184"/>
      <c r="J138" s="185">
        <f>ROUND(I138*H138,2)</f>
        <v>0</v>
      </c>
      <c r="K138" s="181" t="s">
        <v>137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138</v>
      </c>
      <c r="AT138" s="190" t="s">
        <v>133</v>
      </c>
      <c r="AU138" s="190" t="s">
        <v>85</v>
      </c>
      <c r="AY138" s="18" t="s">
        <v>131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138</v>
      </c>
      <c r="BM138" s="190" t="s">
        <v>239</v>
      </c>
    </row>
    <row r="139" s="13" customFormat="1">
      <c r="A139" s="13"/>
      <c r="B139" s="192"/>
      <c r="C139" s="13"/>
      <c r="D139" s="193" t="s">
        <v>140</v>
      </c>
      <c r="E139" s="194" t="s">
        <v>1</v>
      </c>
      <c r="F139" s="195" t="s">
        <v>240</v>
      </c>
      <c r="G139" s="13"/>
      <c r="H139" s="196">
        <v>244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140</v>
      </c>
      <c r="AU139" s="194" t="s">
        <v>85</v>
      </c>
      <c r="AV139" s="13" t="s">
        <v>85</v>
      </c>
      <c r="AW139" s="13" t="s">
        <v>32</v>
      </c>
      <c r="AX139" s="13" t="s">
        <v>83</v>
      </c>
      <c r="AY139" s="194" t="s">
        <v>131</v>
      </c>
    </row>
    <row r="140" s="2" customFormat="1" ht="24.15" customHeight="1">
      <c r="A140" s="37"/>
      <c r="B140" s="178"/>
      <c r="C140" s="179" t="s">
        <v>163</v>
      </c>
      <c r="D140" s="179" t="s">
        <v>133</v>
      </c>
      <c r="E140" s="180" t="s">
        <v>241</v>
      </c>
      <c r="F140" s="181" t="s">
        <v>242</v>
      </c>
      <c r="G140" s="182" t="s">
        <v>136</v>
      </c>
      <c r="H140" s="183">
        <v>75</v>
      </c>
      <c r="I140" s="184"/>
      <c r="J140" s="185">
        <f>ROUND(I140*H140,2)</f>
        <v>0</v>
      </c>
      <c r="K140" s="181" t="s">
        <v>137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138</v>
      </c>
      <c r="AT140" s="190" t="s">
        <v>133</v>
      </c>
      <c r="AU140" s="190" t="s">
        <v>85</v>
      </c>
      <c r="AY140" s="18" t="s">
        <v>131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138</v>
      </c>
      <c r="BM140" s="190" t="s">
        <v>243</v>
      </c>
    </row>
    <row r="141" s="13" customFormat="1">
      <c r="A141" s="13"/>
      <c r="B141" s="192"/>
      <c r="C141" s="13"/>
      <c r="D141" s="193" t="s">
        <v>140</v>
      </c>
      <c r="E141" s="194" t="s">
        <v>1</v>
      </c>
      <c r="F141" s="195" t="s">
        <v>227</v>
      </c>
      <c r="G141" s="13"/>
      <c r="H141" s="196">
        <v>75</v>
      </c>
      <c r="I141" s="197"/>
      <c r="J141" s="13"/>
      <c r="K141" s="13"/>
      <c r="L141" s="192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140</v>
      </c>
      <c r="AU141" s="194" t="s">
        <v>85</v>
      </c>
      <c r="AV141" s="13" t="s">
        <v>85</v>
      </c>
      <c r="AW141" s="13" t="s">
        <v>32</v>
      </c>
      <c r="AX141" s="13" t="s">
        <v>83</v>
      </c>
      <c r="AY141" s="194" t="s">
        <v>131</v>
      </c>
    </row>
    <row r="142" s="2" customFormat="1" ht="21.75" customHeight="1">
      <c r="A142" s="37"/>
      <c r="B142" s="178"/>
      <c r="C142" s="179" t="s">
        <v>170</v>
      </c>
      <c r="D142" s="179" t="s">
        <v>133</v>
      </c>
      <c r="E142" s="180" t="s">
        <v>244</v>
      </c>
      <c r="F142" s="181" t="s">
        <v>245</v>
      </c>
      <c r="G142" s="182" t="s">
        <v>136</v>
      </c>
      <c r="H142" s="183">
        <v>75</v>
      </c>
      <c r="I142" s="184"/>
      <c r="J142" s="185">
        <f>ROUND(I142*H142,2)</f>
        <v>0</v>
      </c>
      <c r="K142" s="181" t="s">
        <v>137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138</v>
      </c>
      <c r="AT142" s="190" t="s">
        <v>133</v>
      </c>
      <c r="AU142" s="190" t="s">
        <v>85</v>
      </c>
      <c r="AY142" s="18" t="s">
        <v>131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138</v>
      </c>
      <c r="BM142" s="190" t="s">
        <v>246</v>
      </c>
    </row>
    <row r="143" s="13" customFormat="1">
      <c r="A143" s="13"/>
      <c r="B143" s="192"/>
      <c r="C143" s="13"/>
      <c r="D143" s="193" t="s">
        <v>140</v>
      </c>
      <c r="E143" s="194" t="s">
        <v>1</v>
      </c>
      <c r="F143" s="195" t="s">
        <v>227</v>
      </c>
      <c r="G143" s="13"/>
      <c r="H143" s="196">
        <v>75</v>
      </c>
      <c r="I143" s="197"/>
      <c r="J143" s="13"/>
      <c r="K143" s="13"/>
      <c r="L143" s="192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140</v>
      </c>
      <c r="AU143" s="194" t="s">
        <v>85</v>
      </c>
      <c r="AV143" s="13" t="s">
        <v>85</v>
      </c>
      <c r="AW143" s="13" t="s">
        <v>32</v>
      </c>
      <c r="AX143" s="13" t="s">
        <v>83</v>
      </c>
      <c r="AY143" s="194" t="s">
        <v>131</v>
      </c>
    </row>
    <row r="144" s="2" customFormat="1" ht="21.75" customHeight="1">
      <c r="A144" s="37"/>
      <c r="B144" s="178"/>
      <c r="C144" s="179" t="s">
        <v>174</v>
      </c>
      <c r="D144" s="179" t="s">
        <v>133</v>
      </c>
      <c r="E144" s="180" t="s">
        <v>247</v>
      </c>
      <c r="F144" s="181" t="s">
        <v>248</v>
      </c>
      <c r="G144" s="182" t="s">
        <v>166</v>
      </c>
      <c r="H144" s="183">
        <v>2.25</v>
      </c>
      <c r="I144" s="184"/>
      <c r="J144" s="185">
        <f>ROUND(I144*H144,2)</f>
        <v>0</v>
      </c>
      <c r="K144" s="181" t="s">
        <v>137</v>
      </c>
      <c r="L144" s="38"/>
      <c r="M144" s="186" t="s">
        <v>1</v>
      </c>
      <c r="N144" s="187" t="s">
        <v>41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138</v>
      </c>
      <c r="AT144" s="190" t="s">
        <v>133</v>
      </c>
      <c r="AU144" s="190" t="s">
        <v>85</v>
      </c>
      <c r="AY144" s="18" t="s">
        <v>131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138</v>
      </c>
      <c r="BM144" s="190" t="s">
        <v>249</v>
      </c>
    </row>
    <row r="145" s="13" customFormat="1">
      <c r="A145" s="13"/>
      <c r="B145" s="192"/>
      <c r="C145" s="13"/>
      <c r="D145" s="193" t="s">
        <v>140</v>
      </c>
      <c r="E145" s="194" t="s">
        <v>1</v>
      </c>
      <c r="F145" s="195" t="s">
        <v>250</v>
      </c>
      <c r="G145" s="13"/>
      <c r="H145" s="196">
        <v>2.25</v>
      </c>
      <c r="I145" s="197"/>
      <c r="J145" s="13"/>
      <c r="K145" s="13"/>
      <c r="L145" s="192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140</v>
      </c>
      <c r="AU145" s="194" t="s">
        <v>85</v>
      </c>
      <c r="AV145" s="13" t="s">
        <v>85</v>
      </c>
      <c r="AW145" s="13" t="s">
        <v>32</v>
      </c>
      <c r="AX145" s="13" t="s">
        <v>83</v>
      </c>
      <c r="AY145" s="194" t="s">
        <v>131</v>
      </c>
    </row>
    <row r="146" s="12" customFormat="1" ht="22.8" customHeight="1">
      <c r="A146" s="12"/>
      <c r="B146" s="165"/>
      <c r="C146" s="12"/>
      <c r="D146" s="166" t="s">
        <v>75</v>
      </c>
      <c r="E146" s="176" t="s">
        <v>158</v>
      </c>
      <c r="F146" s="176" t="s">
        <v>251</v>
      </c>
      <c r="G146" s="12"/>
      <c r="H146" s="12"/>
      <c r="I146" s="168"/>
      <c r="J146" s="177">
        <f>BK146</f>
        <v>0</v>
      </c>
      <c r="K146" s="12"/>
      <c r="L146" s="165"/>
      <c r="M146" s="170"/>
      <c r="N146" s="171"/>
      <c r="O146" s="171"/>
      <c r="P146" s="172">
        <f>SUM(P147:P160)</f>
        <v>0</v>
      </c>
      <c r="Q146" s="171"/>
      <c r="R146" s="172">
        <f>SUM(R147:R160)</f>
        <v>192.13845000000001</v>
      </c>
      <c r="S146" s="171"/>
      <c r="T146" s="173">
        <f>SUM(T147:T160)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6" t="s">
        <v>83</v>
      </c>
      <c r="AT146" s="174" t="s">
        <v>75</v>
      </c>
      <c r="AU146" s="174" t="s">
        <v>83</v>
      </c>
      <c r="AY146" s="166" t="s">
        <v>131</v>
      </c>
      <c r="BK146" s="175">
        <f>SUM(BK147:BK160)</f>
        <v>0</v>
      </c>
    </row>
    <row r="147" s="2" customFormat="1" ht="24.15" customHeight="1">
      <c r="A147" s="37"/>
      <c r="B147" s="178"/>
      <c r="C147" s="179" t="s">
        <v>180</v>
      </c>
      <c r="D147" s="179" t="s">
        <v>133</v>
      </c>
      <c r="E147" s="180" t="s">
        <v>252</v>
      </c>
      <c r="F147" s="181" t="s">
        <v>253</v>
      </c>
      <c r="G147" s="182" t="s">
        <v>136</v>
      </c>
      <c r="H147" s="183">
        <v>240</v>
      </c>
      <c r="I147" s="184"/>
      <c r="J147" s="185">
        <f>ROUND(I147*H147,2)</f>
        <v>0</v>
      </c>
      <c r="K147" s="181" t="s">
        <v>137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0.57499999999999996</v>
      </c>
      <c r="R147" s="188">
        <f>Q147*H147</f>
        <v>138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138</v>
      </c>
      <c r="AT147" s="190" t="s">
        <v>133</v>
      </c>
      <c r="AU147" s="190" t="s">
        <v>85</v>
      </c>
      <c r="AY147" s="18" t="s">
        <v>131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138</v>
      </c>
      <c r="BM147" s="190" t="s">
        <v>254</v>
      </c>
    </row>
    <row r="148" s="13" customFormat="1">
      <c r="A148" s="13"/>
      <c r="B148" s="192"/>
      <c r="C148" s="13"/>
      <c r="D148" s="193" t="s">
        <v>140</v>
      </c>
      <c r="E148" s="194" t="s">
        <v>1</v>
      </c>
      <c r="F148" s="195" t="s">
        <v>255</v>
      </c>
      <c r="G148" s="13"/>
      <c r="H148" s="196">
        <v>240</v>
      </c>
      <c r="I148" s="197"/>
      <c r="J148" s="13"/>
      <c r="K148" s="13"/>
      <c r="L148" s="192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4" t="s">
        <v>140</v>
      </c>
      <c r="AU148" s="194" t="s">
        <v>85</v>
      </c>
      <c r="AV148" s="13" t="s">
        <v>85</v>
      </c>
      <c r="AW148" s="13" t="s">
        <v>32</v>
      </c>
      <c r="AX148" s="13" t="s">
        <v>83</v>
      </c>
      <c r="AY148" s="194" t="s">
        <v>131</v>
      </c>
    </row>
    <row r="149" s="2" customFormat="1" ht="24.15" customHeight="1">
      <c r="A149" s="37"/>
      <c r="B149" s="178"/>
      <c r="C149" s="179" t="s">
        <v>186</v>
      </c>
      <c r="D149" s="179" t="s">
        <v>133</v>
      </c>
      <c r="E149" s="180" t="s">
        <v>256</v>
      </c>
      <c r="F149" s="181" t="s">
        <v>257</v>
      </c>
      <c r="G149" s="182" t="s">
        <v>136</v>
      </c>
      <c r="H149" s="183">
        <v>5</v>
      </c>
      <c r="I149" s="184"/>
      <c r="J149" s="185">
        <f>ROUND(I149*H149,2)</f>
        <v>0</v>
      </c>
      <c r="K149" s="181" t="s">
        <v>137</v>
      </c>
      <c r="L149" s="38"/>
      <c r="M149" s="186" t="s">
        <v>1</v>
      </c>
      <c r="N149" s="187" t="s">
        <v>41</v>
      </c>
      <c r="O149" s="76"/>
      <c r="P149" s="188">
        <f>O149*H149</f>
        <v>0</v>
      </c>
      <c r="Q149" s="188">
        <v>0.089219999999999994</v>
      </c>
      <c r="R149" s="188">
        <f>Q149*H149</f>
        <v>0.44609999999999994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138</v>
      </c>
      <c r="AT149" s="190" t="s">
        <v>133</v>
      </c>
      <c r="AU149" s="190" t="s">
        <v>85</v>
      </c>
      <c r="AY149" s="18" t="s">
        <v>131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138</v>
      </c>
      <c r="BM149" s="190" t="s">
        <v>258</v>
      </c>
    </row>
    <row r="150" s="2" customFormat="1" ht="24.15" customHeight="1">
      <c r="A150" s="37"/>
      <c r="B150" s="178"/>
      <c r="C150" s="221" t="s">
        <v>190</v>
      </c>
      <c r="D150" s="221" t="s">
        <v>231</v>
      </c>
      <c r="E150" s="222" t="s">
        <v>259</v>
      </c>
      <c r="F150" s="223" t="s">
        <v>260</v>
      </c>
      <c r="G150" s="224" t="s">
        <v>136</v>
      </c>
      <c r="H150" s="225">
        <v>5.1500000000000004</v>
      </c>
      <c r="I150" s="226"/>
      <c r="J150" s="227">
        <f>ROUND(I150*H150,2)</f>
        <v>0</v>
      </c>
      <c r="K150" s="223" t="s">
        <v>144</v>
      </c>
      <c r="L150" s="228"/>
      <c r="M150" s="229" t="s">
        <v>1</v>
      </c>
      <c r="N150" s="230" t="s">
        <v>41</v>
      </c>
      <c r="O150" s="76"/>
      <c r="P150" s="188">
        <f>O150*H150</f>
        <v>0</v>
      </c>
      <c r="Q150" s="188">
        <v>0.13100000000000001</v>
      </c>
      <c r="R150" s="188">
        <f>Q150*H150</f>
        <v>0.67465000000000008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174</v>
      </c>
      <c r="AT150" s="190" t="s">
        <v>231</v>
      </c>
      <c r="AU150" s="190" t="s">
        <v>85</v>
      </c>
      <c r="AY150" s="18" t="s">
        <v>131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138</v>
      </c>
      <c r="BM150" s="190" t="s">
        <v>261</v>
      </c>
    </row>
    <row r="151" s="13" customFormat="1">
      <c r="A151" s="13"/>
      <c r="B151" s="192"/>
      <c r="C151" s="13"/>
      <c r="D151" s="193" t="s">
        <v>140</v>
      </c>
      <c r="E151" s="194" t="s">
        <v>1</v>
      </c>
      <c r="F151" s="195" t="s">
        <v>262</v>
      </c>
      <c r="G151" s="13"/>
      <c r="H151" s="196">
        <v>5.1500000000000004</v>
      </c>
      <c r="I151" s="197"/>
      <c r="J151" s="13"/>
      <c r="K151" s="13"/>
      <c r="L151" s="192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4" t="s">
        <v>140</v>
      </c>
      <c r="AU151" s="194" t="s">
        <v>85</v>
      </c>
      <c r="AV151" s="13" t="s">
        <v>85</v>
      </c>
      <c r="AW151" s="13" t="s">
        <v>32</v>
      </c>
      <c r="AX151" s="13" t="s">
        <v>83</v>
      </c>
      <c r="AY151" s="194" t="s">
        <v>131</v>
      </c>
    </row>
    <row r="152" s="2" customFormat="1" ht="24.15" customHeight="1">
      <c r="A152" s="37"/>
      <c r="B152" s="178"/>
      <c r="C152" s="179" t="s">
        <v>8</v>
      </c>
      <c r="D152" s="179" t="s">
        <v>133</v>
      </c>
      <c r="E152" s="180" t="s">
        <v>256</v>
      </c>
      <c r="F152" s="181" t="s">
        <v>257</v>
      </c>
      <c r="G152" s="182" t="s">
        <v>136</v>
      </c>
      <c r="H152" s="183">
        <v>5</v>
      </c>
      <c r="I152" s="184"/>
      <c r="J152" s="185">
        <f>ROUND(I152*H152,2)</f>
        <v>0</v>
      </c>
      <c r="K152" s="181" t="s">
        <v>137</v>
      </c>
      <c r="L152" s="38"/>
      <c r="M152" s="186" t="s">
        <v>1</v>
      </c>
      <c r="N152" s="187" t="s">
        <v>41</v>
      </c>
      <c r="O152" s="76"/>
      <c r="P152" s="188">
        <f>O152*H152</f>
        <v>0</v>
      </c>
      <c r="Q152" s="188">
        <v>0.089219999999999994</v>
      </c>
      <c r="R152" s="188">
        <f>Q152*H152</f>
        <v>0.44609999999999994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138</v>
      </c>
      <c r="AT152" s="190" t="s">
        <v>133</v>
      </c>
      <c r="AU152" s="190" t="s">
        <v>85</v>
      </c>
      <c r="AY152" s="18" t="s">
        <v>131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138</v>
      </c>
      <c r="BM152" s="190" t="s">
        <v>263</v>
      </c>
    </row>
    <row r="153" s="2" customFormat="1" ht="24.15" customHeight="1">
      <c r="A153" s="37"/>
      <c r="B153" s="178"/>
      <c r="C153" s="221" t="s">
        <v>199</v>
      </c>
      <c r="D153" s="221" t="s">
        <v>231</v>
      </c>
      <c r="E153" s="222" t="s">
        <v>264</v>
      </c>
      <c r="F153" s="223" t="s">
        <v>265</v>
      </c>
      <c r="G153" s="224" t="s">
        <v>136</v>
      </c>
      <c r="H153" s="225">
        <v>5.1500000000000004</v>
      </c>
      <c r="I153" s="226"/>
      <c r="J153" s="227">
        <f>ROUND(I153*H153,2)</f>
        <v>0</v>
      </c>
      <c r="K153" s="223" t="s">
        <v>144</v>
      </c>
      <c r="L153" s="228"/>
      <c r="M153" s="229" t="s">
        <v>1</v>
      </c>
      <c r="N153" s="230" t="s">
        <v>41</v>
      </c>
      <c r="O153" s="76"/>
      <c r="P153" s="188">
        <f>O153*H153</f>
        <v>0</v>
      </c>
      <c r="Q153" s="188">
        <v>0.13200000000000001</v>
      </c>
      <c r="R153" s="188">
        <f>Q153*H153</f>
        <v>0.67980000000000007</v>
      </c>
      <c r="S153" s="188">
        <v>0</v>
      </c>
      <c r="T153" s="18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0" t="s">
        <v>174</v>
      </c>
      <c r="AT153" s="190" t="s">
        <v>231</v>
      </c>
      <c r="AU153" s="190" t="s">
        <v>85</v>
      </c>
      <c r="AY153" s="18" t="s">
        <v>131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83</v>
      </c>
      <c r="BK153" s="191">
        <f>ROUND(I153*H153,2)</f>
        <v>0</v>
      </c>
      <c r="BL153" s="18" t="s">
        <v>138</v>
      </c>
      <c r="BM153" s="190" t="s">
        <v>266</v>
      </c>
    </row>
    <row r="154" s="13" customFormat="1">
      <c r="A154" s="13"/>
      <c r="B154" s="192"/>
      <c r="C154" s="13"/>
      <c r="D154" s="193" t="s">
        <v>140</v>
      </c>
      <c r="E154" s="13"/>
      <c r="F154" s="195" t="s">
        <v>267</v>
      </c>
      <c r="G154" s="13"/>
      <c r="H154" s="196">
        <v>5.1500000000000004</v>
      </c>
      <c r="I154" s="197"/>
      <c r="J154" s="13"/>
      <c r="K154" s="13"/>
      <c r="L154" s="192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140</v>
      </c>
      <c r="AU154" s="194" t="s">
        <v>85</v>
      </c>
      <c r="AV154" s="13" t="s">
        <v>85</v>
      </c>
      <c r="AW154" s="13" t="s">
        <v>3</v>
      </c>
      <c r="AX154" s="13" t="s">
        <v>83</v>
      </c>
      <c r="AY154" s="194" t="s">
        <v>131</v>
      </c>
    </row>
    <row r="155" s="2" customFormat="1" ht="33" customHeight="1">
      <c r="A155" s="37"/>
      <c r="B155" s="178"/>
      <c r="C155" s="179" t="s">
        <v>204</v>
      </c>
      <c r="D155" s="179" t="s">
        <v>133</v>
      </c>
      <c r="E155" s="180" t="s">
        <v>268</v>
      </c>
      <c r="F155" s="181" t="s">
        <v>269</v>
      </c>
      <c r="G155" s="182" t="s">
        <v>136</v>
      </c>
      <c r="H155" s="183">
        <v>230</v>
      </c>
      <c r="I155" s="184"/>
      <c r="J155" s="185">
        <f>ROUND(I155*H155,2)</f>
        <v>0</v>
      </c>
      <c r="K155" s="181" t="s">
        <v>144</v>
      </c>
      <c r="L155" s="38"/>
      <c r="M155" s="186" t="s">
        <v>1</v>
      </c>
      <c r="N155" s="187" t="s">
        <v>41</v>
      </c>
      <c r="O155" s="76"/>
      <c r="P155" s="188">
        <f>O155*H155</f>
        <v>0</v>
      </c>
      <c r="Q155" s="188">
        <v>0.089219999999999994</v>
      </c>
      <c r="R155" s="188">
        <f>Q155*H155</f>
        <v>20.520599999999998</v>
      </c>
      <c r="S155" s="188">
        <v>0</v>
      </c>
      <c r="T155" s="18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0" t="s">
        <v>138</v>
      </c>
      <c r="AT155" s="190" t="s">
        <v>133</v>
      </c>
      <c r="AU155" s="190" t="s">
        <v>85</v>
      </c>
      <c r="AY155" s="18" t="s">
        <v>131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83</v>
      </c>
      <c r="BK155" s="191">
        <f>ROUND(I155*H155,2)</f>
        <v>0</v>
      </c>
      <c r="BL155" s="18" t="s">
        <v>138</v>
      </c>
      <c r="BM155" s="190" t="s">
        <v>270</v>
      </c>
    </row>
    <row r="156" s="2" customFormat="1" ht="24.15" customHeight="1">
      <c r="A156" s="37"/>
      <c r="B156" s="178"/>
      <c r="C156" s="221" t="s">
        <v>208</v>
      </c>
      <c r="D156" s="221" t="s">
        <v>231</v>
      </c>
      <c r="E156" s="222" t="s">
        <v>271</v>
      </c>
      <c r="F156" s="223" t="s">
        <v>272</v>
      </c>
      <c r="G156" s="224" t="s">
        <v>136</v>
      </c>
      <c r="H156" s="225">
        <v>234.59999999999999</v>
      </c>
      <c r="I156" s="226"/>
      <c r="J156" s="227">
        <f>ROUND(I156*H156,2)</f>
        <v>0</v>
      </c>
      <c r="K156" s="223" t="s">
        <v>137</v>
      </c>
      <c r="L156" s="228"/>
      <c r="M156" s="229" t="s">
        <v>1</v>
      </c>
      <c r="N156" s="230" t="s">
        <v>41</v>
      </c>
      <c r="O156" s="76"/>
      <c r="P156" s="188">
        <f>O156*H156</f>
        <v>0</v>
      </c>
      <c r="Q156" s="188">
        <v>0.13200000000000001</v>
      </c>
      <c r="R156" s="188">
        <f>Q156*H156</f>
        <v>30.967200000000002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174</v>
      </c>
      <c r="AT156" s="190" t="s">
        <v>231</v>
      </c>
      <c r="AU156" s="190" t="s">
        <v>85</v>
      </c>
      <c r="AY156" s="18" t="s">
        <v>131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83</v>
      </c>
      <c r="BK156" s="191">
        <f>ROUND(I156*H156,2)</f>
        <v>0</v>
      </c>
      <c r="BL156" s="18" t="s">
        <v>138</v>
      </c>
      <c r="BM156" s="190" t="s">
        <v>273</v>
      </c>
    </row>
    <row r="157" s="13" customFormat="1">
      <c r="A157" s="13"/>
      <c r="B157" s="192"/>
      <c r="C157" s="13"/>
      <c r="D157" s="193" t="s">
        <v>140</v>
      </c>
      <c r="E157" s="194" t="s">
        <v>1</v>
      </c>
      <c r="F157" s="195" t="s">
        <v>274</v>
      </c>
      <c r="G157" s="13"/>
      <c r="H157" s="196">
        <v>234.59999999999999</v>
      </c>
      <c r="I157" s="197"/>
      <c r="J157" s="13"/>
      <c r="K157" s="13"/>
      <c r="L157" s="192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4" t="s">
        <v>140</v>
      </c>
      <c r="AU157" s="194" t="s">
        <v>85</v>
      </c>
      <c r="AV157" s="13" t="s">
        <v>85</v>
      </c>
      <c r="AW157" s="13" t="s">
        <v>32</v>
      </c>
      <c r="AX157" s="13" t="s">
        <v>83</v>
      </c>
      <c r="AY157" s="194" t="s">
        <v>131</v>
      </c>
    </row>
    <row r="158" s="2" customFormat="1" ht="33" customHeight="1">
      <c r="A158" s="37"/>
      <c r="B158" s="178"/>
      <c r="C158" s="179" t="s">
        <v>214</v>
      </c>
      <c r="D158" s="179" t="s">
        <v>133</v>
      </c>
      <c r="E158" s="180" t="s">
        <v>275</v>
      </c>
      <c r="F158" s="181" t="s">
        <v>276</v>
      </c>
      <c r="G158" s="182" t="s">
        <v>136</v>
      </c>
      <c r="H158" s="183">
        <v>4</v>
      </c>
      <c r="I158" s="184"/>
      <c r="J158" s="185">
        <f>ROUND(I158*H158,2)</f>
        <v>0</v>
      </c>
      <c r="K158" s="181" t="s">
        <v>144</v>
      </c>
      <c r="L158" s="38"/>
      <c r="M158" s="186" t="s">
        <v>1</v>
      </c>
      <c r="N158" s="187" t="s">
        <v>41</v>
      </c>
      <c r="O158" s="76"/>
      <c r="P158" s="188">
        <f>O158*H158</f>
        <v>0</v>
      </c>
      <c r="Q158" s="188">
        <v>0.10100000000000001</v>
      </c>
      <c r="R158" s="188">
        <f>Q158*H158</f>
        <v>0.40400000000000003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138</v>
      </c>
      <c r="AT158" s="190" t="s">
        <v>133</v>
      </c>
      <c r="AU158" s="190" t="s">
        <v>85</v>
      </c>
      <c r="AY158" s="18" t="s">
        <v>131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138</v>
      </c>
      <c r="BM158" s="190" t="s">
        <v>277</v>
      </c>
    </row>
    <row r="159" s="15" customFormat="1">
      <c r="A159" s="15"/>
      <c r="B159" s="214"/>
      <c r="C159" s="15"/>
      <c r="D159" s="193" t="s">
        <v>140</v>
      </c>
      <c r="E159" s="215" t="s">
        <v>1</v>
      </c>
      <c r="F159" s="216" t="s">
        <v>223</v>
      </c>
      <c r="G159" s="15"/>
      <c r="H159" s="215" t="s">
        <v>1</v>
      </c>
      <c r="I159" s="217"/>
      <c r="J159" s="15"/>
      <c r="K159" s="15"/>
      <c r="L159" s="214"/>
      <c r="M159" s="218"/>
      <c r="N159" s="219"/>
      <c r="O159" s="219"/>
      <c r="P159" s="219"/>
      <c r="Q159" s="219"/>
      <c r="R159" s="219"/>
      <c r="S159" s="219"/>
      <c r="T159" s="22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5" t="s">
        <v>140</v>
      </c>
      <c r="AU159" s="215" t="s">
        <v>85</v>
      </c>
      <c r="AV159" s="15" t="s">
        <v>83</v>
      </c>
      <c r="AW159" s="15" t="s">
        <v>32</v>
      </c>
      <c r="AX159" s="15" t="s">
        <v>76</v>
      </c>
      <c r="AY159" s="215" t="s">
        <v>131</v>
      </c>
    </row>
    <row r="160" s="13" customFormat="1">
      <c r="A160" s="13"/>
      <c r="B160" s="192"/>
      <c r="C160" s="13"/>
      <c r="D160" s="193" t="s">
        <v>140</v>
      </c>
      <c r="E160" s="194" t="s">
        <v>1</v>
      </c>
      <c r="F160" s="195" t="s">
        <v>138</v>
      </c>
      <c r="G160" s="13"/>
      <c r="H160" s="196">
        <v>4</v>
      </c>
      <c r="I160" s="197"/>
      <c r="J160" s="13"/>
      <c r="K160" s="13"/>
      <c r="L160" s="192"/>
      <c r="M160" s="198"/>
      <c r="N160" s="199"/>
      <c r="O160" s="199"/>
      <c r="P160" s="199"/>
      <c r="Q160" s="199"/>
      <c r="R160" s="199"/>
      <c r="S160" s="199"/>
      <c r="T160" s="20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4" t="s">
        <v>140</v>
      </c>
      <c r="AU160" s="194" t="s">
        <v>85</v>
      </c>
      <c r="AV160" s="13" t="s">
        <v>85</v>
      </c>
      <c r="AW160" s="13" t="s">
        <v>32</v>
      </c>
      <c r="AX160" s="13" t="s">
        <v>83</v>
      </c>
      <c r="AY160" s="194" t="s">
        <v>131</v>
      </c>
    </row>
    <row r="161" s="12" customFormat="1" ht="22.8" customHeight="1">
      <c r="A161" s="12"/>
      <c r="B161" s="165"/>
      <c r="C161" s="12"/>
      <c r="D161" s="166" t="s">
        <v>75</v>
      </c>
      <c r="E161" s="176" t="s">
        <v>174</v>
      </c>
      <c r="F161" s="176" t="s">
        <v>278</v>
      </c>
      <c r="G161" s="12"/>
      <c r="H161" s="12"/>
      <c r="I161" s="168"/>
      <c r="J161" s="177">
        <f>BK161</f>
        <v>0</v>
      </c>
      <c r="K161" s="12"/>
      <c r="L161" s="165"/>
      <c r="M161" s="170"/>
      <c r="N161" s="171"/>
      <c r="O161" s="171"/>
      <c r="P161" s="172">
        <f>SUM(P162:P163)</f>
        <v>0</v>
      </c>
      <c r="Q161" s="171"/>
      <c r="R161" s="172">
        <f>SUM(R162:R163)</f>
        <v>1.1603300000000001</v>
      </c>
      <c r="S161" s="171"/>
      <c r="T161" s="173">
        <f>SUM(T162:T163)</f>
        <v>1.1600000000000001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6" t="s">
        <v>83</v>
      </c>
      <c r="AT161" s="174" t="s">
        <v>75</v>
      </c>
      <c r="AU161" s="174" t="s">
        <v>83</v>
      </c>
      <c r="AY161" s="166" t="s">
        <v>131</v>
      </c>
      <c r="BK161" s="175">
        <f>SUM(BK162:BK163)</f>
        <v>0</v>
      </c>
    </row>
    <row r="162" s="2" customFormat="1" ht="33" customHeight="1">
      <c r="A162" s="37"/>
      <c r="B162" s="178"/>
      <c r="C162" s="179" t="s">
        <v>279</v>
      </c>
      <c r="D162" s="179" t="s">
        <v>133</v>
      </c>
      <c r="E162" s="180" t="s">
        <v>280</v>
      </c>
      <c r="F162" s="181" t="s">
        <v>281</v>
      </c>
      <c r="G162" s="182" t="s">
        <v>282</v>
      </c>
      <c r="H162" s="183">
        <v>1</v>
      </c>
      <c r="I162" s="184"/>
      <c r="J162" s="185">
        <f>ROUND(I162*H162,2)</f>
        <v>0</v>
      </c>
      <c r="K162" s="181" t="s">
        <v>137</v>
      </c>
      <c r="L162" s="38"/>
      <c r="M162" s="186" t="s">
        <v>1</v>
      </c>
      <c r="N162" s="187" t="s">
        <v>41</v>
      </c>
      <c r="O162" s="76"/>
      <c r="P162" s="188">
        <f>O162*H162</f>
        <v>0</v>
      </c>
      <c r="Q162" s="188">
        <v>0.65847999999999995</v>
      </c>
      <c r="R162" s="188">
        <f>Q162*H162</f>
        <v>0.65847999999999995</v>
      </c>
      <c r="S162" s="188">
        <v>0.66000000000000003</v>
      </c>
      <c r="T162" s="189">
        <f>S162*H162</f>
        <v>0.66000000000000003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0" t="s">
        <v>138</v>
      </c>
      <c r="AT162" s="190" t="s">
        <v>133</v>
      </c>
      <c r="AU162" s="190" t="s">
        <v>85</v>
      </c>
      <c r="AY162" s="18" t="s">
        <v>131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83</v>
      </c>
      <c r="BK162" s="191">
        <f>ROUND(I162*H162,2)</f>
        <v>0</v>
      </c>
      <c r="BL162" s="18" t="s">
        <v>138</v>
      </c>
      <c r="BM162" s="190" t="s">
        <v>283</v>
      </c>
    </row>
    <row r="163" s="2" customFormat="1" ht="24.15" customHeight="1">
      <c r="A163" s="37"/>
      <c r="B163" s="178"/>
      <c r="C163" s="179" t="s">
        <v>284</v>
      </c>
      <c r="D163" s="179" t="s">
        <v>133</v>
      </c>
      <c r="E163" s="180" t="s">
        <v>285</v>
      </c>
      <c r="F163" s="181" t="s">
        <v>286</v>
      </c>
      <c r="G163" s="182" t="s">
        <v>282</v>
      </c>
      <c r="H163" s="183">
        <v>5</v>
      </c>
      <c r="I163" s="184"/>
      <c r="J163" s="185">
        <f>ROUND(I163*H163,2)</f>
        <v>0</v>
      </c>
      <c r="K163" s="181" t="s">
        <v>137</v>
      </c>
      <c r="L163" s="38"/>
      <c r="M163" s="186" t="s">
        <v>1</v>
      </c>
      <c r="N163" s="187" t="s">
        <v>41</v>
      </c>
      <c r="O163" s="76"/>
      <c r="P163" s="188">
        <f>O163*H163</f>
        <v>0</v>
      </c>
      <c r="Q163" s="188">
        <v>0.10037</v>
      </c>
      <c r="R163" s="188">
        <f>Q163*H163</f>
        <v>0.50185000000000002</v>
      </c>
      <c r="S163" s="188">
        <v>0.10000000000000001</v>
      </c>
      <c r="T163" s="189">
        <f>S163*H163</f>
        <v>0.5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138</v>
      </c>
      <c r="AT163" s="190" t="s">
        <v>133</v>
      </c>
      <c r="AU163" s="190" t="s">
        <v>85</v>
      </c>
      <c r="AY163" s="18" t="s">
        <v>131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83</v>
      </c>
      <c r="BK163" s="191">
        <f>ROUND(I163*H163,2)</f>
        <v>0</v>
      </c>
      <c r="BL163" s="18" t="s">
        <v>138</v>
      </c>
      <c r="BM163" s="190" t="s">
        <v>287</v>
      </c>
    </row>
    <row r="164" s="12" customFormat="1" ht="22.8" customHeight="1">
      <c r="A164" s="12"/>
      <c r="B164" s="165"/>
      <c r="C164" s="12"/>
      <c r="D164" s="166" t="s">
        <v>75</v>
      </c>
      <c r="E164" s="176" t="s">
        <v>180</v>
      </c>
      <c r="F164" s="176" t="s">
        <v>185</v>
      </c>
      <c r="G164" s="12"/>
      <c r="H164" s="12"/>
      <c r="I164" s="168"/>
      <c r="J164" s="177">
        <f>BK164</f>
        <v>0</v>
      </c>
      <c r="K164" s="12"/>
      <c r="L164" s="165"/>
      <c r="M164" s="170"/>
      <c r="N164" s="171"/>
      <c r="O164" s="171"/>
      <c r="P164" s="172">
        <f>SUM(P165:P185)</f>
        <v>0</v>
      </c>
      <c r="Q164" s="171"/>
      <c r="R164" s="172">
        <f>SUM(R165:R185)</f>
        <v>114.678201</v>
      </c>
      <c r="S164" s="171"/>
      <c r="T164" s="173">
        <f>SUM(T165:T185)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6" t="s">
        <v>83</v>
      </c>
      <c r="AT164" s="174" t="s">
        <v>75</v>
      </c>
      <c r="AU164" s="174" t="s">
        <v>83</v>
      </c>
      <c r="AY164" s="166" t="s">
        <v>131</v>
      </c>
      <c r="BK164" s="175">
        <f>SUM(BK165:BK185)</f>
        <v>0</v>
      </c>
    </row>
    <row r="165" s="2" customFormat="1" ht="24.15" customHeight="1">
      <c r="A165" s="37"/>
      <c r="B165" s="178"/>
      <c r="C165" s="179" t="s">
        <v>288</v>
      </c>
      <c r="D165" s="179" t="s">
        <v>133</v>
      </c>
      <c r="E165" s="180" t="s">
        <v>289</v>
      </c>
      <c r="F165" s="181" t="s">
        <v>290</v>
      </c>
      <c r="G165" s="182" t="s">
        <v>153</v>
      </c>
      <c r="H165" s="183">
        <v>120</v>
      </c>
      <c r="I165" s="184"/>
      <c r="J165" s="185">
        <f>ROUND(I165*H165,2)</f>
        <v>0</v>
      </c>
      <c r="K165" s="181" t="s">
        <v>137</v>
      </c>
      <c r="L165" s="38"/>
      <c r="M165" s="186" t="s">
        <v>1</v>
      </c>
      <c r="N165" s="187" t="s">
        <v>41</v>
      </c>
      <c r="O165" s="76"/>
      <c r="P165" s="188">
        <f>O165*H165</f>
        <v>0</v>
      </c>
      <c r="Q165" s="188">
        <v>0.089779999999999999</v>
      </c>
      <c r="R165" s="188">
        <f>Q165*H165</f>
        <v>10.7736</v>
      </c>
      <c r="S165" s="188">
        <v>0</v>
      </c>
      <c r="T165" s="18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0" t="s">
        <v>138</v>
      </c>
      <c r="AT165" s="190" t="s">
        <v>133</v>
      </c>
      <c r="AU165" s="190" t="s">
        <v>85</v>
      </c>
      <c r="AY165" s="18" t="s">
        <v>131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83</v>
      </c>
      <c r="BK165" s="191">
        <f>ROUND(I165*H165,2)</f>
        <v>0</v>
      </c>
      <c r="BL165" s="18" t="s">
        <v>138</v>
      </c>
      <c r="BM165" s="190" t="s">
        <v>291</v>
      </c>
    </row>
    <row r="166" s="13" customFormat="1">
      <c r="A166" s="13"/>
      <c r="B166" s="192"/>
      <c r="C166" s="13"/>
      <c r="D166" s="193" t="s">
        <v>140</v>
      </c>
      <c r="E166" s="194" t="s">
        <v>1</v>
      </c>
      <c r="F166" s="195" t="s">
        <v>292</v>
      </c>
      <c r="G166" s="13"/>
      <c r="H166" s="196">
        <v>120</v>
      </c>
      <c r="I166" s="197"/>
      <c r="J166" s="13"/>
      <c r="K166" s="13"/>
      <c r="L166" s="192"/>
      <c r="M166" s="198"/>
      <c r="N166" s="199"/>
      <c r="O166" s="199"/>
      <c r="P166" s="199"/>
      <c r="Q166" s="199"/>
      <c r="R166" s="199"/>
      <c r="S166" s="199"/>
      <c r="T166" s="20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4" t="s">
        <v>140</v>
      </c>
      <c r="AU166" s="194" t="s">
        <v>85</v>
      </c>
      <c r="AV166" s="13" t="s">
        <v>85</v>
      </c>
      <c r="AW166" s="13" t="s">
        <v>32</v>
      </c>
      <c r="AX166" s="13" t="s">
        <v>83</v>
      </c>
      <c r="AY166" s="194" t="s">
        <v>131</v>
      </c>
    </row>
    <row r="167" s="2" customFormat="1" ht="16.5" customHeight="1">
      <c r="A167" s="37"/>
      <c r="B167" s="178"/>
      <c r="C167" s="221" t="s">
        <v>293</v>
      </c>
      <c r="D167" s="221" t="s">
        <v>231</v>
      </c>
      <c r="E167" s="222" t="s">
        <v>294</v>
      </c>
      <c r="F167" s="223" t="s">
        <v>295</v>
      </c>
      <c r="G167" s="224" t="s">
        <v>136</v>
      </c>
      <c r="H167" s="225">
        <v>12</v>
      </c>
      <c r="I167" s="226"/>
      <c r="J167" s="227">
        <f>ROUND(I167*H167,2)</f>
        <v>0</v>
      </c>
      <c r="K167" s="223" t="s">
        <v>144</v>
      </c>
      <c r="L167" s="228"/>
      <c r="M167" s="229" t="s">
        <v>1</v>
      </c>
      <c r="N167" s="230" t="s">
        <v>41</v>
      </c>
      <c r="O167" s="76"/>
      <c r="P167" s="188">
        <f>O167*H167</f>
        <v>0</v>
      </c>
      <c r="Q167" s="188">
        <v>0.222</v>
      </c>
      <c r="R167" s="188">
        <f>Q167*H167</f>
        <v>2.6640000000000001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174</v>
      </c>
      <c r="AT167" s="190" t="s">
        <v>231</v>
      </c>
      <c r="AU167" s="190" t="s">
        <v>85</v>
      </c>
      <c r="AY167" s="18" t="s">
        <v>131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83</v>
      </c>
      <c r="BK167" s="191">
        <f>ROUND(I167*H167,2)</f>
        <v>0</v>
      </c>
      <c r="BL167" s="18" t="s">
        <v>138</v>
      </c>
      <c r="BM167" s="190" t="s">
        <v>296</v>
      </c>
    </row>
    <row r="168" s="13" customFormat="1">
      <c r="A168" s="13"/>
      <c r="B168" s="192"/>
      <c r="C168" s="13"/>
      <c r="D168" s="193" t="s">
        <v>140</v>
      </c>
      <c r="E168" s="194" t="s">
        <v>1</v>
      </c>
      <c r="F168" s="195" t="s">
        <v>297</v>
      </c>
      <c r="G168" s="13"/>
      <c r="H168" s="196">
        <v>12</v>
      </c>
      <c r="I168" s="197"/>
      <c r="J168" s="13"/>
      <c r="K168" s="13"/>
      <c r="L168" s="192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4" t="s">
        <v>140</v>
      </c>
      <c r="AU168" s="194" t="s">
        <v>85</v>
      </c>
      <c r="AV168" s="13" t="s">
        <v>85</v>
      </c>
      <c r="AW168" s="13" t="s">
        <v>32</v>
      </c>
      <c r="AX168" s="13" t="s">
        <v>83</v>
      </c>
      <c r="AY168" s="194" t="s">
        <v>131</v>
      </c>
    </row>
    <row r="169" s="2" customFormat="1" ht="33" customHeight="1">
      <c r="A169" s="37"/>
      <c r="B169" s="178"/>
      <c r="C169" s="179" t="s">
        <v>7</v>
      </c>
      <c r="D169" s="179" t="s">
        <v>133</v>
      </c>
      <c r="E169" s="180" t="s">
        <v>298</v>
      </c>
      <c r="F169" s="181" t="s">
        <v>299</v>
      </c>
      <c r="G169" s="182" t="s">
        <v>153</v>
      </c>
      <c r="H169" s="183">
        <v>10</v>
      </c>
      <c r="I169" s="184"/>
      <c r="J169" s="185">
        <f>ROUND(I169*H169,2)</f>
        <v>0</v>
      </c>
      <c r="K169" s="181" t="s">
        <v>137</v>
      </c>
      <c r="L169" s="38"/>
      <c r="M169" s="186" t="s">
        <v>1</v>
      </c>
      <c r="N169" s="187" t="s">
        <v>41</v>
      </c>
      <c r="O169" s="76"/>
      <c r="P169" s="188">
        <f>O169*H169</f>
        <v>0</v>
      </c>
      <c r="Q169" s="188">
        <v>0.16850000000000001</v>
      </c>
      <c r="R169" s="188">
        <f>Q169*H169</f>
        <v>1.6850000000000001</v>
      </c>
      <c r="S169" s="188">
        <v>0</v>
      </c>
      <c r="T169" s="18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0" t="s">
        <v>138</v>
      </c>
      <c r="AT169" s="190" t="s">
        <v>133</v>
      </c>
      <c r="AU169" s="190" t="s">
        <v>85</v>
      </c>
      <c r="AY169" s="18" t="s">
        <v>131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83</v>
      </c>
      <c r="BK169" s="191">
        <f>ROUND(I169*H169,2)</f>
        <v>0</v>
      </c>
      <c r="BL169" s="18" t="s">
        <v>138</v>
      </c>
      <c r="BM169" s="190" t="s">
        <v>300</v>
      </c>
    </row>
    <row r="170" s="2" customFormat="1" ht="24.15" customHeight="1">
      <c r="A170" s="37"/>
      <c r="B170" s="178"/>
      <c r="C170" s="221" t="s">
        <v>301</v>
      </c>
      <c r="D170" s="221" t="s">
        <v>231</v>
      </c>
      <c r="E170" s="222" t="s">
        <v>302</v>
      </c>
      <c r="F170" s="223" t="s">
        <v>303</v>
      </c>
      <c r="G170" s="224" t="s">
        <v>153</v>
      </c>
      <c r="H170" s="225">
        <v>10</v>
      </c>
      <c r="I170" s="226"/>
      <c r="J170" s="227">
        <f>ROUND(I170*H170,2)</f>
        <v>0</v>
      </c>
      <c r="K170" s="223" t="s">
        <v>137</v>
      </c>
      <c r="L170" s="228"/>
      <c r="M170" s="229" t="s">
        <v>1</v>
      </c>
      <c r="N170" s="230" t="s">
        <v>41</v>
      </c>
      <c r="O170" s="76"/>
      <c r="P170" s="188">
        <f>O170*H170</f>
        <v>0</v>
      </c>
      <c r="Q170" s="188">
        <v>0.048300000000000003</v>
      </c>
      <c r="R170" s="188">
        <f>Q170*H170</f>
        <v>0.48300000000000004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174</v>
      </c>
      <c r="AT170" s="190" t="s">
        <v>231</v>
      </c>
      <c r="AU170" s="190" t="s">
        <v>85</v>
      </c>
      <c r="AY170" s="18" t="s">
        <v>131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138</v>
      </c>
      <c r="BM170" s="190" t="s">
        <v>304</v>
      </c>
    </row>
    <row r="171" s="2" customFormat="1" ht="33" customHeight="1">
      <c r="A171" s="37"/>
      <c r="B171" s="178"/>
      <c r="C171" s="179" t="s">
        <v>305</v>
      </c>
      <c r="D171" s="179" t="s">
        <v>133</v>
      </c>
      <c r="E171" s="180" t="s">
        <v>298</v>
      </c>
      <c r="F171" s="181" t="s">
        <v>299</v>
      </c>
      <c r="G171" s="182" t="s">
        <v>153</v>
      </c>
      <c r="H171" s="183">
        <v>102</v>
      </c>
      <c r="I171" s="184"/>
      <c r="J171" s="185">
        <f>ROUND(I171*H171,2)</f>
        <v>0</v>
      </c>
      <c r="K171" s="181" t="s">
        <v>137</v>
      </c>
      <c r="L171" s="38"/>
      <c r="M171" s="186" t="s">
        <v>1</v>
      </c>
      <c r="N171" s="187" t="s">
        <v>41</v>
      </c>
      <c r="O171" s="76"/>
      <c r="P171" s="188">
        <f>O171*H171</f>
        <v>0</v>
      </c>
      <c r="Q171" s="188">
        <v>0.16850000000000001</v>
      </c>
      <c r="R171" s="188">
        <f>Q171*H171</f>
        <v>17.187000000000001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138</v>
      </c>
      <c r="AT171" s="190" t="s">
        <v>133</v>
      </c>
      <c r="AU171" s="190" t="s">
        <v>85</v>
      </c>
      <c r="AY171" s="18" t="s">
        <v>131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83</v>
      </c>
      <c r="BK171" s="191">
        <f>ROUND(I171*H171,2)</f>
        <v>0</v>
      </c>
      <c r="BL171" s="18" t="s">
        <v>138</v>
      </c>
      <c r="BM171" s="190" t="s">
        <v>306</v>
      </c>
    </row>
    <row r="172" s="2" customFormat="1" ht="16.5" customHeight="1">
      <c r="A172" s="37"/>
      <c r="B172" s="178"/>
      <c r="C172" s="221" t="s">
        <v>307</v>
      </c>
      <c r="D172" s="221" t="s">
        <v>231</v>
      </c>
      <c r="E172" s="222" t="s">
        <v>308</v>
      </c>
      <c r="F172" s="223" t="s">
        <v>309</v>
      </c>
      <c r="G172" s="224" t="s">
        <v>153</v>
      </c>
      <c r="H172" s="225">
        <v>102</v>
      </c>
      <c r="I172" s="226"/>
      <c r="J172" s="227">
        <f>ROUND(I172*H172,2)</f>
        <v>0</v>
      </c>
      <c r="K172" s="223" t="s">
        <v>137</v>
      </c>
      <c r="L172" s="228"/>
      <c r="M172" s="229" t="s">
        <v>1</v>
      </c>
      <c r="N172" s="230" t="s">
        <v>41</v>
      </c>
      <c r="O172" s="76"/>
      <c r="P172" s="188">
        <f>O172*H172</f>
        <v>0</v>
      </c>
      <c r="Q172" s="188">
        <v>0.080000000000000002</v>
      </c>
      <c r="R172" s="188">
        <f>Q172*H172</f>
        <v>8.1600000000000001</v>
      </c>
      <c r="S172" s="188">
        <v>0</v>
      </c>
      <c r="T172" s="18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174</v>
      </c>
      <c r="AT172" s="190" t="s">
        <v>231</v>
      </c>
      <c r="AU172" s="190" t="s">
        <v>85</v>
      </c>
      <c r="AY172" s="18" t="s">
        <v>131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83</v>
      </c>
      <c r="BK172" s="191">
        <f>ROUND(I172*H172,2)</f>
        <v>0</v>
      </c>
      <c r="BL172" s="18" t="s">
        <v>138</v>
      </c>
      <c r="BM172" s="190" t="s">
        <v>310</v>
      </c>
    </row>
    <row r="173" s="2" customFormat="1" ht="33" customHeight="1">
      <c r="A173" s="37"/>
      <c r="B173" s="178"/>
      <c r="C173" s="179" t="s">
        <v>311</v>
      </c>
      <c r="D173" s="179" t="s">
        <v>133</v>
      </c>
      <c r="E173" s="180" t="s">
        <v>298</v>
      </c>
      <c r="F173" s="181" t="s">
        <v>299</v>
      </c>
      <c r="G173" s="182" t="s">
        <v>153</v>
      </c>
      <c r="H173" s="183">
        <v>8</v>
      </c>
      <c r="I173" s="184"/>
      <c r="J173" s="185">
        <f>ROUND(I173*H173,2)</f>
        <v>0</v>
      </c>
      <c r="K173" s="181" t="s">
        <v>137</v>
      </c>
      <c r="L173" s="38"/>
      <c r="M173" s="186" t="s">
        <v>1</v>
      </c>
      <c r="N173" s="187" t="s">
        <v>41</v>
      </c>
      <c r="O173" s="76"/>
      <c r="P173" s="188">
        <f>O173*H173</f>
        <v>0</v>
      </c>
      <c r="Q173" s="188">
        <v>0.16850000000000001</v>
      </c>
      <c r="R173" s="188">
        <f>Q173*H173</f>
        <v>1.3480000000000001</v>
      </c>
      <c r="S173" s="188">
        <v>0</v>
      </c>
      <c r="T173" s="18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0" t="s">
        <v>138</v>
      </c>
      <c r="AT173" s="190" t="s">
        <v>133</v>
      </c>
      <c r="AU173" s="190" t="s">
        <v>85</v>
      </c>
      <c r="AY173" s="18" t="s">
        <v>131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83</v>
      </c>
      <c r="BK173" s="191">
        <f>ROUND(I173*H173,2)</f>
        <v>0</v>
      </c>
      <c r="BL173" s="18" t="s">
        <v>138</v>
      </c>
      <c r="BM173" s="190" t="s">
        <v>312</v>
      </c>
    </row>
    <row r="174" s="2" customFormat="1" ht="24.15" customHeight="1">
      <c r="A174" s="37"/>
      <c r="B174" s="178"/>
      <c r="C174" s="221" t="s">
        <v>313</v>
      </c>
      <c r="D174" s="221" t="s">
        <v>231</v>
      </c>
      <c r="E174" s="222" t="s">
        <v>314</v>
      </c>
      <c r="F174" s="223" t="s">
        <v>315</v>
      </c>
      <c r="G174" s="224" t="s">
        <v>153</v>
      </c>
      <c r="H174" s="225">
        <v>8</v>
      </c>
      <c r="I174" s="226"/>
      <c r="J174" s="227">
        <f>ROUND(I174*H174,2)</f>
        <v>0</v>
      </c>
      <c r="K174" s="223" t="s">
        <v>137</v>
      </c>
      <c r="L174" s="228"/>
      <c r="M174" s="229" t="s">
        <v>1</v>
      </c>
      <c r="N174" s="230" t="s">
        <v>41</v>
      </c>
      <c r="O174" s="76"/>
      <c r="P174" s="188">
        <f>O174*H174</f>
        <v>0</v>
      </c>
      <c r="Q174" s="188">
        <v>0.065670000000000006</v>
      </c>
      <c r="R174" s="188">
        <f>Q174*H174</f>
        <v>0.52536000000000005</v>
      </c>
      <c r="S174" s="188">
        <v>0</v>
      </c>
      <c r="T174" s="18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174</v>
      </c>
      <c r="AT174" s="190" t="s">
        <v>231</v>
      </c>
      <c r="AU174" s="190" t="s">
        <v>85</v>
      </c>
      <c r="AY174" s="18" t="s">
        <v>131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83</v>
      </c>
      <c r="BK174" s="191">
        <f>ROUND(I174*H174,2)</f>
        <v>0</v>
      </c>
      <c r="BL174" s="18" t="s">
        <v>138</v>
      </c>
      <c r="BM174" s="190" t="s">
        <v>316</v>
      </c>
    </row>
    <row r="175" s="2" customFormat="1" ht="33" customHeight="1">
      <c r="A175" s="37"/>
      <c r="B175" s="178"/>
      <c r="C175" s="179" t="s">
        <v>317</v>
      </c>
      <c r="D175" s="179" t="s">
        <v>133</v>
      </c>
      <c r="E175" s="180" t="s">
        <v>318</v>
      </c>
      <c r="F175" s="181" t="s">
        <v>319</v>
      </c>
      <c r="G175" s="182" t="s">
        <v>153</v>
      </c>
      <c r="H175" s="183">
        <v>220</v>
      </c>
      <c r="I175" s="184"/>
      <c r="J175" s="185">
        <f>ROUND(I175*H175,2)</f>
        <v>0</v>
      </c>
      <c r="K175" s="181" t="s">
        <v>137</v>
      </c>
      <c r="L175" s="38"/>
      <c r="M175" s="186" t="s">
        <v>1</v>
      </c>
      <c r="N175" s="187" t="s">
        <v>41</v>
      </c>
      <c r="O175" s="76"/>
      <c r="P175" s="188">
        <f>O175*H175</f>
        <v>0</v>
      </c>
      <c r="Q175" s="188">
        <v>0.14041999999999999</v>
      </c>
      <c r="R175" s="188">
        <f>Q175*H175</f>
        <v>30.892399999999999</v>
      </c>
      <c r="S175" s="188">
        <v>0</v>
      </c>
      <c r="T175" s="18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0" t="s">
        <v>138</v>
      </c>
      <c r="AT175" s="190" t="s">
        <v>133</v>
      </c>
      <c r="AU175" s="190" t="s">
        <v>85</v>
      </c>
      <c r="AY175" s="18" t="s">
        <v>131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83</v>
      </c>
      <c r="BK175" s="191">
        <f>ROUND(I175*H175,2)</f>
        <v>0</v>
      </c>
      <c r="BL175" s="18" t="s">
        <v>138</v>
      </c>
      <c r="BM175" s="190" t="s">
        <v>320</v>
      </c>
    </row>
    <row r="176" s="2" customFormat="1" ht="16.5" customHeight="1">
      <c r="A176" s="37"/>
      <c r="B176" s="178"/>
      <c r="C176" s="221" t="s">
        <v>321</v>
      </c>
      <c r="D176" s="221" t="s">
        <v>231</v>
      </c>
      <c r="E176" s="222" t="s">
        <v>322</v>
      </c>
      <c r="F176" s="223" t="s">
        <v>323</v>
      </c>
      <c r="G176" s="224" t="s">
        <v>153</v>
      </c>
      <c r="H176" s="225">
        <v>220</v>
      </c>
      <c r="I176" s="226"/>
      <c r="J176" s="227">
        <f>ROUND(I176*H176,2)</f>
        <v>0</v>
      </c>
      <c r="K176" s="223" t="s">
        <v>144</v>
      </c>
      <c r="L176" s="228"/>
      <c r="M176" s="229" t="s">
        <v>1</v>
      </c>
      <c r="N176" s="230" t="s">
        <v>41</v>
      </c>
      <c r="O176" s="76"/>
      <c r="P176" s="188">
        <f>O176*H176</f>
        <v>0</v>
      </c>
      <c r="Q176" s="188">
        <v>0.045999999999999999</v>
      </c>
      <c r="R176" s="188">
        <f>Q176*H176</f>
        <v>10.119999999999999</v>
      </c>
      <c r="S176" s="188">
        <v>0</v>
      </c>
      <c r="T176" s="18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174</v>
      </c>
      <c r="AT176" s="190" t="s">
        <v>231</v>
      </c>
      <c r="AU176" s="190" t="s">
        <v>85</v>
      </c>
      <c r="AY176" s="18" t="s">
        <v>131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83</v>
      </c>
      <c r="BK176" s="191">
        <f>ROUND(I176*H176,2)</f>
        <v>0</v>
      </c>
      <c r="BL176" s="18" t="s">
        <v>138</v>
      </c>
      <c r="BM176" s="190" t="s">
        <v>324</v>
      </c>
    </row>
    <row r="177" s="2" customFormat="1" ht="24.15" customHeight="1">
      <c r="A177" s="37"/>
      <c r="B177" s="178"/>
      <c r="C177" s="179" t="s">
        <v>325</v>
      </c>
      <c r="D177" s="179" t="s">
        <v>133</v>
      </c>
      <c r="E177" s="180" t="s">
        <v>326</v>
      </c>
      <c r="F177" s="181" t="s">
        <v>327</v>
      </c>
      <c r="G177" s="182" t="s">
        <v>166</v>
      </c>
      <c r="H177" s="183">
        <v>13.65</v>
      </c>
      <c r="I177" s="184"/>
      <c r="J177" s="185">
        <f>ROUND(I177*H177,2)</f>
        <v>0</v>
      </c>
      <c r="K177" s="181" t="s">
        <v>137</v>
      </c>
      <c r="L177" s="38"/>
      <c r="M177" s="186" t="s">
        <v>1</v>
      </c>
      <c r="N177" s="187" t="s">
        <v>41</v>
      </c>
      <c r="O177" s="76"/>
      <c r="P177" s="188">
        <f>O177*H177</f>
        <v>0</v>
      </c>
      <c r="Q177" s="188">
        <v>2.2563399999999998</v>
      </c>
      <c r="R177" s="188">
        <f>Q177*H177</f>
        <v>30.799040999999999</v>
      </c>
      <c r="S177" s="188">
        <v>0</v>
      </c>
      <c r="T177" s="18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0" t="s">
        <v>138</v>
      </c>
      <c r="AT177" s="190" t="s">
        <v>133</v>
      </c>
      <c r="AU177" s="190" t="s">
        <v>85</v>
      </c>
      <c r="AY177" s="18" t="s">
        <v>131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18" t="s">
        <v>83</v>
      </c>
      <c r="BK177" s="191">
        <f>ROUND(I177*H177,2)</f>
        <v>0</v>
      </c>
      <c r="BL177" s="18" t="s">
        <v>138</v>
      </c>
      <c r="BM177" s="190" t="s">
        <v>328</v>
      </c>
    </row>
    <row r="178" s="13" customFormat="1">
      <c r="A178" s="13"/>
      <c r="B178" s="192"/>
      <c r="C178" s="13"/>
      <c r="D178" s="193" t="s">
        <v>140</v>
      </c>
      <c r="E178" s="194" t="s">
        <v>1</v>
      </c>
      <c r="F178" s="195" t="s">
        <v>329</v>
      </c>
      <c r="G178" s="13"/>
      <c r="H178" s="196">
        <v>1.8</v>
      </c>
      <c r="I178" s="197"/>
      <c r="J178" s="13"/>
      <c r="K178" s="13"/>
      <c r="L178" s="192"/>
      <c r="M178" s="198"/>
      <c r="N178" s="199"/>
      <c r="O178" s="199"/>
      <c r="P178" s="199"/>
      <c r="Q178" s="199"/>
      <c r="R178" s="199"/>
      <c r="S178" s="199"/>
      <c r="T178" s="20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4" t="s">
        <v>140</v>
      </c>
      <c r="AU178" s="194" t="s">
        <v>85</v>
      </c>
      <c r="AV178" s="13" t="s">
        <v>85</v>
      </c>
      <c r="AW178" s="13" t="s">
        <v>32</v>
      </c>
      <c r="AX178" s="13" t="s">
        <v>76</v>
      </c>
      <c r="AY178" s="194" t="s">
        <v>131</v>
      </c>
    </row>
    <row r="179" s="13" customFormat="1">
      <c r="A179" s="13"/>
      <c r="B179" s="192"/>
      <c r="C179" s="13"/>
      <c r="D179" s="193" t="s">
        <v>140</v>
      </c>
      <c r="E179" s="194" t="s">
        <v>1</v>
      </c>
      <c r="F179" s="195" t="s">
        <v>330</v>
      </c>
      <c r="G179" s="13"/>
      <c r="H179" s="196">
        <v>3.0600000000000001</v>
      </c>
      <c r="I179" s="197"/>
      <c r="J179" s="13"/>
      <c r="K179" s="13"/>
      <c r="L179" s="192"/>
      <c r="M179" s="198"/>
      <c r="N179" s="199"/>
      <c r="O179" s="199"/>
      <c r="P179" s="199"/>
      <c r="Q179" s="199"/>
      <c r="R179" s="199"/>
      <c r="S179" s="199"/>
      <c r="T179" s="20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4" t="s">
        <v>140</v>
      </c>
      <c r="AU179" s="194" t="s">
        <v>85</v>
      </c>
      <c r="AV179" s="13" t="s">
        <v>85</v>
      </c>
      <c r="AW179" s="13" t="s">
        <v>32</v>
      </c>
      <c r="AX179" s="13" t="s">
        <v>76</v>
      </c>
      <c r="AY179" s="194" t="s">
        <v>131</v>
      </c>
    </row>
    <row r="180" s="13" customFormat="1">
      <c r="A180" s="13"/>
      <c r="B180" s="192"/>
      <c r="C180" s="13"/>
      <c r="D180" s="193" t="s">
        <v>140</v>
      </c>
      <c r="E180" s="194" t="s">
        <v>1</v>
      </c>
      <c r="F180" s="195" t="s">
        <v>331</v>
      </c>
      <c r="G180" s="13"/>
      <c r="H180" s="196">
        <v>0.29999999999999999</v>
      </c>
      <c r="I180" s="197"/>
      <c r="J180" s="13"/>
      <c r="K180" s="13"/>
      <c r="L180" s="192"/>
      <c r="M180" s="198"/>
      <c r="N180" s="199"/>
      <c r="O180" s="199"/>
      <c r="P180" s="199"/>
      <c r="Q180" s="199"/>
      <c r="R180" s="199"/>
      <c r="S180" s="199"/>
      <c r="T180" s="20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4" t="s">
        <v>140</v>
      </c>
      <c r="AU180" s="194" t="s">
        <v>85</v>
      </c>
      <c r="AV180" s="13" t="s">
        <v>85</v>
      </c>
      <c r="AW180" s="13" t="s">
        <v>32</v>
      </c>
      <c r="AX180" s="13" t="s">
        <v>76</v>
      </c>
      <c r="AY180" s="194" t="s">
        <v>131</v>
      </c>
    </row>
    <row r="181" s="13" customFormat="1">
      <c r="A181" s="13"/>
      <c r="B181" s="192"/>
      <c r="C181" s="13"/>
      <c r="D181" s="193" t="s">
        <v>140</v>
      </c>
      <c r="E181" s="194" t="s">
        <v>1</v>
      </c>
      <c r="F181" s="195" t="s">
        <v>332</v>
      </c>
      <c r="G181" s="13"/>
      <c r="H181" s="196">
        <v>0.23999999999999999</v>
      </c>
      <c r="I181" s="197"/>
      <c r="J181" s="13"/>
      <c r="K181" s="13"/>
      <c r="L181" s="192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4" t="s">
        <v>140</v>
      </c>
      <c r="AU181" s="194" t="s">
        <v>85</v>
      </c>
      <c r="AV181" s="13" t="s">
        <v>85</v>
      </c>
      <c r="AW181" s="13" t="s">
        <v>32</v>
      </c>
      <c r="AX181" s="13" t="s">
        <v>76</v>
      </c>
      <c r="AY181" s="194" t="s">
        <v>131</v>
      </c>
    </row>
    <row r="182" s="13" customFormat="1">
      <c r="A182" s="13"/>
      <c r="B182" s="192"/>
      <c r="C182" s="13"/>
      <c r="D182" s="193" t="s">
        <v>140</v>
      </c>
      <c r="E182" s="194" t="s">
        <v>1</v>
      </c>
      <c r="F182" s="195" t="s">
        <v>333</v>
      </c>
      <c r="G182" s="13"/>
      <c r="H182" s="196">
        <v>8.25</v>
      </c>
      <c r="I182" s="197"/>
      <c r="J182" s="13"/>
      <c r="K182" s="13"/>
      <c r="L182" s="192"/>
      <c r="M182" s="198"/>
      <c r="N182" s="199"/>
      <c r="O182" s="199"/>
      <c r="P182" s="199"/>
      <c r="Q182" s="199"/>
      <c r="R182" s="199"/>
      <c r="S182" s="199"/>
      <c r="T182" s="20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4" t="s">
        <v>140</v>
      </c>
      <c r="AU182" s="194" t="s">
        <v>85</v>
      </c>
      <c r="AV182" s="13" t="s">
        <v>85</v>
      </c>
      <c r="AW182" s="13" t="s">
        <v>32</v>
      </c>
      <c r="AX182" s="13" t="s">
        <v>76</v>
      </c>
      <c r="AY182" s="194" t="s">
        <v>131</v>
      </c>
    </row>
    <row r="183" s="14" customFormat="1">
      <c r="A183" s="14"/>
      <c r="B183" s="201"/>
      <c r="C183" s="14"/>
      <c r="D183" s="193" t="s">
        <v>140</v>
      </c>
      <c r="E183" s="202" t="s">
        <v>1</v>
      </c>
      <c r="F183" s="203" t="s">
        <v>157</v>
      </c>
      <c r="G183" s="14"/>
      <c r="H183" s="204">
        <v>13.65</v>
      </c>
      <c r="I183" s="205"/>
      <c r="J183" s="14"/>
      <c r="K183" s="14"/>
      <c r="L183" s="201"/>
      <c r="M183" s="206"/>
      <c r="N183" s="207"/>
      <c r="O183" s="207"/>
      <c r="P183" s="207"/>
      <c r="Q183" s="207"/>
      <c r="R183" s="207"/>
      <c r="S183" s="207"/>
      <c r="T183" s="20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2" t="s">
        <v>140</v>
      </c>
      <c r="AU183" s="202" t="s">
        <v>85</v>
      </c>
      <c r="AV183" s="14" t="s">
        <v>138</v>
      </c>
      <c r="AW183" s="14" t="s">
        <v>32</v>
      </c>
      <c r="AX183" s="14" t="s">
        <v>83</v>
      </c>
      <c r="AY183" s="202" t="s">
        <v>131</v>
      </c>
    </row>
    <row r="184" s="2" customFormat="1" ht="24.15" customHeight="1">
      <c r="A184" s="37"/>
      <c r="B184" s="178"/>
      <c r="C184" s="179" t="s">
        <v>334</v>
      </c>
      <c r="D184" s="179" t="s">
        <v>133</v>
      </c>
      <c r="E184" s="180" t="s">
        <v>335</v>
      </c>
      <c r="F184" s="181" t="s">
        <v>336</v>
      </c>
      <c r="G184" s="182" t="s">
        <v>153</v>
      </c>
      <c r="H184" s="183">
        <v>120</v>
      </c>
      <c r="I184" s="184"/>
      <c r="J184" s="185">
        <f>ROUND(I184*H184,2)</f>
        <v>0</v>
      </c>
      <c r="K184" s="181" t="s">
        <v>1</v>
      </c>
      <c r="L184" s="38"/>
      <c r="M184" s="186" t="s">
        <v>1</v>
      </c>
      <c r="N184" s="187" t="s">
        <v>41</v>
      </c>
      <c r="O184" s="76"/>
      <c r="P184" s="188">
        <f>O184*H184</f>
        <v>0</v>
      </c>
      <c r="Q184" s="188">
        <v>0.00034000000000000002</v>
      </c>
      <c r="R184" s="188">
        <f>Q184*H184</f>
        <v>0.040800000000000003</v>
      </c>
      <c r="S184" s="188">
        <v>0</v>
      </c>
      <c r="T184" s="18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0" t="s">
        <v>138</v>
      </c>
      <c r="AT184" s="190" t="s">
        <v>133</v>
      </c>
      <c r="AU184" s="190" t="s">
        <v>85</v>
      </c>
      <c r="AY184" s="18" t="s">
        <v>131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83</v>
      </c>
      <c r="BK184" s="191">
        <f>ROUND(I184*H184,2)</f>
        <v>0</v>
      </c>
      <c r="BL184" s="18" t="s">
        <v>138</v>
      </c>
      <c r="BM184" s="190" t="s">
        <v>337</v>
      </c>
    </row>
    <row r="185" s="2" customFormat="1" ht="24.15" customHeight="1">
      <c r="A185" s="37"/>
      <c r="B185" s="178"/>
      <c r="C185" s="179" t="s">
        <v>338</v>
      </c>
      <c r="D185" s="179" t="s">
        <v>133</v>
      </c>
      <c r="E185" s="180" t="s">
        <v>339</v>
      </c>
      <c r="F185" s="181" t="s">
        <v>340</v>
      </c>
      <c r="G185" s="182" t="s">
        <v>136</v>
      </c>
      <c r="H185" s="183">
        <v>4</v>
      </c>
      <c r="I185" s="184"/>
      <c r="J185" s="185">
        <f>ROUND(I185*H185,2)</f>
        <v>0</v>
      </c>
      <c r="K185" s="181" t="s">
        <v>144</v>
      </c>
      <c r="L185" s="38"/>
      <c r="M185" s="186" t="s">
        <v>1</v>
      </c>
      <c r="N185" s="187" t="s">
        <v>41</v>
      </c>
      <c r="O185" s="76"/>
      <c r="P185" s="188">
        <f>O185*H185</f>
        <v>0</v>
      </c>
      <c r="Q185" s="188">
        <v>0</v>
      </c>
      <c r="R185" s="188">
        <f>Q185*H185</f>
        <v>0</v>
      </c>
      <c r="S185" s="188">
        <v>0</v>
      </c>
      <c r="T185" s="18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0" t="s">
        <v>138</v>
      </c>
      <c r="AT185" s="190" t="s">
        <v>133</v>
      </c>
      <c r="AU185" s="190" t="s">
        <v>85</v>
      </c>
      <c r="AY185" s="18" t="s">
        <v>131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138</v>
      </c>
      <c r="BM185" s="190" t="s">
        <v>341</v>
      </c>
    </row>
    <row r="186" s="12" customFormat="1" ht="22.8" customHeight="1">
      <c r="A186" s="12"/>
      <c r="B186" s="165"/>
      <c r="C186" s="12"/>
      <c r="D186" s="166" t="s">
        <v>75</v>
      </c>
      <c r="E186" s="176" t="s">
        <v>342</v>
      </c>
      <c r="F186" s="176" t="s">
        <v>343</v>
      </c>
      <c r="G186" s="12"/>
      <c r="H186" s="12"/>
      <c r="I186" s="168"/>
      <c r="J186" s="177">
        <f>BK186</f>
        <v>0</v>
      </c>
      <c r="K186" s="12"/>
      <c r="L186" s="165"/>
      <c r="M186" s="170"/>
      <c r="N186" s="171"/>
      <c r="O186" s="171"/>
      <c r="P186" s="172">
        <f>P187</f>
        <v>0</v>
      </c>
      <c r="Q186" s="171"/>
      <c r="R186" s="172">
        <f>R187</f>
        <v>0</v>
      </c>
      <c r="S186" s="171"/>
      <c r="T186" s="173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6" t="s">
        <v>83</v>
      </c>
      <c r="AT186" s="174" t="s">
        <v>75</v>
      </c>
      <c r="AU186" s="174" t="s">
        <v>83</v>
      </c>
      <c r="AY186" s="166" t="s">
        <v>131</v>
      </c>
      <c r="BK186" s="175">
        <f>BK187</f>
        <v>0</v>
      </c>
    </row>
    <row r="187" s="2" customFormat="1" ht="24.15" customHeight="1">
      <c r="A187" s="37"/>
      <c r="B187" s="178"/>
      <c r="C187" s="179" t="s">
        <v>344</v>
      </c>
      <c r="D187" s="179" t="s">
        <v>133</v>
      </c>
      <c r="E187" s="180" t="s">
        <v>345</v>
      </c>
      <c r="F187" s="181" t="s">
        <v>346</v>
      </c>
      <c r="G187" s="182" t="s">
        <v>177</v>
      </c>
      <c r="H187" s="183">
        <v>307.97800000000001</v>
      </c>
      <c r="I187" s="184"/>
      <c r="J187" s="185">
        <f>ROUND(I187*H187,2)</f>
        <v>0</v>
      </c>
      <c r="K187" s="181" t="s">
        <v>144</v>
      </c>
      <c r="L187" s="38"/>
      <c r="M187" s="209" t="s">
        <v>1</v>
      </c>
      <c r="N187" s="210" t="s">
        <v>41</v>
      </c>
      <c r="O187" s="211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138</v>
      </c>
      <c r="AT187" s="190" t="s">
        <v>133</v>
      </c>
      <c r="AU187" s="190" t="s">
        <v>85</v>
      </c>
      <c r="AY187" s="18" t="s">
        <v>131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83</v>
      </c>
      <c r="BK187" s="191">
        <f>ROUND(I187*H187,2)</f>
        <v>0</v>
      </c>
      <c r="BL187" s="18" t="s">
        <v>138</v>
      </c>
      <c r="BM187" s="190" t="s">
        <v>347</v>
      </c>
    </row>
    <row r="188" s="2" customFormat="1" ht="6.96" customHeight="1">
      <c r="A188" s="37"/>
      <c r="B188" s="59"/>
      <c r="C188" s="60"/>
      <c r="D188" s="60"/>
      <c r="E188" s="60"/>
      <c r="F188" s="60"/>
      <c r="G188" s="60"/>
      <c r="H188" s="60"/>
      <c r="I188" s="60"/>
      <c r="J188" s="60"/>
      <c r="K188" s="60"/>
      <c r="L188" s="38"/>
      <c r="M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</row>
  </sheetData>
  <autoFilter ref="C125:K18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Blanická,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348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8. 11. 2025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ROUND((SUM(BE122:BE140)),  2)</f>
        <v>0</v>
      </c>
      <c r="G35" s="37"/>
      <c r="H35" s="37"/>
      <c r="I35" s="135">
        <v>0.20999999999999999</v>
      </c>
      <c r="J35" s="134">
        <f>ROUND(((SUM(BE122:BE140))*I35),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ROUND((SUM(BF122:BF140)),  2)</f>
        <v>0</v>
      </c>
      <c r="G36" s="37"/>
      <c r="H36" s="37"/>
      <c r="I36" s="135">
        <v>0.12</v>
      </c>
      <c r="J36" s="134">
        <f>ROUND(((SUM(BF122:BF140))*I36),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ROUND((SUM(BG122:BG140)),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ROUND((SUM(BH122:BH140)),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ROUND((SUM(BI122:BI140)),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Blanická,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192 - Dopravní značení provizorní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8. 11. 2025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114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 Blanická,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192 - Dopravní značení provizorní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8. 11. 2025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129</v>
      </c>
      <c r="F123" s="167" t="s">
        <v>130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180</v>
      </c>
      <c r="F124" s="176" t="s">
        <v>185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SUM(P125:P140)</f>
        <v>0</v>
      </c>
      <c r="Q124" s="171"/>
      <c r="R124" s="172">
        <f>SUM(R125:R140)</f>
        <v>0</v>
      </c>
      <c r="S124" s="171"/>
      <c r="T124" s="173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131</v>
      </c>
      <c r="BK124" s="175">
        <f>SUM(BK125:BK140)</f>
        <v>0</v>
      </c>
    </row>
    <row r="125" s="2" customFormat="1" ht="24.15" customHeight="1">
      <c r="A125" s="37"/>
      <c r="B125" s="178"/>
      <c r="C125" s="179" t="s">
        <v>83</v>
      </c>
      <c r="D125" s="179" t="s">
        <v>133</v>
      </c>
      <c r="E125" s="180" t="s">
        <v>349</v>
      </c>
      <c r="F125" s="181" t="s">
        <v>350</v>
      </c>
      <c r="G125" s="182" t="s">
        <v>282</v>
      </c>
      <c r="H125" s="183">
        <v>12</v>
      </c>
      <c r="I125" s="184"/>
      <c r="J125" s="185">
        <f>ROUND(I125*H125,2)</f>
        <v>0</v>
      </c>
      <c r="K125" s="181" t="s">
        <v>137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138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138</v>
      </c>
      <c r="BM125" s="190" t="s">
        <v>351</v>
      </c>
    </row>
    <row r="126" s="13" customFormat="1">
      <c r="A126" s="13"/>
      <c r="B126" s="192"/>
      <c r="C126" s="13"/>
      <c r="D126" s="193" t="s">
        <v>140</v>
      </c>
      <c r="E126" s="194" t="s">
        <v>1</v>
      </c>
      <c r="F126" s="195" t="s">
        <v>352</v>
      </c>
      <c r="G126" s="13"/>
      <c r="H126" s="196">
        <v>12</v>
      </c>
      <c r="I126" s="197"/>
      <c r="J126" s="13"/>
      <c r="K126" s="13"/>
      <c r="L126" s="192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140</v>
      </c>
      <c r="AU126" s="194" t="s">
        <v>85</v>
      </c>
      <c r="AV126" s="13" t="s">
        <v>85</v>
      </c>
      <c r="AW126" s="13" t="s">
        <v>32</v>
      </c>
      <c r="AX126" s="13" t="s">
        <v>83</v>
      </c>
      <c r="AY126" s="194" t="s">
        <v>131</v>
      </c>
    </row>
    <row r="127" s="2" customFormat="1" ht="24.15" customHeight="1">
      <c r="A127" s="37"/>
      <c r="B127" s="178"/>
      <c r="C127" s="179" t="s">
        <v>85</v>
      </c>
      <c r="D127" s="179" t="s">
        <v>133</v>
      </c>
      <c r="E127" s="180" t="s">
        <v>353</v>
      </c>
      <c r="F127" s="181" t="s">
        <v>354</v>
      </c>
      <c r="G127" s="182" t="s">
        <v>282</v>
      </c>
      <c r="H127" s="183">
        <v>2</v>
      </c>
      <c r="I127" s="184"/>
      <c r="J127" s="185">
        <f>ROUND(I127*H127,2)</f>
        <v>0</v>
      </c>
      <c r="K127" s="181" t="s">
        <v>137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138</v>
      </c>
      <c r="AT127" s="190" t="s">
        <v>133</v>
      </c>
      <c r="AU127" s="190" t="s">
        <v>85</v>
      </c>
      <c r="AY127" s="18" t="s">
        <v>131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138</v>
      </c>
      <c r="BM127" s="190" t="s">
        <v>355</v>
      </c>
    </row>
    <row r="128" s="13" customFormat="1">
      <c r="A128" s="13"/>
      <c r="B128" s="192"/>
      <c r="C128" s="13"/>
      <c r="D128" s="193" t="s">
        <v>140</v>
      </c>
      <c r="E128" s="194" t="s">
        <v>1</v>
      </c>
      <c r="F128" s="195" t="s">
        <v>356</v>
      </c>
      <c r="G128" s="13"/>
      <c r="H128" s="196">
        <v>2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140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131</v>
      </c>
    </row>
    <row r="129" s="2" customFormat="1" ht="24.15" customHeight="1">
      <c r="A129" s="37"/>
      <c r="B129" s="178"/>
      <c r="C129" s="179" t="s">
        <v>146</v>
      </c>
      <c r="D129" s="179" t="s">
        <v>133</v>
      </c>
      <c r="E129" s="180" t="s">
        <v>357</v>
      </c>
      <c r="F129" s="181" t="s">
        <v>358</v>
      </c>
      <c r="G129" s="182" t="s">
        <v>282</v>
      </c>
      <c r="H129" s="183">
        <v>336</v>
      </c>
      <c r="I129" s="184"/>
      <c r="J129" s="185">
        <f>ROUND(I129*H129,2)</f>
        <v>0</v>
      </c>
      <c r="K129" s="181" t="s">
        <v>137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138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138</v>
      </c>
      <c r="BM129" s="190" t="s">
        <v>359</v>
      </c>
    </row>
    <row r="130" s="13" customFormat="1">
      <c r="A130" s="13"/>
      <c r="B130" s="192"/>
      <c r="C130" s="13"/>
      <c r="D130" s="193" t="s">
        <v>140</v>
      </c>
      <c r="E130" s="194" t="s">
        <v>1</v>
      </c>
      <c r="F130" s="195" t="s">
        <v>360</v>
      </c>
      <c r="G130" s="13"/>
      <c r="H130" s="196">
        <v>336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140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131</v>
      </c>
    </row>
    <row r="131" s="2" customFormat="1" ht="24.15" customHeight="1">
      <c r="A131" s="37"/>
      <c r="B131" s="178"/>
      <c r="C131" s="179" t="s">
        <v>138</v>
      </c>
      <c r="D131" s="179" t="s">
        <v>133</v>
      </c>
      <c r="E131" s="180" t="s">
        <v>361</v>
      </c>
      <c r="F131" s="181" t="s">
        <v>362</v>
      </c>
      <c r="G131" s="182" t="s">
        <v>282</v>
      </c>
      <c r="H131" s="183">
        <v>56</v>
      </c>
      <c r="I131" s="184"/>
      <c r="J131" s="185">
        <f>ROUND(I131*H131,2)</f>
        <v>0</v>
      </c>
      <c r="K131" s="181" t="s">
        <v>137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138</v>
      </c>
      <c r="AT131" s="190" t="s">
        <v>133</v>
      </c>
      <c r="AU131" s="190" t="s">
        <v>85</v>
      </c>
      <c r="AY131" s="18" t="s">
        <v>131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138</v>
      </c>
      <c r="BM131" s="190" t="s">
        <v>363</v>
      </c>
    </row>
    <row r="132" s="13" customFormat="1">
      <c r="A132" s="13"/>
      <c r="B132" s="192"/>
      <c r="C132" s="13"/>
      <c r="D132" s="193" t="s">
        <v>140</v>
      </c>
      <c r="E132" s="194" t="s">
        <v>1</v>
      </c>
      <c r="F132" s="195" t="s">
        <v>364</v>
      </c>
      <c r="G132" s="13"/>
      <c r="H132" s="196">
        <v>56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140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131</v>
      </c>
    </row>
    <row r="133" s="2" customFormat="1" ht="24.15" customHeight="1">
      <c r="A133" s="37"/>
      <c r="B133" s="178"/>
      <c r="C133" s="179" t="s">
        <v>158</v>
      </c>
      <c r="D133" s="179" t="s">
        <v>133</v>
      </c>
      <c r="E133" s="180" t="s">
        <v>365</v>
      </c>
      <c r="F133" s="181" t="s">
        <v>366</v>
      </c>
      <c r="G133" s="182" t="s">
        <v>282</v>
      </c>
      <c r="H133" s="183">
        <v>2</v>
      </c>
      <c r="I133" s="184"/>
      <c r="J133" s="185">
        <f>ROUND(I133*H133,2)</f>
        <v>0</v>
      </c>
      <c r="K133" s="181" t="s">
        <v>137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138</v>
      </c>
      <c r="AT133" s="190" t="s">
        <v>133</v>
      </c>
      <c r="AU133" s="190" t="s">
        <v>85</v>
      </c>
      <c r="AY133" s="18" t="s">
        <v>131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138</v>
      </c>
      <c r="BM133" s="190" t="s">
        <v>367</v>
      </c>
    </row>
    <row r="134" s="13" customFormat="1">
      <c r="A134" s="13"/>
      <c r="B134" s="192"/>
      <c r="C134" s="13"/>
      <c r="D134" s="193" t="s">
        <v>140</v>
      </c>
      <c r="E134" s="194" t="s">
        <v>1</v>
      </c>
      <c r="F134" s="195" t="s">
        <v>368</v>
      </c>
      <c r="G134" s="13"/>
      <c r="H134" s="196">
        <v>2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140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131</v>
      </c>
    </row>
    <row r="135" s="2" customFormat="1" ht="24.15" customHeight="1">
      <c r="A135" s="37"/>
      <c r="B135" s="178"/>
      <c r="C135" s="179" t="s">
        <v>163</v>
      </c>
      <c r="D135" s="179" t="s">
        <v>133</v>
      </c>
      <c r="E135" s="180" t="s">
        <v>369</v>
      </c>
      <c r="F135" s="181" t="s">
        <v>370</v>
      </c>
      <c r="G135" s="182" t="s">
        <v>282</v>
      </c>
      <c r="H135" s="183">
        <v>56</v>
      </c>
      <c r="I135" s="184"/>
      <c r="J135" s="185">
        <f>ROUND(I135*H135,2)</f>
        <v>0</v>
      </c>
      <c r="K135" s="181" t="s">
        <v>137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138</v>
      </c>
      <c r="AT135" s="190" t="s">
        <v>133</v>
      </c>
      <c r="AU135" s="190" t="s">
        <v>85</v>
      </c>
      <c r="AY135" s="18" t="s">
        <v>131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138</v>
      </c>
      <c r="BM135" s="190" t="s">
        <v>371</v>
      </c>
    </row>
    <row r="136" s="13" customFormat="1">
      <c r="A136" s="13"/>
      <c r="B136" s="192"/>
      <c r="C136" s="13"/>
      <c r="D136" s="193" t="s">
        <v>140</v>
      </c>
      <c r="E136" s="194" t="s">
        <v>1</v>
      </c>
      <c r="F136" s="195" t="s">
        <v>372</v>
      </c>
      <c r="G136" s="13"/>
      <c r="H136" s="196">
        <v>56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140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131</v>
      </c>
    </row>
    <row r="137" s="2" customFormat="1" ht="24.15" customHeight="1">
      <c r="A137" s="37"/>
      <c r="B137" s="178"/>
      <c r="C137" s="179" t="s">
        <v>170</v>
      </c>
      <c r="D137" s="179" t="s">
        <v>133</v>
      </c>
      <c r="E137" s="180" t="s">
        <v>373</v>
      </c>
      <c r="F137" s="181" t="s">
        <v>374</v>
      </c>
      <c r="G137" s="182" t="s">
        <v>282</v>
      </c>
      <c r="H137" s="183">
        <v>12</v>
      </c>
      <c r="I137" s="184"/>
      <c r="J137" s="185">
        <f>ROUND(I137*H137,2)</f>
        <v>0</v>
      </c>
      <c r="K137" s="181" t="s">
        <v>137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138</v>
      </c>
      <c r="AT137" s="190" t="s">
        <v>133</v>
      </c>
      <c r="AU137" s="190" t="s">
        <v>85</v>
      </c>
      <c r="AY137" s="18" t="s">
        <v>131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138</v>
      </c>
      <c r="BM137" s="190" t="s">
        <v>375</v>
      </c>
    </row>
    <row r="138" s="13" customFormat="1">
      <c r="A138" s="13"/>
      <c r="B138" s="192"/>
      <c r="C138" s="13"/>
      <c r="D138" s="193" t="s">
        <v>140</v>
      </c>
      <c r="E138" s="194" t="s">
        <v>1</v>
      </c>
      <c r="F138" s="195" t="s">
        <v>352</v>
      </c>
      <c r="G138" s="13"/>
      <c r="H138" s="196">
        <v>12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140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131</v>
      </c>
    </row>
    <row r="139" s="2" customFormat="1" ht="24.15" customHeight="1">
      <c r="A139" s="37"/>
      <c r="B139" s="178"/>
      <c r="C139" s="179" t="s">
        <v>174</v>
      </c>
      <c r="D139" s="179" t="s">
        <v>133</v>
      </c>
      <c r="E139" s="180" t="s">
        <v>376</v>
      </c>
      <c r="F139" s="181" t="s">
        <v>377</v>
      </c>
      <c r="G139" s="182" t="s">
        <v>282</v>
      </c>
      <c r="H139" s="183">
        <v>336</v>
      </c>
      <c r="I139" s="184"/>
      <c r="J139" s="185">
        <f>ROUND(I139*H139,2)</f>
        <v>0</v>
      </c>
      <c r="K139" s="181" t="s">
        <v>137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138</v>
      </c>
      <c r="AT139" s="190" t="s">
        <v>133</v>
      </c>
      <c r="AU139" s="190" t="s">
        <v>85</v>
      </c>
      <c r="AY139" s="18" t="s">
        <v>131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138</v>
      </c>
      <c r="BM139" s="190" t="s">
        <v>378</v>
      </c>
    </row>
    <row r="140" s="13" customFormat="1">
      <c r="A140" s="13"/>
      <c r="B140" s="192"/>
      <c r="C140" s="13"/>
      <c r="D140" s="193" t="s">
        <v>140</v>
      </c>
      <c r="E140" s="194" t="s">
        <v>1</v>
      </c>
      <c r="F140" s="195" t="s">
        <v>360</v>
      </c>
      <c r="G140" s="13"/>
      <c r="H140" s="196">
        <v>336</v>
      </c>
      <c r="I140" s="197"/>
      <c r="J140" s="13"/>
      <c r="K140" s="13"/>
      <c r="L140" s="192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140</v>
      </c>
      <c r="AU140" s="194" t="s">
        <v>85</v>
      </c>
      <c r="AV140" s="13" t="s">
        <v>85</v>
      </c>
      <c r="AW140" s="13" t="s">
        <v>32</v>
      </c>
      <c r="AX140" s="13" t="s">
        <v>83</v>
      </c>
      <c r="AY140" s="194" t="s">
        <v>131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Blanická,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379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8. 11. 2025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ROUND((SUM(BE122:BE129)),  2)</f>
        <v>0</v>
      </c>
      <c r="G35" s="37"/>
      <c r="H35" s="37"/>
      <c r="I35" s="135">
        <v>0.20999999999999999</v>
      </c>
      <c r="J35" s="134">
        <f>ROUND(((SUM(BE122:BE129))*I35),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ROUND((SUM(BF122:BF129)),  2)</f>
        <v>0</v>
      </c>
      <c r="G36" s="37"/>
      <c r="H36" s="37"/>
      <c r="I36" s="135">
        <v>0.12</v>
      </c>
      <c r="J36" s="134">
        <f>ROUND(((SUM(BF122:BF129))*I36),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ROUND((SUM(BG122:BG129)),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ROUND((SUM(BH122:BH129)),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ROUND((SUM(BI122:BI129)),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Blanická,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1000 - Ostaní  náklady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8. 11. 2025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380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381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 Blanická,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1000 - Ostaní  náklady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8. 11. 2025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382</v>
      </c>
      <c r="F123" s="167" t="s">
        <v>383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138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384</v>
      </c>
      <c r="F124" s="176" t="s">
        <v>383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SUM(P125:P129)</f>
        <v>0</v>
      </c>
      <c r="Q124" s="171"/>
      <c r="R124" s="172">
        <f>SUM(R125:R129)</f>
        <v>0</v>
      </c>
      <c r="S124" s="171"/>
      <c r="T124" s="173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138</v>
      </c>
      <c r="AT124" s="174" t="s">
        <v>75</v>
      </c>
      <c r="AU124" s="174" t="s">
        <v>83</v>
      </c>
      <c r="AY124" s="166" t="s">
        <v>131</v>
      </c>
      <c r="BK124" s="175">
        <f>SUM(BK125:BK129)</f>
        <v>0</v>
      </c>
    </row>
    <row r="125" s="2" customFormat="1" ht="16.5" customHeight="1">
      <c r="A125" s="37"/>
      <c r="B125" s="178"/>
      <c r="C125" s="179" t="s">
        <v>83</v>
      </c>
      <c r="D125" s="179" t="s">
        <v>133</v>
      </c>
      <c r="E125" s="180" t="s">
        <v>385</v>
      </c>
      <c r="F125" s="181" t="s">
        <v>386</v>
      </c>
      <c r="G125" s="182" t="s">
        <v>387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388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388</v>
      </c>
      <c r="BM125" s="190" t="s">
        <v>389</v>
      </c>
    </row>
    <row r="126" s="15" customFormat="1">
      <c r="A126" s="15"/>
      <c r="B126" s="214"/>
      <c r="C126" s="15"/>
      <c r="D126" s="193" t="s">
        <v>140</v>
      </c>
      <c r="E126" s="215" t="s">
        <v>1</v>
      </c>
      <c r="F126" s="216" t="s">
        <v>390</v>
      </c>
      <c r="G126" s="15"/>
      <c r="H126" s="215" t="s">
        <v>1</v>
      </c>
      <c r="I126" s="217"/>
      <c r="J126" s="15"/>
      <c r="K126" s="15"/>
      <c r="L126" s="214"/>
      <c r="M126" s="218"/>
      <c r="N126" s="219"/>
      <c r="O126" s="219"/>
      <c r="P126" s="219"/>
      <c r="Q126" s="219"/>
      <c r="R126" s="219"/>
      <c r="S126" s="219"/>
      <c r="T126" s="220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15" t="s">
        <v>140</v>
      </c>
      <c r="AU126" s="215" t="s">
        <v>85</v>
      </c>
      <c r="AV126" s="15" t="s">
        <v>83</v>
      </c>
      <c r="AW126" s="15" t="s">
        <v>32</v>
      </c>
      <c r="AX126" s="15" t="s">
        <v>76</v>
      </c>
      <c r="AY126" s="215" t="s">
        <v>131</v>
      </c>
    </row>
    <row r="127" s="13" customFormat="1">
      <c r="A127" s="13"/>
      <c r="B127" s="192"/>
      <c r="C127" s="13"/>
      <c r="D127" s="193" t="s">
        <v>140</v>
      </c>
      <c r="E127" s="194" t="s">
        <v>1</v>
      </c>
      <c r="F127" s="195" t="s">
        <v>83</v>
      </c>
      <c r="G127" s="13"/>
      <c r="H127" s="196">
        <v>1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140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131</v>
      </c>
    </row>
    <row r="128" s="2" customFormat="1" ht="16.5" customHeight="1">
      <c r="A128" s="37"/>
      <c r="B128" s="178"/>
      <c r="C128" s="179" t="s">
        <v>85</v>
      </c>
      <c r="D128" s="179" t="s">
        <v>133</v>
      </c>
      <c r="E128" s="180" t="s">
        <v>391</v>
      </c>
      <c r="F128" s="181" t="s">
        <v>392</v>
      </c>
      <c r="G128" s="182" t="s">
        <v>387</v>
      </c>
      <c r="H128" s="183">
        <v>1</v>
      </c>
      <c r="I128" s="184"/>
      <c r="J128" s="185">
        <f>ROUND(I128*H128,2)</f>
        <v>0</v>
      </c>
      <c r="K128" s="181" t="s">
        <v>1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388</v>
      </c>
      <c r="AT128" s="190" t="s">
        <v>133</v>
      </c>
      <c r="AU128" s="190" t="s">
        <v>85</v>
      </c>
      <c r="AY128" s="18" t="s">
        <v>131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388</v>
      </c>
      <c r="BM128" s="190" t="s">
        <v>393</v>
      </c>
    </row>
    <row r="129" s="2" customFormat="1" ht="24.15" customHeight="1">
      <c r="A129" s="37"/>
      <c r="B129" s="178"/>
      <c r="C129" s="179" t="s">
        <v>146</v>
      </c>
      <c r="D129" s="179" t="s">
        <v>133</v>
      </c>
      <c r="E129" s="180" t="s">
        <v>394</v>
      </c>
      <c r="F129" s="181" t="s">
        <v>395</v>
      </c>
      <c r="G129" s="182" t="s">
        <v>387</v>
      </c>
      <c r="H129" s="183">
        <v>1</v>
      </c>
      <c r="I129" s="184"/>
      <c r="J129" s="185">
        <f>ROUND(I129*H129,2)</f>
        <v>0</v>
      </c>
      <c r="K129" s="181" t="s">
        <v>1</v>
      </c>
      <c r="L129" s="38"/>
      <c r="M129" s="209" t="s">
        <v>1</v>
      </c>
      <c r="N129" s="210" t="s">
        <v>41</v>
      </c>
      <c r="O129" s="211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388</v>
      </c>
      <c r="AT129" s="190" t="s">
        <v>133</v>
      </c>
      <c r="AU129" s="190" t="s">
        <v>85</v>
      </c>
      <c r="AY129" s="18" t="s">
        <v>131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388</v>
      </c>
      <c r="BM129" s="190" t="s">
        <v>396</v>
      </c>
    </row>
    <row r="130" s="2" customFormat="1" ht="6.96" customHeight="1">
      <c r="A130" s="37"/>
      <c r="B130" s="59"/>
      <c r="C130" s="60"/>
      <c r="D130" s="60"/>
      <c r="E130" s="60"/>
      <c r="F130" s="60"/>
      <c r="G130" s="60"/>
      <c r="H130" s="60"/>
      <c r="I130" s="60"/>
      <c r="J130" s="60"/>
      <c r="K130" s="60"/>
      <c r="L130" s="38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autoFilter ref="C121:K12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 Blanická,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397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8. 11. 2025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ROUND((SUM(BE122:BE126)),  2)</f>
        <v>0</v>
      </c>
      <c r="G35" s="37"/>
      <c r="H35" s="37"/>
      <c r="I35" s="135">
        <v>0.20999999999999999</v>
      </c>
      <c r="J35" s="134">
        <f>ROUND(((SUM(BE122:BE126))*I35),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ROUND((SUM(BF122:BF126)),  2)</f>
        <v>0</v>
      </c>
      <c r="G36" s="37"/>
      <c r="H36" s="37"/>
      <c r="I36" s="135">
        <v>0.12</v>
      </c>
      <c r="J36" s="134">
        <f>ROUND(((SUM(BF122:BF126))*I36),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 Blanická,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1020 - VRN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8. 11. 2025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398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399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 Blanická,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1020 - VRN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8. 11. 2025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117</v>
      </c>
      <c r="D121" s="158" t="s">
        <v>61</v>
      </c>
      <c r="E121" s="158" t="s">
        <v>57</v>
      </c>
      <c r="F121" s="158" t="s">
        <v>58</v>
      </c>
      <c r="G121" s="158" t="s">
        <v>118</v>
      </c>
      <c r="H121" s="158" t="s">
        <v>119</v>
      </c>
      <c r="I121" s="158" t="s">
        <v>120</v>
      </c>
      <c r="J121" s="158" t="s">
        <v>109</v>
      </c>
      <c r="K121" s="159" t="s">
        <v>121</v>
      </c>
      <c r="L121" s="160"/>
      <c r="M121" s="85" t="s">
        <v>1</v>
      </c>
      <c r="N121" s="86" t="s">
        <v>40</v>
      </c>
      <c r="O121" s="86" t="s">
        <v>122</v>
      </c>
      <c r="P121" s="86" t="s">
        <v>123</v>
      </c>
      <c r="Q121" s="86" t="s">
        <v>124</v>
      </c>
      <c r="R121" s="86" t="s">
        <v>125</v>
      </c>
      <c r="S121" s="86" t="s">
        <v>126</v>
      </c>
      <c r="T121" s="87" t="s">
        <v>127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100</v>
      </c>
      <c r="F123" s="167" t="s">
        <v>400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158</v>
      </c>
      <c r="AT123" s="174" t="s">
        <v>75</v>
      </c>
      <c r="AU123" s="174" t="s">
        <v>76</v>
      </c>
      <c r="AY123" s="166" t="s">
        <v>131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401</v>
      </c>
      <c r="F124" s="176" t="s">
        <v>402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SUM(P125:P126)</f>
        <v>0</v>
      </c>
      <c r="Q124" s="171"/>
      <c r="R124" s="172">
        <f>SUM(R125:R126)</f>
        <v>0</v>
      </c>
      <c r="S124" s="171"/>
      <c r="T124" s="17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158</v>
      </c>
      <c r="AT124" s="174" t="s">
        <v>75</v>
      </c>
      <c r="AU124" s="174" t="s">
        <v>83</v>
      </c>
      <c r="AY124" s="166" t="s">
        <v>131</v>
      </c>
      <c r="BK124" s="175">
        <f>SUM(BK125:BK126)</f>
        <v>0</v>
      </c>
    </row>
    <row r="125" s="2" customFormat="1" ht="16.5" customHeight="1">
      <c r="A125" s="37"/>
      <c r="B125" s="178"/>
      <c r="C125" s="179" t="s">
        <v>83</v>
      </c>
      <c r="D125" s="179" t="s">
        <v>133</v>
      </c>
      <c r="E125" s="180" t="s">
        <v>403</v>
      </c>
      <c r="F125" s="181" t="s">
        <v>402</v>
      </c>
      <c r="G125" s="182" t="s">
        <v>387</v>
      </c>
      <c r="H125" s="183">
        <v>1</v>
      </c>
      <c r="I125" s="184"/>
      <c r="J125" s="185">
        <f>ROUND(I125*H125,2)</f>
        <v>0</v>
      </c>
      <c r="K125" s="181" t="s">
        <v>404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405</v>
      </c>
      <c r="AT125" s="190" t="s">
        <v>133</v>
      </c>
      <c r="AU125" s="190" t="s">
        <v>85</v>
      </c>
      <c r="AY125" s="18" t="s">
        <v>131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405</v>
      </c>
      <c r="BM125" s="190" t="s">
        <v>406</v>
      </c>
    </row>
    <row r="126" s="2" customFormat="1" ht="16.5" customHeight="1">
      <c r="A126" s="37"/>
      <c r="B126" s="178"/>
      <c r="C126" s="179" t="s">
        <v>85</v>
      </c>
      <c r="D126" s="179" t="s">
        <v>133</v>
      </c>
      <c r="E126" s="180" t="s">
        <v>407</v>
      </c>
      <c r="F126" s="181" t="s">
        <v>408</v>
      </c>
      <c r="G126" s="182" t="s">
        <v>387</v>
      </c>
      <c r="H126" s="183">
        <v>1</v>
      </c>
      <c r="I126" s="184"/>
      <c r="J126" s="185">
        <f>ROUND(I126*H126,2)</f>
        <v>0</v>
      </c>
      <c r="K126" s="181" t="s">
        <v>404</v>
      </c>
      <c r="L126" s="38"/>
      <c r="M126" s="209" t="s">
        <v>1</v>
      </c>
      <c r="N126" s="210" t="s">
        <v>41</v>
      </c>
      <c r="O126" s="211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405</v>
      </c>
      <c r="AT126" s="190" t="s">
        <v>133</v>
      </c>
      <c r="AU126" s="190" t="s">
        <v>85</v>
      </c>
      <c r="AY126" s="18" t="s">
        <v>131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405</v>
      </c>
      <c r="BM126" s="190" t="s">
        <v>409</v>
      </c>
    </row>
    <row r="127" s="2" customFormat="1" ht="6.96" customHeight="1">
      <c r="A127" s="37"/>
      <c r="B127" s="59"/>
      <c r="C127" s="60"/>
      <c r="D127" s="60"/>
      <c r="E127" s="60"/>
      <c r="F127" s="60"/>
      <c r="G127" s="60"/>
      <c r="H127" s="60"/>
      <c r="I127" s="60"/>
      <c r="J127" s="60"/>
      <c r="K127" s="60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2025-11-10T16:04:34Z</dcterms:created>
  <dcterms:modified xsi:type="dcterms:W3CDTF">2025-11-10T16:04:36Z</dcterms:modified>
</cp:coreProperties>
</file>